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Summary" sheetId="2" r:id="rId5"/>
    <sheet state="visible" name="Ledger" sheetId="3" r:id="rId6"/>
    <sheet state="visible" name="Active" sheetId="4" r:id="rId7"/>
    <sheet state="visible" name="Settled" sheetId="5" r:id="rId8"/>
    <sheet state="visible" name="NasdaqDump" sheetId="6" r:id="rId9"/>
  </sheets>
  <definedNames>
    <definedName name="OrderBook">Ledger!$A$2:$J$24</definedName>
    <definedName hidden="1" localSheetId="1" name="Z_F8C07762_F3D1_4785_8F7D_03F126DE742A_.wvu.FilterData">Summary!$A$2:$Q$7</definedName>
    <definedName hidden="1" localSheetId="2" name="Z_F8C07762_F3D1_4785_8F7D_03F126DE742A_.wvu.FilterData">Ledger!$A$1:$J$19</definedName>
  </definedNames>
  <calcPr/>
  <customWorkbookViews>
    <customWorkbookView activeSheetId="0" maximized="1" windowHeight="0" windowWidth="0" guid="{F8C07762-F3D1-4785-8F7D-03F126DE742A}" name="Filter 1"/>
  </customWorkbookViews>
</workbook>
</file>

<file path=xl/sharedStrings.xml><?xml version="1.0" encoding="utf-8"?>
<sst xmlns="http://schemas.openxmlformats.org/spreadsheetml/2006/main" count="35605" uniqueCount="15145">
  <si>
    <t>Stocks Portfolio Analysis</t>
  </si>
  <si>
    <t>Portfolio
Market Value</t>
  </si>
  <si>
    <t>Total
Portfolio Return</t>
  </si>
  <si>
    <t>XIRR</t>
  </si>
  <si>
    <t>&lt; 200 DMA</t>
  </si>
  <si>
    <t>&lt; 50 DMA</t>
  </si>
  <si>
    <t>No</t>
  </si>
  <si>
    <t>Name</t>
  </si>
  <si>
    <t>QTY</t>
  </si>
  <si>
    <t>Avg Cost</t>
  </si>
  <si>
    <t>Total Cost</t>
  </si>
  <si>
    <t>mkt price</t>
  </si>
  <si>
    <t>Mkt Value</t>
  </si>
  <si>
    <t>% Gain</t>
  </si>
  <si>
    <t>Weightage</t>
  </si>
  <si>
    <t>Sector</t>
  </si>
  <si>
    <t>Qty</t>
  </si>
  <si>
    <t>Price</t>
  </si>
  <si>
    <t>Value</t>
  </si>
  <si>
    <t>Currency</t>
  </si>
  <si>
    <t>Date</t>
  </si>
  <si>
    <t>Today</t>
  </si>
  <si>
    <t>Scrip</t>
  </si>
  <si>
    <t>Cost/sh</t>
  </si>
  <si>
    <t>Market Price</t>
  </si>
  <si>
    <t>XIRR Base Cost</t>
  </si>
  <si>
    <t>M2M</t>
  </si>
  <si>
    <t>PnL</t>
  </si>
  <si>
    <t>Buy Price</t>
  </si>
  <si>
    <t>TSE:OTEX</t>
  </si>
  <si>
    <t>CAD</t>
  </si>
  <si>
    <t>TSE:VEQT</t>
  </si>
  <si>
    <t>TSE:SHOP</t>
  </si>
  <si>
    <t>AAPL</t>
  </si>
  <si>
    <t>USD</t>
  </si>
  <si>
    <t>BRK.B</t>
  </si>
  <si>
    <t>MSFT</t>
  </si>
  <si>
    <t>TSE:HXQ</t>
  </si>
  <si>
    <t>FRA:CVS0</t>
  </si>
  <si>
    <t>Scrips</t>
  </si>
  <si>
    <t>Total Buy Qty</t>
  </si>
  <si>
    <t>Average Price</t>
  </si>
  <si>
    <t>Total Sell Amount</t>
  </si>
  <si>
    <t>Average Sell Price</t>
  </si>
  <si>
    <t>Net PnL</t>
  </si>
  <si>
    <t>Symbol</t>
  </si>
  <si>
    <t>Last Sale</t>
  </si>
  <si>
    <t>Net Change</t>
  </si>
  <si>
    <t>% Change</t>
  </si>
  <si>
    <t>Market Cap</t>
  </si>
  <si>
    <t>Country</t>
  </si>
  <si>
    <t>IPO Year</t>
  </si>
  <si>
    <t>Volume</t>
  </si>
  <si>
    <t>Industry</t>
  </si>
  <si>
    <t>A</t>
  </si>
  <si>
    <t>Agilent Technologies Inc. Common Stock</t>
  </si>
  <si>
    <t>United States</t>
  </si>
  <si>
    <t>Industrials</t>
  </si>
  <si>
    <t>Electrical Products</t>
  </si>
  <si>
    <t>AA</t>
  </si>
  <si>
    <t>Alcoa Corporation Common Stock</t>
  </si>
  <si>
    <t>Aluminum</t>
  </si>
  <si>
    <t>AAC</t>
  </si>
  <si>
    <t>Ares Acquisition Corporation Class A Ordinary Shares</t>
  </si>
  <si>
    <t>Metal Fabrications</t>
  </si>
  <si>
    <t>AACG</t>
  </si>
  <si>
    <t>ATA Creativity Global American Depositary Shares</t>
  </si>
  <si>
    <t>China</t>
  </si>
  <si>
    <t>Real Estate</t>
  </si>
  <si>
    <t>Other Consumer Services</t>
  </si>
  <si>
    <t>AACI</t>
  </si>
  <si>
    <t>Armada Acquisition Corp. I Common Stock</t>
  </si>
  <si>
    <t>Finance</t>
  </si>
  <si>
    <t>Blank Checks</t>
  </si>
  <si>
    <t>AACIU</t>
  </si>
  <si>
    <t>Armada Acquisition Corp. I Unit</t>
  </si>
  <si>
    <t>AACIW</t>
  </si>
  <si>
    <t>Armada Acquisition Corp. I Warrant</t>
  </si>
  <si>
    <t>AACT</t>
  </si>
  <si>
    <t>Ares Acquisition Corporation II Class A Ordinary Shares</t>
  </si>
  <si>
    <t>AADI</t>
  </si>
  <si>
    <t>Aadi Bioscience Inc. Common Stock</t>
  </si>
  <si>
    <t>Health Care</t>
  </si>
  <si>
    <t>Biotechnology: Pharmaceutical Preparations</t>
  </si>
  <si>
    <t>AAIC</t>
  </si>
  <si>
    <t>Arlington Asset Investment Corp Class A (new)</t>
  </si>
  <si>
    <t>Real Estate Investment Trusts</t>
  </si>
  <si>
    <t>AAIC^B</t>
  </si>
  <si>
    <t>Arlington Asset Investment Corp 7.00%</t>
  </si>
  <si>
    <t>AAIC^C</t>
  </si>
  <si>
    <t>Arlington Asset Investment Corp 8.250% Seies C Fixed-to-Floating Rate Cumulative Redeemable Preferred Stock</t>
  </si>
  <si>
    <t>AAIN</t>
  </si>
  <si>
    <t>Arlington Asset Investment Corp 6.000% Senior Notes Due 2026</t>
  </si>
  <si>
    <t>AAL</t>
  </si>
  <si>
    <t>American Airlines Group Inc. Common Stock</t>
  </si>
  <si>
    <t>Consumer Discretionary</t>
  </si>
  <si>
    <t>Air Freight/Delivery Services</t>
  </si>
  <si>
    <t>AAMC</t>
  </si>
  <si>
    <t>Altisource Asset Management Corp Com</t>
  </si>
  <si>
    <t>AAME</t>
  </si>
  <si>
    <t>Atlantic American Corporation Common Stock</t>
  </si>
  <si>
    <t>Life Insurance</t>
  </si>
  <si>
    <t>AAN</t>
  </si>
  <si>
    <t>Aarons Holdings Company Inc. Common Stock</t>
  </si>
  <si>
    <t>Diversified Commercial Services</t>
  </si>
  <si>
    <t>AAOI</t>
  </si>
  <si>
    <t>Applied Optoelectronics Inc. Common Stock</t>
  </si>
  <si>
    <t>Technology</t>
  </si>
  <si>
    <t>Semiconductors</t>
  </si>
  <si>
    <t>AAON</t>
  </si>
  <si>
    <t>AAON Inc. Common Stock</t>
  </si>
  <si>
    <t>Industrial Machinery/Components</t>
  </si>
  <si>
    <t>AAP</t>
  </si>
  <si>
    <t>Advance Auto Parts Inc.</t>
  </si>
  <si>
    <t>Auto &amp; Home Supply Stores</t>
  </si>
  <si>
    <t>Apple Inc. Common Stock</t>
  </si>
  <si>
    <t>Computer Manufacturing</t>
  </si>
  <si>
    <t>AAT</t>
  </si>
  <si>
    <t>American Assets Trust Inc. Common Stock</t>
  </si>
  <si>
    <t>AAU</t>
  </si>
  <si>
    <t>Almaden Minerals Ltd. Common Shares</t>
  </si>
  <si>
    <t>Canada</t>
  </si>
  <si>
    <t>AB</t>
  </si>
  <si>
    <t>AllianceBernstein Holding L.P. Units</t>
  </si>
  <si>
    <t>Investment Managers</t>
  </si>
  <si>
    <t>ABAT</t>
  </si>
  <si>
    <t>American Battery Technology Company Common Stock</t>
  </si>
  <si>
    <t>Basic Materials</t>
  </si>
  <si>
    <t>Metal Mining</t>
  </si>
  <si>
    <t>ABBV</t>
  </si>
  <si>
    <t>AbbVie Inc. Common Stock</t>
  </si>
  <si>
    <t>ABCB</t>
  </si>
  <si>
    <t>Ameris Bancorp Common Stock</t>
  </si>
  <si>
    <t>Major Banks</t>
  </si>
  <si>
    <t>ABCL</t>
  </si>
  <si>
    <t>AbCellera Biologics Inc. Common Shares</t>
  </si>
  <si>
    <t>ABCM</t>
  </si>
  <si>
    <t>Abcam plc American Depositary Shares</t>
  </si>
  <si>
    <t>United Kingdom</t>
  </si>
  <si>
    <t>Biotechnology: Biological Products (No Diagnostic Substances)</t>
  </si>
  <si>
    <t>ABEO</t>
  </si>
  <si>
    <t>Abeona Therapeutics Inc. Common Stock</t>
  </si>
  <si>
    <t>ABEV</t>
  </si>
  <si>
    <t>Ambev S.A. American Depositary Shares (Each representing 1 Common Share)</t>
  </si>
  <si>
    <t>Brazil</t>
  </si>
  <si>
    <t>Consumer Staples</t>
  </si>
  <si>
    <t>Beverages (Production/Distribution)</t>
  </si>
  <si>
    <t>ABG</t>
  </si>
  <si>
    <t>Asbury Automotive Group Inc Common Stock</t>
  </si>
  <si>
    <t>Retail-Auto Dealers and Gas Stations</t>
  </si>
  <si>
    <t>ABIO</t>
  </si>
  <si>
    <t>ARCA biopharma Inc. Common Stock</t>
  </si>
  <si>
    <t>Biotechnology: In Vitro &amp; In Vivo Diagnostic Substances</t>
  </si>
  <si>
    <t>ABL</t>
  </si>
  <si>
    <t>Abacus Life Inc. Class A Common Stock</t>
  </si>
  <si>
    <t>ABLLW</t>
  </si>
  <si>
    <t>Abacus Life Inc. Warrant</t>
  </si>
  <si>
    <t>ABLV</t>
  </si>
  <si>
    <t>Able View Global Inc. Class B Ordinary Shares</t>
  </si>
  <si>
    <t>ABM</t>
  </si>
  <si>
    <t>ABM Industries Incorporated Common Stock</t>
  </si>
  <si>
    <t>ABNB</t>
  </si>
  <si>
    <t>Airbnb Inc. Class A Common Stock</t>
  </si>
  <si>
    <t>Hotels/Resorts</t>
  </si>
  <si>
    <t>ABOS</t>
  </si>
  <si>
    <t>Acumen Pharmaceuticals Inc. Common Stock</t>
  </si>
  <si>
    <t>ABR</t>
  </si>
  <si>
    <t>Arbor Realty Trust Common Stock</t>
  </si>
  <si>
    <t>ABR^D</t>
  </si>
  <si>
    <t>Arbor Realty Trust 6.375% Series D Cumulative Redeemable Preferred Stock Liquidation Preference $25.00 per Share</t>
  </si>
  <si>
    <t>ABR^E</t>
  </si>
  <si>
    <t>Arbor Realty Trust 6.25% Series E Cumulative Redeemable Preferred Stock</t>
  </si>
  <si>
    <t>ABR^F</t>
  </si>
  <si>
    <t>Arbor Realty Trust 6.25% Series F Fixed-to-Floating Rate Cumulative Redeemable Preferred Stock Liquidation Preference $25.00 per share</t>
  </si>
  <si>
    <t>ABSI</t>
  </si>
  <si>
    <t>Absci Corporation Common Stock</t>
  </si>
  <si>
    <t>ABT</t>
  </si>
  <si>
    <t>Abbott Laboratories Common Stock</t>
  </si>
  <si>
    <t>Medical/Dental Instruments</t>
  </si>
  <si>
    <t>ABUS</t>
  </si>
  <si>
    <t>Arbutus Biopharma Corporation Common Stock</t>
  </si>
  <si>
    <t>ABVC</t>
  </si>
  <si>
    <t>ABVC BioPharma Inc. Common Stock</t>
  </si>
  <si>
    <t>AC</t>
  </si>
  <si>
    <t>Associated Capital Group Inc. Common Stock</t>
  </si>
  <si>
    <t>Investment Bankers/Brokers/Service</t>
  </si>
  <si>
    <t>ACA</t>
  </si>
  <si>
    <t>Arcosa Inc. Common Stock</t>
  </si>
  <si>
    <t>ACAB</t>
  </si>
  <si>
    <t>Atlantic Coastal Acquisition Corp. II Class A Common Stock</t>
  </si>
  <si>
    <t>ACABW</t>
  </si>
  <si>
    <t>Atlantic Coastal Acquisition Corp. II Warrant</t>
  </si>
  <si>
    <t>ACAC</t>
  </si>
  <si>
    <t>Acri Capital Acquisition Corporation Class A Common Stock</t>
  </si>
  <si>
    <t>ACAD</t>
  </si>
  <si>
    <t>ACADIA Pharmaceuticals Inc. Common Stock</t>
  </si>
  <si>
    <t>ACAH</t>
  </si>
  <si>
    <t>Atlantic Coastal Acquisition Corp. Class A Common Stock</t>
  </si>
  <si>
    <t>ACAHU</t>
  </si>
  <si>
    <t>Atlantic Coastal Acquisition Corp. Unit</t>
  </si>
  <si>
    <t>ACAHW</t>
  </si>
  <si>
    <t>Atlantic Coastal Acquisition Corp. Warrant</t>
  </si>
  <si>
    <t>ACAQ</t>
  </si>
  <si>
    <t>Athena Consumer Acquisition Corp. Class A Common Stock</t>
  </si>
  <si>
    <t>ACAX</t>
  </si>
  <si>
    <t>Alset Capital Acquisition Corp. Class A Common Stock</t>
  </si>
  <si>
    <t>Other Pharmaceuticals</t>
  </si>
  <si>
    <t>ACAXR</t>
  </si>
  <si>
    <t>Alset Capital Acquisition Corp. Right</t>
  </si>
  <si>
    <t>ACB</t>
  </si>
  <si>
    <t>Aurora Cannabis Inc. Common Shares</t>
  </si>
  <si>
    <t>Medicinal Chemicals and Botanical Products</t>
  </si>
  <si>
    <t>ACBA</t>
  </si>
  <si>
    <t>Ace Global Business Acquisition Limited Ordinary Shares</t>
  </si>
  <si>
    <t>Hong Kong</t>
  </si>
  <si>
    <t>Business Services</t>
  </si>
  <si>
    <t>ACCD</t>
  </si>
  <si>
    <t>Accolade Inc. Common Stock</t>
  </si>
  <si>
    <t>ACCO</t>
  </si>
  <si>
    <t>Acco Brands Corporation Common Stock</t>
  </si>
  <si>
    <t>Publishing</t>
  </si>
  <si>
    <t>ACDC</t>
  </si>
  <si>
    <t>ProFrac Holding Corp. Class A Common Stock</t>
  </si>
  <si>
    <t>Energy</t>
  </si>
  <si>
    <t>Oilfield Services/Equipment</t>
  </si>
  <si>
    <t>ACDCW</t>
  </si>
  <si>
    <t>ProFrac Holding Corp. Warrant</t>
  </si>
  <si>
    <t>ACEL</t>
  </si>
  <si>
    <t>Accel Entertainment Inc.</t>
  </si>
  <si>
    <t>Services-Misc. Amusement &amp; Recreation</t>
  </si>
  <si>
    <t>ACER</t>
  </si>
  <si>
    <t>Acer Therapeutics Inc. Common Stock (DE)</t>
  </si>
  <si>
    <t>ACET</t>
  </si>
  <si>
    <t>Adicet Bio Inc. Common Stock</t>
  </si>
  <si>
    <t>ACGL</t>
  </si>
  <si>
    <t>Arch Capital Group Ltd. Common Stock</t>
  </si>
  <si>
    <t>Bermuda</t>
  </si>
  <si>
    <t>Property-Casualty Insurers</t>
  </si>
  <si>
    <t>ACGLN</t>
  </si>
  <si>
    <t>Arch Capital Group Ltd. Depositary Shares each Representing a 1/1000th Interest in a 4.550% Non-Cumulative Preferred Share Series G</t>
  </si>
  <si>
    <t>ACGLO</t>
  </si>
  <si>
    <t>Arch Capital Group Ltd. Depositary Shares Each Representing 1/1000th Interest in a Share of 5.45% Non-Cumulative Preferred Shares Series F</t>
  </si>
  <si>
    <t>ACHC</t>
  </si>
  <si>
    <t>Acadia Healthcare Company Inc. Common Stock</t>
  </si>
  <si>
    <t>Medical Specialities</t>
  </si>
  <si>
    <t>ACHL</t>
  </si>
  <si>
    <t>Achilles Therapeutics plc American Depositary Shares</t>
  </si>
  <si>
    <t>ACHR</t>
  </si>
  <si>
    <t>Archer Aviation Inc. Class A Common Stock</t>
  </si>
  <si>
    <t>Aerospace</t>
  </si>
  <si>
    <t>ACHV</t>
  </si>
  <si>
    <t>Achieve Life Sciences Inc. Common Shares</t>
  </si>
  <si>
    <t>ACI</t>
  </si>
  <si>
    <t>Albertsons Companies Inc. Class A Common Stock</t>
  </si>
  <si>
    <t>Food Chains</t>
  </si>
  <si>
    <t>ACIC</t>
  </si>
  <si>
    <t>American Coastal Insurance Corporation Common Stock</t>
  </si>
  <si>
    <t>ACIU</t>
  </si>
  <si>
    <t>AC Immune SA Common Stock</t>
  </si>
  <si>
    <t>Switzerland</t>
  </si>
  <si>
    <t>ACIW</t>
  </si>
  <si>
    <t>ACI Worldwide Inc. Common Stock</t>
  </si>
  <si>
    <t>Computer Software: Prepackaged Software</t>
  </si>
  <si>
    <t>ACLS</t>
  </si>
  <si>
    <t>Axcelis Technologies Inc. Common Stock</t>
  </si>
  <si>
    <t>ACLX</t>
  </si>
  <si>
    <t>Arcellx Inc. Common Stock</t>
  </si>
  <si>
    <t>ACM</t>
  </si>
  <si>
    <t>AECOM Common Stock</t>
  </si>
  <si>
    <t>Military/Government/Technical</t>
  </si>
  <si>
    <t>ACMR</t>
  </si>
  <si>
    <t>ACM Research Inc. Class A Common Stock</t>
  </si>
  <si>
    <t>ACN</t>
  </si>
  <si>
    <t>Accenture plc Class A Ordinary Shares (Ireland)</t>
  </si>
  <si>
    <t>Ireland</t>
  </si>
  <si>
    <t>ACNB</t>
  </si>
  <si>
    <t>ACNB Corporation Common Stock</t>
  </si>
  <si>
    <t>ACNT</t>
  </si>
  <si>
    <t>Ascent Industries Co. Common Stock</t>
  </si>
  <si>
    <t>Steel/Iron Ore</t>
  </si>
  <si>
    <t>ACON</t>
  </si>
  <si>
    <t>Aclarion Inc. Common Stock</t>
  </si>
  <si>
    <t>Retail: Computer Software &amp; Peripheral Equipment</t>
  </si>
  <si>
    <t>ACONW</t>
  </si>
  <si>
    <t>Aclarion Inc. Warrant</t>
  </si>
  <si>
    <t>ACOR</t>
  </si>
  <si>
    <t>Acorda Therapeutics Inc. Common Stock</t>
  </si>
  <si>
    <t>ACP</t>
  </si>
  <si>
    <t>abrdn Income Credit Strategies Fund Common Shares</t>
  </si>
  <si>
    <t>ACP^A</t>
  </si>
  <si>
    <t>abrdn Income Credit Strategies Fund 5.250% Series A Perpetual Preferred Stock</t>
  </si>
  <si>
    <t>ACR</t>
  </si>
  <si>
    <t>ACRES Commercial Realty Corp. Common Stock</t>
  </si>
  <si>
    <t>ACR^C</t>
  </si>
  <si>
    <t>ACRES Commercial Realty Corp. 8.625% Fixed-to-Floating Series C Cumulative Redeemable Preferred Stock</t>
  </si>
  <si>
    <t>ACR^D</t>
  </si>
  <si>
    <t>ACRES Commercial Realty Corp. 7.875% Series D Cumulative Redeemable Preferred Stock</t>
  </si>
  <si>
    <t>ACRE</t>
  </si>
  <si>
    <t>Ares Commercial Real Estate Corporation Common Stock</t>
  </si>
  <si>
    <t>ACRO</t>
  </si>
  <si>
    <t>Acropolis Infrastructure Acquisition Corp. Class A Common Stock</t>
  </si>
  <si>
    <t>ACRS</t>
  </si>
  <si>
    <t>Aclaris Therapeutics Inc. Common Stock</t>
  </si>
  <si>
    <t>ACRV</t>
  </si>
  <si>
    <t>Acrivon Therapeutics Inc. Common Stock</t>
  </si>
  <si>
    <t>ACRX</t>
  </si>
  <si>
    <t>AcelRx Pharmaceuticals Inc. Common Stock</t>
  </si>
  <si>
    <t>ACST</t>
  </si>
  <si>
    <t>Acasti Pharma Inc. Class A Common Stock</t>
  </si>
  <si>
    <t>Pharmaceuticals and Biotechnology</t>
  </si>
  <si>
    <t>ACT</t>
  </si>
  <si>
    <t>Enact Holdings Inc. Common Stock</t>
  </si>
  <si>
    <t>Specialty Insurers</t>
  </si>
  <si>
    <t>ACTG</t>
  </si>
  <si>
    <t>Acacia Research Corporation (Acacia Tech) Common Stock</t>
  </si>
  <si>
    <t>Miscellaneous</t>
  </si>
  <si>
    <t>Multi-Sector Companies</t>
  </si>
  <si>
    <t>ACU</t>
  </si>
  <si>
    <t>Acme United Corporation. Common Stock</t>
  </si>
  <si>
    <t>ACV</t>
  </si>
  <si>
    <t>Virtus Diversified Income &amp; Convertible Fund Common Shares of Beneficial Interest</t>
  </si>
  <si>
    <t>Finance/Investors Services</t>
  </si>
  <si>
    <t>ACVA</t>
  </si>
  <si>
    <t>ACV Auctions Inc. Class A Common Stock</t>
  </si>
  <si>
    <t>ACXP</t>
  </si>
  <si>
    <t>Acurx Pharmaceuticals Inc. Common Stock</t>
  </si>
  <si>
    <t>ADAG</t>
  </si>
  <si>
    <t>Adagene Inc. American Depositary Shares</t>
  </si>
  <si>
    <t>ADAP</t>
  </si>
  <si>
    <t>Adaptimmune Therapeutics plc American Depositary Shares</t>
  </si>
  <si>
    <t>ADBE</t>
  </si>
  <si>
    <t>Adobe Inc. Common Stock</t>
  </si>
  <si>
    <t>ADC</t>
  </si>
  <si>
    <t>Agree Realty Corporation Common Stock</t>
  </si>
  <si>
    <t>ADC^A</t>
  </si>
  <si>
    <t>Agree Realty Corporation Depositary Shares each representing 1/1000th of a 4.250% Series A Cumulative Redeemable Preferred Stock</t>
  </si>
  <si>
    <t>ADCT</t>
  </si>
  <si>
    <t>ADC Therapeutics SA Common Shares</t>
  </si>
  <si>
    <t>ADD</t>
  </si>
  <si>
    <t>Color Star Technology Co. Ltd. Class A Ordinary Shares</t>
  </si>
  <si>
    <t>Engineering &amp; Construction</t>
  </si>
  <si>
    <t>ADEA</t>
  </si>
  <si>
    <t>Adeia Inc. Common Stock</t>
  </si>
  <si>
    <t>ADES</t>
  </si>
  <si>
    <t>Advanced Emissions Solutions Inc. Common Stock</t>
  </si>
  <si>
    <t>Major Chemicals</t>
  </si>
  <si>
    <t>ADEX</t>
  </si>
  <si>
    <t>Adit EdTech Acquisition Corp. Common Stock</t>
  </si>
  <si>
    <t>EDP Services</t>
  </si>
  <si>
    <t>ADI</t>
  </si>
  <si>
    <t>Analog Devices Inc. Common Stock</t>
  </si>
  <si>
    <t>ADIL</t>
  </si>
  <si>
    <t>Adial Pharmaceuticals Inc Common Stock</t>
  </si>
  <si>
    <t>ADM</t>
  </si>
  <si>
    <t>Archer-Daniels-Midland Company Common Stock</t>
  </si>
  <si>
    <t>Packaged Foods</t>
  </si>
  <si>
    <t>ADMA</t>
  </si>
  <si>
    <t>ADMA Biologics Inc Common Stock</t>
  </si>
  <si>
    <t>ADN</t>
  </si>
  <si>
    <t>Advent Technologies Holdings Inc. Class A Common Stock</t>
  </si>
  <si>
    <t>ADNT</t>
  </si>
  <si>
    <t>Adient plc Ordinary Shares</t>
  </si>
  <si>
    <t>Auto Parts:O.E.M.</t>
  </si>
  <si>
    <t>ADNWW</t>
  </si>
  <si>
    <t>Advent Technologies Holdings Inc. Warrant</t>
  </si>
  <si>
    <t>Utilities</t>
  </si>
  <si>
    <t>Power Generation</t>
  </si>
  <si>
    <t>ADOC</t>
  </si>
  <si>
    <t>Edoc Acquisition Corp. Class A Ordinary Share</t>
  </si>
  <si>
    <t>ADOCR</t>
  </si>
  <si>
    <t>Edoc Acquisition Corp. Right</t>
  </si>
  <si>
    <t>ADP</t>
  </si>
  <si>
    <t>Automatic Data Processing Inc. Common Stock</t>
  </si>
  <si>
    <t>ADPT</t>
  </si>
  <si>
    <t>Adaptive Biotechnologies Corporation Common Stock</t>
  </si>
  <si>
    <t>ADRT</t>
  </si>
  <si>
    <t>Ault Disruptive Technologies Corporation Common Stock</t>
  </si>
  <si>
    <t>ADSE</t>
  </si>
  <si>
    <t>ADS-TEC ENERGY PLC Ordinary Shares</t>
  </si>
  <si>
    <t>Industrial Specialties</t>
  </si>
  <si>
    <t>ADSEW</t>
  </si>
  <si>
    <t>ADS-TEC ENERGY PLC Warrant</t>
  </si>
  <si>
    <t>ADSK</t>
  </si>
  <si>
    <t>Autodesk Inc. Common Stock</t>
  </si>
  <si>
    <t>ADT</t>
  </si>
  <si>
    <t>ADT Inc. Common Stock</t>
  </si>
  <si>
    <t>ADTH</t>
  </si>
  <si>
    <t>AdTheorent Holding Company Inc. Common Stock</t>
  </si>
  <si>
    <t>Advertising</t>
  </si>
  <si>
    <t>ADTN</t>
  </si>
  <si>
    <t>ADTRAN Holdings Inc. Common Stock</t>
  </si>
  <si>
    <t>Telecommunications Equipment</t>
  </si>
  <si>
    <t>ADTX</t>
  </si>
  <si>
    <t>Aditxt Inc. Common Stock</t>
  </si>
  <si>
    <t>ADUS</t>
  </si>
  <si>
    <t>Addus HomeCare Corporation Common Stock</t>
  </si>
  <si>
    <t>Medical/Nursing Services</t>
  </si>
  <si>
    <t>ADV</t>
  </si>
  <si>
    <t>Advantage Solutions Inc. Class A Common Stock</t>
  </si>
  <si>
    <t>ADVM</t>
  </si>
  <si>
    <t>Adverum Biotechnologies Inc. Common Stock</t>
  </si>
  <si>
    <t>ADVWW</t>
  </si>
  <si>
    <t>Advantage Solutions Inc. Warrant</t>
  </si>
  <si>
    <t>ADX</t>
  </si>
  <si>
    <t>Adams Diversified Equity Fund Inc.</t>
  </si>
  <si>
    <t>ADXN</t>
  </si>
  <si>
    <t>Addex Therapeutics Ltd American Depositary Shares</t>
  </si>
  <si>
    <t>AE</t>
  </si>
  <si>
    <t>Adams Resources &amp; Energy Inc. Common Stock</t>
  </si>
  <si>
    <t>Oil Refining/Marketing</t>
  </si>
  <si>
    <t>AEAE</t>
  </si>
  <si>
    <t>AltEnergy Acquisition Corp. Class A Common Stock</t>
  </si>
  <si>
    <t>AEAEW</t>
  </si>
  <si>
    <t>AltEnergy Acquisition Corp. Warrant</t>
  </si>
  <si>
    <t>AEE</t>
  </si>
  <si>
    <t>Ameren Corporation Common Stock</t>
  </si>
  <si>
    <t>AEF</t>
  </si>
  <si>
    <t>abrdn Emerging Markets Equity Income Fund Inc. Common Stock</t>
  </si>
  <si>
    <t>AEFC</t>
  </si>
  <si>
    <t>Aegon Funding Company LLC 5.10% Subordinated Notes due 2049</t>
  </si>
  <si>
    <t>AEG</t>
  </si>
  <si>
    <t>Aegon Ltd. New York Registry Shares</t>
  </si>
  <si>
    <t>Netherlands</t>
  </si>
  <si>
    <t>AEHL</t>
  </si>
  <si>
    <t>Antelope Enterprise Holdings Limited Class A Ordinary Shares</t>
  </si>
  <si>
    <t>Building Materials</t>
  </si>
  <si>
    <t>AEHR</t>
  </si>
  <si>
    <t>Aehr Test Systems Common Stock</t>
  </si>
  <si>
    <t>AEI</t>
  </si>
  <si>
    <t>Alset Inc. Common Stock (TX)</t>
  </si>
  <si>
    <t>Building operators</t>
  </si>
  <si>
    <t>AEIS</t>
  </si>
  <si>
    <t>Advanced Energy Industries Inc. Common Stock</t>
  </si>
  <si>
    <t>AEL</t>
  </si>
  <si>
    <t>American Equity Investment Life Holding Company Common Stock</t>
  </si>
  <si>
    <t>AEL^A</t>
  </si>
  <si>
    <t>American Equity Investment Life Holding Company Depositary Shares each representing a 1/1000th interest in a share of 5.95% Fixed-Rate Reset Non-Cumulative Preferred Stock Series A</t>
  </si>
  <si>
    <t>AEL^B</t>
  </si>
  <si>
    <t>American Equity Investment Life Holding Company Depositary Shares each representing a 1/1000th interest in a share of 6.625% Fixed-Rate Reset Non-Cumulative Preferred Stock Series B</t>
  </si>
  <si>
    <t>AEM</t>
  </si>
  <si>
    <t>Agnico Eagle Mines Limited Common Stock</t>
  </si>
  <si>
    <t>Precious Metals</t>
  </si>
  <si>
    <t>AEMD</t>
  </si>
  <si>
    <t>Aethlon Medical Inc. Common Stock</t>
  </si>
  <si>
    <t>AENT</t>
  </si>
  <si>
    <t>Alliance Entertainment Holding Corporation Class A Common Stock</t>
  </si>
  <si>
    <t>Durable Goods</t>
  </si>
  <si>
    <t>AENZ</t>
  </si>
  <si>
    <t>Aenza S.A.A. American Depositary Shares</t>
  </si>
  <si>
    <t>AEO</t>
  </si>
  <si>
    <t>American Eagle Outfitters Inc. Common Stock</t>
  </si>
  <si>
    <t>Clothing/Shoe/Accessory Stores</t>
  </si>
  <si>
    <t>AEON</t>
  </si>
  <si>
    <t>AEON Biopharma Inc. Class A Common Stock</t>
  </si>
  <si>
    <t>AEP</t>
  </si>
  <si>
    <t>American Electric Power Company Inc. Common Stock</t>
  </si>
  <si>
    <t>Electric Utilities: Central</t>
  </si>
  <si>
    <t>AER</t>
  </si>
  <si>
    <t>AerCap Holdings N.V. Ordinary Shares</t>
  </si>
  <si>
    <t>AES</t>
  </si>
  <si>
    <t>The AES Corporation Common Stock</t>
  </si>
  <si>
    <t>AESC</t>
  </si>
  <si>
    <t>The AES Corporation Corporate Units</t>
  </si>
  <si>
    <t>AESI</t>
  </si>
  <si>
    <t>Atlas Energy Solutions Inc. Common Stock</t>
  </si>
  <si>
    <t>AEVA</t>
  </si>
  <si>
    <t>Aeva Technologies Inc. Common Stock</t>
  </si>
  <si>
    <t>AEY</t>
  </si>
  <si>
    <t>ADDvantage Technologies Group Inc. Common Stock</t>
  </si>
  <si>
    <t>Office Equipment/Supplies/Services</t>
  </si>
  <si>
    <t>AEYE</t>
  </si>
  <si>
    <t>AudioEye Inc. Common Stock</t>
  </si>
  <si>
    <t>AEZS</t>
  </si>
  <si>
    <t>Aeterna Zentaris Inc. Common Stock</t>
  </si>
  <si>
    <t>AFAR</t>
  </si>
  <si>
    <t>Aura FAT Projects Acquisition Corp Class A Ordinary Shares</t>
  </si>
  <si>
    <t>Singapore</t>
  </si>
  <si>
    <t>AFARW</t>
  </si>
  <si>
    <t>Aura FAT Projects Acquisition Corp Warrant</t>
  </si>
  <si>
    <t>AFB</t>
  </si>
  <si>
    <t>AllianceBernstein National Municipal Income Fund Inc</t>
  </si>
  <si>
    <t>Trusts Except Educational Religious and Charitable</t>
  </si>
  <si>
    <t>AFBI</t>
  </si>
  <si>
    <t>Affinity Bancshares Inc. Common Stock (MD)</t>
  </si>
  <si>
    <t>AFCG</t>
  </si>
  <si>
    <t>AFC Gamma Inc. Common Stock</t>
  </si>
  <si>
    <t>AFG</t>
  </si>
  <si>
    <t>American Financial Group Inc. Common Stock</t>
  </si>
  <si>
    <t>AFGB</t>
  </si>
  <si>
    <t>American Financial Group Inc. 5.875% Subordinated Debentures due 2059</t>
  </si>
  <si>
    <t>AFGC</t>
  </si>
  <si>
    <t>American Financial Group Inc. 5.125% Subordinated Debentures due 2059</t>
  </si>
  <si>
    <t>AFGD</t>
  </si>
  <si>
    <t>American Financial Group Inc. 5.625% Subordinated Debentures due 2060</t>
  </si>
  <si>
    <t>AFGE</t>
  </si>
  <si>
    <t>American Financial Group Inc. 4.500% Subordinated Debentures due 2060</t>
  </si>
  <si>
    <t>AFIB</t>
  </si>
  <si>
    <t>Acutus Medical Inc. Common Stock</t>
  </si>
  <si>
    <t>Biotechnology: Electromedical &amp; Electrotherapeutic Apparatus</t>
  </si>
  <si>
    <t>AFL</t>
  </si>
  <si>
    <t>AFLAC Incorporated Common Stock</t>
  </si>
  <si>
    <t>Accident &amp;Health Insurance</t>
  </si>
  <si>
    <t>AFMD</t>
  </si>
  <si>
    <t>Affimed N.V.</t>
  </si>
  <si>
    <t>Germany</t>
  </si>
  <si>
    <t>AFRI</t>
  </si>
  <si>
    <t>Forafric Global PLC Ordinary Shares</t>
  </si>
  <si>
    <t>Gibraltar</t>
  </si>
  <si>
    <t>AFRIW</t>
  </si>
  <si>
    <t>Forafric Global PLC Warrants</t>
  </si>
  <si>
    <t>AFRM</t>
  </si>
  <si>
    <t>Affirm Holdings Inc. Class A Common Stock</t>
  </si>
  <si>
    <t>AFT</t>
  </si>
  <si>
    <t>Apollo Senior Floating Rate Fund Inc. Common Stock</t>
  </si>
  <si>
    <t>AFYA</t>
  </si>
  <si>
    <t>Afya Limited Class A Common Shares</t>
  </si>
  <si>
    <t>AG</t>
  </si>
  <si>
    <t>First Majestic Silver Corp. Ordinary Shares (Canada)</t>
  </si>
  <si>
    <t>AGAE</t>
  </si>
  <si>
    <t>Allied Gaming &amp; Entertainment Inc. Common Stock</t>
  </si>
  <si>
    <t>Telecommunications</t>
  </si>
  <si>
    <t>Cable &amp; Other Pay Television Services</t>
  </si>
  <si>
    <t>AGBA</t>
  </si>
  <si>
    <t>AGBA Group Holding Limited Ordinary Share</t>
  </si>
  <si>
    <t>AGBAW</t>
  </si>
  <si>
    <t>AGBA Group Holding Limited Warrant</t>
  </si>
  <si>
    <t>AGCO</t>
  </si>
  <si>
    <t>AGCO Corporation Common Stock</t>
  </si>
  <si>
    <t>AGD</t>
  </si>
  <si>
    <t>abrdn Global Dynamic Dividend Fund Common Shares of Beneficial Interest</t>
  </si>
  <si>
    <t>AGE</t>
  </si>
  <si>
    <t>AgeX Therapeutics Inc. Common Stock</t>
  </si>
  <si>
    <t>AGEN</t>
  </si>
  <si>
    <t>Agenus Inc. Common Stock</t>
  </si>
  <si>
    <t>AGFY</t>
  </si>
  <si>
    <t>Agrify Corporation Common Stock</t>
  </si>
  <si>
    <t>AGI</t>
  </si>
  <si>
    <t>Alamos Gold Inc. Class A Common Shares</t>
  </si>
  <si>
    <t>AGIL</t>
  </si>
  <si>
    <t>AgileThought Inc. Class A Common Stock</t>
  </si>
  <si>
    <t>Professional Services</t>
  </si>
  <si>
    <t>AGILW</t>
  </si>
  <si>
    <t>AgileThought Inc. Warrant</t>
  </si>
  <si>
    <t>AGIO</t>
  </si>
  <si>
    <t>Agios Pharmaceuticals Inc. Common Stock</t>
  </si>
  <si>
    <t>AGL</t>
  </si>
  <si>
    <t>agilon health inc. Common Stock</t>
  </si>
  <si>
    <t>Managed Health Care</t>
  </si>
  <si>
    <t>AGLE</t>
  </si>
  <si>
    <t>Aeglea BioTherapeutics Inc. Common Stock</t>
  </si>
  <si>
    <t>AGM</t>
  </si>
  <si>
    <t>Federal Agricultural Mortgage Corporation Common Stock</t>
  </si>
  <si>
    <t>Finance Companies</t>
  </si>
  <si>
    <t>AGM^C</t>
  </si>
  <si>
    <t>Federal Agricultural Mortgage Corporation Preferred Series C Fixed to Fltg</t>
  </si>
  <si>
    <t>AGM^D</t>
  </si>
  <si>
    <t>Federal Agricultural Mortgage Corporation 5.700% Non-Cumulative Preferred Stock Series D</t>
  </si>
  <si>
    <t>AGM^E</t>
  </si>
  <si>
    <t>Federal Agricultural Mortgage Corporation 5.750% Non-Cumulative Preferred Stock Series E</t>
  </si>
  <si>
    <t>AGM^F</t>
  </si>
  <si>
    <t>Federal Agricultural Mortgage Corporation 5.250% Non-Cumulative Preferred Stock Series F</t>
  </si>
  <si>
    <t>AGM^G</t>
  </si>
  <si>
    <t>Federal Agricultural Mortgage Corporation 4.875% Non-Cumulative Preferred Stock Series G</t>
  </si>
  <si>
    <t>AGMH</t>
  </si>
  <si>
    <t>AGM Group Holdings Inc. Class A Ordinary Shares</t>
  </si>
  <si>
    <t>AGNC</t>
  </si>
  <si>
    <t>AGNC Investment Corp. Common Stock</t>
  </si>
  <si>
    <t>AGNCL</t>
  </si>
  <si>
    <t>AGNC Investment Corp. Depositary Shares Each Representing a 1/1000th Interest in a Share of 7.75% Series G Fixed-Rate Reset Cumulative Redeemable Preferred Stock</t>
  </si>
  <si>
    <t>AGNCM</t>
  </si>
  <si>
    <t>AGNC Investment Corp. Depositary Shares rep 6.875% Series D Fixed-to-Floating Cumulative Redeemable Preferred Stock</t>
  </si>
  <si>
    <t>AGNCN</t>
  </si>
  <si>
    <t>AGNC Investment Corp. Depositary Shares Each Representing a 1/1000th Interest in a Share of 7.00% Series C Fixed-To-Floating Rate Cumulative Redeemable Preferred Stock</t>
  </si>
  <si>
    <t>AGNCO</t>
  </si>
  <si>
    <t>AGNC Investment Corp. Depositary Shares each representing a 1/1000th interest in a share of 6.50% Series E Fixed-to-Floating Cumulative Redeemable Preferred Stock</t>
  </si>
  <si>
    <t>AGNCP</t>
  </si>
  <si>
    <t>AGNC Investment Corp. Depositary Shares Each Representing a 1/1000th Interest in a Share of 6.125% Series F Fixed-to-Floating Rate Cumulative Redeemable Preferred Stock</t>
  </si>
  <si>
    <t>AGO</t>
  </si>
  <si>
    <t>Assured Guaranty Ltd. Common Stock</t>
  </si>
  <si>
    <t>AGR</t>
  </si>
  <si>
    <t>Avangrid Inc. Common Stock</t>
  </si>
  <si>
    <t>AGRI</t>
  </si>
  <si>
    <t>AgriFORCE Growing Systems Ltd. Common Shares</t>
  </si>
  <si>
    <t>AGRIW</t>
  </si>
  <si>
    <t>AgriFORCE Growing Systems Ltd. Warrant</t>
  </si>
  <si>
    <t>AGRO</t>
  </si>
  <si>
    <t>Adecoagro S.A. Common Shares</t>
  </si>
  <si>
    <t>Luxembourg</t>
  </si>
  <si>
    <t>Farming/Seeds/Milling</t>
  </si>
  <si>
    <t>AGRX</t>
  </si>
  <si>
    <t>Agile Therapeutics Inc. Common Stock</t>
  </si>
  <si>
    <t>AGS</t>
  </si>
  <si>
    <t>PlayAGS Inc. Common Stock</t>
  </si>
  <si>
    <t>Miscellaneous manufacturing industries</t>
  </si>
  <si>
    <t>AGTI</t>
  </si>
  <si>
    <t>Agiliti Inc. Common Stock</t>
  </si>
  <si>
    <t>AGX</t>
  </si>
  <si>
    <t>Argan Inc. Common Stock</t>
  </si>
  <si>
    <t>AGYS</t>
  </si>
  <si>
    <t>Agilysys Inc. Common Stock (DE)</t>
  </si>
  <si>
    <t>AHCO</t>
  </si>
  <si>
    <t>AdaptHealth Corp. Common Stock</t>
  </si>
  <si>
    <t>AHG</t>
  </si>
  <si>
    <t>Akso Health Group ADS</t>
  </si>
  <si>
    <t>AHH</t>
  </si>
  <si>
    <t>Armada Hoffler Properties Inc. Common Stock</t>
  </si>
  <si>
    <t>AHH^A</t>
  </si>
  <si>
    <t>Armada Hoffler Properties Inc. 6.75% Series A Cumulative Redeemable Perpetual Preferred Stock</t>
  </si>
  <si>
    <t>AHI</t>
  </si>
  <si>
    <t>Advanced Health Intelligence Ltd. American Depositary Shares</t>
  </si>
  <si>
    <t>Australia</t>
  </si>
  <si>
    <t>Package Goods/Cosmetics</t>
  </si>
  <si>
    <t>AHL^C</t>
  </si>
  <si>
    <t>Aspen Insurance Holdings Limited 5.95% Fixed-to-Floating Rate Perpetual Non-Cumulative Preference Shares</t>
  </si>
  <si>
    <t>AHL^D</t>
  </si>
  <si>
    <t>Aspen Insurance Holdings Limited 5.625% Perpetual Non-Cumulative Preference Shares</t>
  </si>
  <si>
    <t>AHL^E</t>
  </si>
  <si>
    <t>Aspen Insurance Holdings Limited Depositary Shares each representing a 1/1000th interest in a share of 5.625% Perpetual Non-Cumulative Preference Shares</t>
  </si>
  <si>
    <t>AHT</t>
  </si>
  <si>
    <t>Ashford Hospitality Trust Inc Common Stock</t>
  </si>
  <si>
    <t>AHT^D</t>
  </si>
  <si>
    <t>Ashford Hospitality Trust Inc 8.45% Series D Cumulative Preferred Stock</t>
  </si>
  <si>
    <t>AHT^F</t>
  </si>
  <si>
    <t>Ashford Hospitality Trust Inc 7.375% Series F Cumulative Preferred Stock</t>
  </si>
  <si>
    <t>AHT^G</t>
  </si>
  <si>
    <t>Ashford Hospitality Trust Inc 7.375% Series G Cumulative Preferred Stock</t>
  </si>
  <si>
    <t>AHT^H</t>
  </si>
  <si>
    <t>Ashford Hospitality Trust Inc 7.50% Series H Cumulative Preferred Stock</t>
  </si>
  <si>
    <t>AHT^I</t>
  </si>
  <si>
    <t>Ashford Hospitality Trust Inc 7.50% Series I Cumulative Preferred Stock</t>
  </si>
  <si>
    <t>AI</t>
  </si>
  <si>
    <t>C3.ai Inc. Class A Common Stock</t>
  </si>
  <si>
    <t>AIB</t>
  </si>
  <si>
    <t>AIB Acquisition Corporation Class A Ordinary Shares</t>
  </si>
  <si>
    <t>AIBBR</t>
  </si>
  <si>
    <t>AIB Acquisition Corporation Right</t>
  </si>
  <si>
    <t>AIBBU</t>
  </si>
  <si>
    <t>AIB Acquisition Corporation Unit</t>
  </si>
  <si>
    <t>AIC</t>
  </si>
  <si>
    <t>Arlington Asset Investment Corp 6.750% Notes due 2025</t>
  </si>
  <si>
    <t>AIF</t>
  </si>
  <si>
    <t>Apollo Tactical Income Fund Inc. Common Stock</t>
  </si>
  <si>
    <t>AIG</t>
  </si>
  <si>
    <t>American International Group Inc. New Common Stock</t>
  </si>
  <si>
    <t>AIG^A</t>
  </si>
  <si>
    <t>American International Group Inc. Depositary Shares Each Representing a 1/1000th Interest in a Share of Series A 5.85% Non-Cumulative Perpetual Preferred Stock</t>
  </si>
  <si>
    <t>AIH</t>
  </si>
  <si>
    <t>Aesthetic Medical International Holdings Group Ltd. American Depositary Shares</t>
  </si>
  <si>
    <t>AIHS</t>
  </si>
  <si>
    <t>Senmiao Technology Limited Common Stock</t>
  </si>
  <si>
    <t>Finance: Consumer Services</t>
  </si>
  <si>
    <t>AIM</t>
  </si>
  <si>
    <t>AIM ImmunoTech Inc. Common Stock</t>
  </si>
  <si>
    <t>AIMAU</t>
  </si>
  <si>
    <t>Aimfinity Investment Corp. I Unit</t>
  </si>
  <si>
    <t>AIMAW</t>
  </si>
  <si>
    <t>Aimfinity Investment Corp. I Warrant</t>
  </si>
  <si>
    <t>AIMBU</t>
  </si>
  <si>
    <t>Aimfinity Investment Corp. I Subunit</t>
  </si>
  <si>
    <t>AIMD</t>
  </si>
  <si>
    <t>Ainos Inc. Common Stock</t>
  </si>
  <si>
    <t>AIMDW</t>
  </si>
  <si>
    <t>Ainos Inc. Warrants</t>
  </si>
  <si>
    <t>AIN</t>
  </si>
  <si>
    <t>Albany International Corporation Common Stock</t>
  </si>
  <si>
    <t>Textiles</t>
  </si>
  <si>
    <t>AINC</t>
  </si>
  <si>
    <t>Ashford Inc. (Holding Company) Common Stock</t>
  </si>
  <si>
    <t>AIO</t>
  </si>
  <si>
    <t>Virtus Artificial Intelligence &amp; Technology Opportunities Fund Common Shares of Beneficial Interest</t>
  </si>
  <si>
    <t>AIP</t>
  </si>
  <si>
    <t>Arteris Inc. Common Stock</t>
  </si>
  <si>
    <t>AIR</t>
  </si>
  <si>
    <t>AAR Corp. Common Stock</t>
  </si>
  <si>
    <t>AIRC</t>
  </si>
  <si>
    <t>Apartment Income REIT Corp. Common Stock</t>
  </si>
  <si>
    <t>AIRG</t>
  </si>
  <si>
    <t>Airgain Inc. Common Stock</t>
  </si>
  <si>
    <t>Radio And Television Broadcasting And Communications Equipment</t>
  </si>
  <si>
    <t>AIRI</t>
  </si>
  <si>
    <t>Air Industries Group Common Stock</t>
  </si>
  <si>
    <t>AIRS</t>
  </si>
  <si>
    <t>AirSculpt Technologies Inc. Common Stock</t>
  </si>
  <si>
    <t>AIRT</t>
  </si>
  <si>
    <t>Air T Inc. Common Stock</t>
  </si>
  <si>
    <t>AIRTP</t>
  </si>
  <si>
    <t>Air T Inc. Air T Funding Alpha Income Trust Preferred Securities</t>
  </si>
  <si>
    <t>AIT</t>
  </si>
  <si>
    <t>Applied Industrial Technologies Inc. Common Stock</t>
  </si>
  <si>
    <t>AIU</t>
  </si>
  <si>
    <t>Meta Data Limited ADS</t>
  </si>
  <si>
    <t>AIV</t>
  </si>
  <si>
    <t>Apartment Investment and Management Company Common Stock</t>
  </si>
  <si>
    <t>AIXI</t>
  </si>
  <si>
    <t>XIAO-I Corporation American Depositary Shares</t>
  </si>
  <si>
    <t>AIZ</t>
  </si>
  <si>
    <t>Assurant Inc. Common Stock</t>
  </si>
  <si>
    <t>AIZN</t>
  </si>
  <si>
    <t>Assurant Inc. 5.25% Subordinated Notes due 2061</t>
  </si>
  <si>
    <t>AJG</t>
  </si>
  <si>
    <t>Arthur J. Gallagher &amp; Co. Common Stock</t>
  </si>
  <si>
    <t>AJX</t>
  </si>
  <si>
    <t>Great Ajax Corp. Common Stock</t>
  </si>
  <si>
    <t>AJXA</t>
  </si>
  <si>
    <t>Great Ajax Corp. 7.25% Convertible Senior Notes due 2024</t>
  </si>
  <si>
    <t>AKA</t>
  </si>
  <si>
    <t>a.k.a. Brands Holding Corp. Common Stock</t>
  </si>
  <si>
    <t>Catalog/Specialty Distribution</t>
  </si>
  <si>
    <t>AKAM</t>
  </si>
  <si>
    <t>Akamai Technologies Inc. Common Stock</t>
  </si>
  <si>
    <t>AKAN</t>
  </si>
  <si>
    <t>Akanda Corp. Common Shares</t>
  </si>
  <si>
    <t>AKBA</t>
  </si>
  <si>
    <t>Akebia Therapeutics Inc. Common Stock</t>
  </si>
  <si>
    <t>AKLI</t>
  </si>
  <si>
    <t>Akili Inc. Common Stock</t>
  </si>
  <si>
    <t>AKO/A</t>
  </si>
  <si>
    <t>Embotelladora Andina S.A.</t>
  </si>
  <si>
    <t>Chile</t>
  </si>
  <si>
    <t>AKO/B</t>
  </si>
  <si>
    <t>AKR</t>
  </si>
  <si>
    <t>Acadia Realty Trust Common Stock</t>
  </si>
  <si>
    <t>AKRO</t>
  </si>
  <si>
    <t>Akero Therapeutics Inc. Common Stock</t>
  </si>
  <si>
    <t>AKTS</t>
  </si>
  <si>
    <t>Akoustis Technologies Inc. Common Stock</t>
  </si>
  <si>
    <t>AKTX</t>
  </si>
  <si>
    <t>Akari Therapeutics plc ADS</t>
  </si>
  <si>
    <t>AKU</t>
  </si>
  <si>
    <t>Akumin Inc. Common Stock (DE)</t>
  </si>
  <si>
    <t>AKYA</t>
  </si>
  <si>
    <t>Akoya BioSciences Inc. Common Stock</t>
  </si>
  <si>
    <t>AL</t>
  </si>
  <si>
    <t>Air Lease Corporation Class A Common Stock</t>
  </si>
  <si>
    <t>AL^A</t>
  </si>
  <si>
    <t>Air Lease Corporation 6.150% Fixed-to-Floating Rate Non-Cumulative Perpetual Preferred Stock Series A</t>
  </si>
  <si>
    <t>ALAR</t>
  </si>
  <si>
    <t>Alarum Technologies Ltd. American Depositary Share</t>
  </si>
  <si>
    <t>Israel</t>
  </si>
  <si>
    <t>ALB</t>
  </si>
  <si>
    <t>Albemarle Corporation Common Stock</t>
  </si>
  <si>
    <t>ALBT</t>
  </si>
  <si>
    <t>Avalon GloboCare Corp. Common Stock</t>
  </si>
  <si>
    <t>ALC</t>
  </si>
  <si>
    <t>Alcon Inc. Ordinary Shares</t>
  </si>
  <si>
    <t>Ophthalmic Goods</t>
  </si>
  <si>
    <t>ALCC</t>
  </si>
  <si>
    <t>AltC Acquisition Corp. Class A Common Stock</t>
  </si>
  <si>
    <t>ALCO</t>
  </si>
  <si>
    <t>Alico Inc. Common Stock</t>
  </si>
  <si>
    <t>ALCY</t>
  </si>
  <si>
    <t>Alchemy Investments Acquisition Corp 1 Class A Ordinary Shares</t>
  </si>
  <si>
    <t>ALCYU</t>
  </si>
  <si>
    <t>Alchemy Investments Acquisition Corp 1 Units</t>
  </si>
  <si>
    <t>ALCYW</t>
  </si>
  <si>
    <t>Alchemy Investments Acquisition Corp 1 Warrants</t>
  </si>
  <si>
    <t>ALDX</t>
  </si>
  <si>
    <t>Aldeyra Therapeutics Inc. Common Stock</t>
  </si>
  <si>
    <t>ALE</t>
  </si>
  <si>
    <t>Allete Inc.</t>
  </si>
  <si>
    <t>ALEC</t>
  </si>
  <si>
    <t>Alector Inc. Common Stock</t>
  </si>
  <si>
    <t>ALEX</t>
  </si>
  <si>
    <t>Alexander &amp; Baldwin Inc. Common Stock REIT Holding Company</t>
  </si>
  <si>
    <t>ALG</t>
  </si>
  <si>
    <t>Alamo Group Inc. Common Stock</t>
  </si>
  <si>
    <t>ALGM</t>
  </si>
  <si>
    <t>Allegro MicroSystems Inc. Common Stock</t>
  </si>
  <si>
    <t>ALGN</t>
  </si>
  <si>
    <t>Align Technology Inc. Common Stock</t>
  </si>
  <si>
    <t>ALGS</t>
  </si>
  <si>
    <t>Aligos Therapeutics Inc. Common Stock</t>
  </si>
  <si>
    <t>ALGT</t>
  </si>
  <si>
    <t>Allegiant Travel Company Common Stock</t>
  </si>
  <si>
    <t>ALHC</t>
  </si>
  <si>
    <t>Alignment Healthcare Inc. Common Stock</t>
  </si>
  <si>
    <t>ALIM</t>
  </si>
  <si>
    <t>Alimera Sciences Inc. Common Stock</t>
  </si>
  <si>
    <t>ALIT</t>
  </si>
  <si>
    <t>Alight Inc. Class A Common Stock</t>
  </si>
  <si>
    <t>ALK</t>
  </si>
  <si>
    <t>Alaska Air Group Inc. Common Stock</t>
  </si>
  <si>
    <t>ALKS</t>
  </si>
  <si>
    <t>Alkermes plc Ordinary Shares</t>
  </si>
  <si>
    <t>ALKT</t>
  </si>
  <si>
    <t>Alkami Technology Inc. Common Stock</t>
  </si>
  <si>
    <t>ALL</t>
  </si>
  <si>
    <t>Allstate Corporation (The) Common Stock</t>
  </si>
  <si>
    <t>ALL^B</t>
  </si>
  <si>
    <t>Allstate Corporation (The) 5.100% Fixed-to-Floating Rate Subordinated Debentures due 2053</t>
  </si>
  <si>
    <t>ALL^H</t>
  </si>
  <si>
    <t>Allstate Corporation (The) Depositary Shares each representing a 1/1000th interest in a share of Fixed Rate Noncumulative Perpetual Preferred Stock Series H</t>
  </si>
  <si>
    <t>ALL^I</t>
  </si>
  <si>
    <t>Allstate Corporation (The) Depositary Shares each representing a 1/1000th interest in a share of Fixed Rate Noncumulative Perpetual Preferred Stock Series I</t>
  </si>
  <si>
    <t>ALL^J</t>
  </si>
  <si>
    <t>Allstate Corporation (The) Depositary Shares each representing a 1/1000th interest in a share of Fixed Rate Noncumulative Perpetual Preferred Stock Series J</t>
  </si>
  <si>
    <t>ALLE</t>
  </si>
  <si>
    <t>Allegion plc Ordinary Shares</t>
  </si>
  <si>
    <t>ALLG</t>
  </si>
  <si>
    <t>Allego N.V. Ordinary Share</t>
  </si>
  <si>
    <t>Other Specialty Stores</t>
  </si>
  <si>
    <t>ALLK</t>
  </si>
  <si>
    <t>Allakos Inc. Common Stock</t>
  </si>
  <si>
    <t>ALLO</t>
  </si>
  <si>
    <t>Allogene Therapeutics Inc. Common Stock</t>
  </si>
  <si>
    <t>ALLR</t>
  </si>
  <si>
    <t>Allarity Therapeutics Inc. Common Stock</t>
  </si>
  <si>
    <t>ALLT</t>
  </si>
  <si>
    <t>Allot Ltd. Ordinary Shares</t>
  </si>
  <si>
    <t>ALLY</t>
  </si>
  <si>
    <t>Ally Financial Inc. Common Stock</t>
  </si>
  <si>
    <t>ALNT</t>
  </si>
  <si>
    <t>Allient Inc. Common Stock</t>
  </si>
  <si>
    <t>ALNY</t>
  </si>
  <si>
    <t>Alnylam Pharmaceuticals Inc. Common Stock</t>
  </si>
  <si>
    <t>ALOR</t>
  </si>
  <si>
    <t>ALSP Orchid Acquisition Corporation I Class A Ordinary Share</t>
  </si>
  <si>
    <t>ALOT</t>
  </si>
  <si>
    <t>AstroNova Inc. Common Stock</t>
  </si>
  <si>
    <t>Computer peripheral equipment</t>
  </si>
  <si>
    <t>ALPN</t>
  </si>
  <si>
    <t>Alpine Immune Sciences Inc. Common Stock</t>
  </si>
  <si>
    <t>ALPP</t>
  </si>
  <si>
    <t>Alpine 4 Holdings Inc. Class A Common Stock</t>
  </si>
  <si>
    <t>ALRM</t>
  </si>
  <si>
    <t>Alarm.com Holdings Inc. Common Stock</t>
  </si>
  <si>
    <t>ALRN</t>
  </si>
  <si>
    <t>Aileron Therapeutics Inc. Common Stock</t>
  </si>
  <si>
    <t>ALRS</t>
  </si>
  <si>
    <t>Alerus Financial Corporation Common Stock</t>
  </si>
  <si>
    <t>ALSA</t>
  </si>
  <si>
    <t>Alpha Star Acquisition Corporation Ordinary Shares</t>
  </si>
  <si>
    <t>ALSAR</t>
  </si>
  <si>
    <t>Alpha Star Acquisition Corporation Rights</t>
  </si>
  <si>
    <t>ALSAW</t>
  </si>
  <si>
    <t>Alpha Star Acquisition Corporation Warrants</t>
  </si>
  <si>
    <t>ALSN</t>
  </si>
  <si>
    <t>Allison Transmission Holdings Inc. Common Stock</t>
  </si>
  <si>
    <t>ALT</t>
  </si>
  <si>
    <t>Altimmune Inc. Common Stock</t>
  </si>
  <si>
    <t>ALTG</t>
  </si>
  <si>
    <t>Alta Equipment Group Inc. Class A Common Stock</t>
  </si>
  <si>
    <t>ALTG^A</t>
  </si>
  <si>
    <t>Alta Equipment Group Inc. Depositary Shares (each representing 1/1000th in a share of 10% Series A Cumulative Perpetual Preferred Stock)</t>
  </si>
  <si>
    <t>ALTI</t>
  </si>
  <si>
    <t>AlTi Global Inc. Class A Common Stock</t>
  </si>
  <si>
    <t>ALTO</t>
  </si>
  <si>
    <t>Alto Ingredients Inc. Common Stock</t>
  </si>
  <si>
    <t>ALTR</t>
  </si>
  <si>
    <t>Altair Engineering Inc. Class A Common Stock</t>
  </si>
  <si>
    <t>ALTU</t>
  </si>
  <si>
    <t>Altitude Acquisition Corp. Class A Common Stock</t>
  </si>
  <si>
    <t>ALTUW</t>
  </si>
  <si>
    <t>Altitude Acquisition Corp. Warrant</t>
  </si>
  <si>
    <t>ALUR</t>
  </si>
  <si>
    <t>Allurion Technologies Inc. Common Stock</t>
  </si>
  <si>
    <t>ALV</t>
  </si>
  <si>
    <t>Autoliv Inc. Common Stock</t>
  </si>
  <si>
    <t>Sweden</t>
  </si>
  <si>
    <t>ALVO</t>
  </si>
  <si>
    <t>Alvotech Ordinary Shares</t>
  </si>
  <si>
    <t>ALVOW</t>
  </si>
  <si>
    <t>Alvotech Warrant</t>
  </si>
  <si>
    <t>ALVR</t>
  </si>
  <si>
    <t>AlloVir Inc. Common Stock</t>
  </si>
  <si>
    <t>ALX</t>
  </si>
  <si>
    <t>Alexander's Inc. Common Stock</t>
  </si>
  <si>
    <t>ALXO</t>
  </si>
  <si>
    <t>ALX Oncology Holdings Inc. Common Stock</t>
  </si>
  <si>
    <t>ALYA</t>
  </si>
  <si>
    <t>Alithya Group inc. Class A Subordinate Voting Shares</t>
  </si>
  <si>
    <t>ALZN</t>
  </si>
  <si>
    <t>Alzamend Neuro Inc. Common Stock</t>
  </si>
  <si>
    <t>AM</t>
  </si>
  <si>
    <t>Antero Midstream Corporation Common Stock</t>
  </si>
  <si>
    <t>Natural Gas Distribution</t>
  </si>
  <si>
    <t>AMAL</t>
  </si>
  <si>
    <t>Amalgamated Financial Corp. Common Stock (DE)</t>
  </si>
  <si>
    <t>Commercial Banks</t>
  </si>
  <si>
    <t>AMAM</t>
  </si>
  <si>
    <t>Ambrx Biopharma Inc. Common Stock</t>
  </si>
  <si>
    <t>AMAO</t>
  </si>
  <si>
    <t>American Acquisition Opportunity Inc. Class A Common Stock</t>
  </si>
  <si>
    <t>AMAOW</t>
  </si>
  <si>
    <t>American Acquisition Opportunity Inc. Warrant</t>
  </si>
  <si>
    <t>AMAT</t>
  </si>
  <si>
    <t>Applied Materials Inc. Common Stock</t>
  </si>
  <si>
    <t>AMBA</t>
  </si>
  <si>
    <t>Ambarella Inc. Ordinary Shares</t>
  </si>
  <si>
    <t>AMBC</t>
  </si>
  <si>
    <t>Ambac Financial Group Inc. Common Stock</t>
  </si>
  <si>
    <t>AMBI</t>
  </si>
  <si>
    <t>Ambipar Emergency Response Class A Ordinary Shares</t>
  </si>
  <si>
    <t>Environmental Services</t>
  </si>
  <si>
    <t>AMBO</t>
  </si>
  <si>
    <t>Ambow Education Holding Ltd. American Depository Shares each representing two Class A ordinary shares</t>
  </si>
  <si>
    <t>AMBP</t>
  </si>
  <si>
    <t>Ardagh Metal Packaging S.A. Ordinary Shares</t>
  </si>
  <si>
    <t>Containers/Packaging</t>
  </si>
  <si>
    <t>AMC</t>
  </si>
  <si>
    <t>AMC Entertainment Holdings Inc. Class A Common Stock</t>
  </si>
  <si>
    <t>Movies/Entertainment</t>
  </si>
  <si>
    <t>AMCR</t>
  </si>
  <si>
    <t>Amcor plc Ordinary Shares</t>
  </si>
  <si>
    <t>AMCX</t>
  </si>
  <si>
    <t>AMC Networks Inc. Class A Common Stock</t>
  </si>
  <si>
    <t>AMD</t>
  </si>
  <si>
    <t>Advanced Micro Devices Inc. Common Stock</t>
  </si>
  <si>
    <t>AME</t>
  </si>
  <si>
    <t>AMETEK Inc.</t>
  </si>
  <si>
    <t>AMED</t>
  </si>
  <si>
    <t>Amedisys Inc Common Stock</t>
  </si>
  <si>
    <t>AMEH</t>
  </si>
  <si>
    <t>Apollo Medical Holdings Inc. Common Stock</t>
  </si>
  <si>
    <t>AMG</t>
  </si>
  <si>
    <t>Affiliated Managers Group Inc. Common Stock</t>
  </si>
  <si>
    <t>AMGN</t>
  </si>
  <si>
    <t>Amgen Inc. Common Stock</t>
  </si>
  <si>
    <t>AMH</t>
  </si>
  <si>
    <t>American Homes 4 Rent Common Shares of Beneficial Interest</t>
  </si>
  <si>
    <t>AMH^G</t>
  </si>
  <si>
    <t>American Homes 4 Rent Series G cumulative redeemable perpetual preferred shares of beneficial interest</t>
  </si>
  <si>
    <t>AMH^H</t>
  </si>
  <si>
    <t>American Homes 4 Rent Series H cumulative redeemable perpetual Preferred Shares of Beneficial Interest</t>
  </si>
  <si>
    <t>AMK</t>
  </si>
  <si>
    <t>AssetMark Financial Holdings Inc. Common Stock</t>
  </si>
  <si>
    <t>AMKR</t>
  </si>
  <si>
    <t>Amkor Technology Inc. Common Stock</t>
  </si>
  <si>
    <t>AMLI</t>
  </si>
  <si>
    <t>American Lithium Corp. Common Stock</t>
  </si>
  <si>
    <t>AMLX</t>
  </si>
  <si>
    <t>Amylyx Pharmaceuticals Inc. Common Stock</t>
  </si>
  <si>
    <t>AMN</t>
  </si>
  <si>
    <t>AMN Healthcare Services Inc</t>
  </si>
  <si>
    <t>Assisted Living Services</t>
  </si>
  <si>
    <t>AMNB</t>
  </si>
  <si>
    <t>American National Bankshares Inc. Common Stock</t>
  </si>
  <si>
    <t>AMP</t>
  </si>
  <si>
    <t>Ameriprise Financial Inc. Common Stock</t>
  </si>
  <si>
    <t>AMPE</t>
  </si>
  <si>
    <t>Ampio Pharmaceuticals Inc.</t>
  </si>
  <si>
    <t>AMPG</t>
  </si>
  <si>
    <t>Amplitech Group Inc. Common Stock</t>
  </si>
  <si>
    <t>AMPH</t>
  </si>
  <si>
    <t>Amphastar Pharmaceuticals Inc. Common Stock</t>
  </si>
  <si>
    <t>AMPL</t>
  </si>
  <si>
    <t>Amplitude Inc. Class A Common Stock</t>
  </si>
  <si>
    <t>AMPS</t>
  </si>
  <si>
    <t>Altus Power Inc. Class A Common Stock</t>
  </si>
  <si>
    <t>AMPX</t>
  </si>
  <si>
    <t>Amprius Technologies Inc. Common Stock</t>
  </si>
  <si>
    <t>AMPY</t>
  </si>
  <si>
    <t>Amplify Energy Corp. Common Stock</t>
  </si>
  <si>
    <t>Oil &amp; Gas Production</t>
  </si>
  <si>
    <t>AMR</t>
  </si>
  <si>
    <t>Alpha Metallurgical Resources Inc. Common Stock</t>
  </si>
  <si>
    <t>Coal Mining</t>
  </si>
  <si>
    <t>AMRC</t>
  </si>
  <si>
    <t>Ameresco Inc. Class A Common Stock</t>
  </si>
  <si>
    <t>AMRK</t>
  </si>
  <si>
    <t>A-Mark Precious Metals Inc. Common Stock</t>
  </si>
  <si>
    <t>AMRN</t>
  </si>
  <si>
    <t>Amarin Corporation plc</t>
  </si>
  <si>
    <t>AMRX</t>
  </si>
  <si>
    <t>Amneal Pharmaceuticals Inc. Class A Common Stock</t>
  </si>
  <si>
    <t>AMS</t>
  </si>
  <si>
    <t>American Shared Hospital Services Common Stock</t>
  </si>
  <si>
    <t>AMSC</t>
  </si>
  <si>
    <t>American Superconductor Corporation Common Stock</t>
  </si>
  <si>
    <t>AMSF</t>
  </si>
  <si>
    <t>AMERISAFE Inc. Common Stock</t>
  </si>
  <si>
    <t>AMST</t>
  </si>
  <si>
    <t>Amesite Inc. Common Stock</t>
  </si>
  <si>
    <t>AMSWA</t>
  </si>
  <si>
    <t>American Software Inc. Class A Common Stock</t>
  </si>
  <si>
    <t>AMT</t>
  </si>
  <si>
    <t>American Tower Corporation (REIT) Common Stock</t>
  </si>
  <si>
    <t>AMTB</t>
  </si>
  <si>
    <t>Amerant Bancorp Inc. Class A Common Stock</t>
  </si>
  <si>
    <t>AMTD</t>
  </si>
  <si>
    <t>AMTD IDEA Group American Depositary Shares each representing two Class A Ordinary Shares</t>
  </si>
  <si>
    <t>AMTI</t>
  </si>
  <si>
    <t>Applied Molecular Transport Inc. Common Stock</t>
  </si>
  <si>
    <t>AMTX</t>
  </si>
  <si>
    <t>Aemetis Inc. (DE) Common Stock</t>
  </si>
  <si>
    <t>AMWD</t>
  </si>
  <si>
    <t>American Woodmark Corporation Common Stock</t>
  </si>
  <si>
    <t>Forest Products</t>
  </si>
  <si>
    <t>AMWL</t>
  </si>
  <si>
    <t>American Well Corporation Class A Common Stock</t>
  </si>
  <si>
    <t>AMX</t>
  </si>
  <si>
    <t>America Movil S.A.B. de C.V. American Depositary Shares (each representing the right to receive twenty (20) Series B Shares</t>
  </si>
  <si>
    <t>Mexico</t>
  </si>
  <si>
    <t>AMZN</t>
  </si>
  <si>
    <t>Amazon.com Inc. Common Stock</t>
  </si>
  <si>
    <t>AN</t>
  </si>
  <si>
    <t>AutoNation Inc. Common Stock</t>
  </si>
  <si>
    <t>ANAB</t>
  </si>
  <si>
    <t>AnaptysBio Inc. Common Stock</t>
  </si>
  <si>
    <t>ANDE</t>
  </si>
  <si>
    <t>Andersons Inc. (The) Common Stock</t>
  </si>
  <si>
    <t>ANEB</t>
  </si>
  <si>
    <t>Anebulo Pharmaceuticals Inc. Common Stock</t>
  </si>
  <si>
    <t>ANET</t>
  </si>
  <si>
    <t>Arista Networks Inc. Common Stock</t>
  </si>
  <si>
    <t>ANF</t>
  </si>
  <si>
    <t>Abercrombie &amp; Fitch Company Common Stock</t>
  </si>
  <si>
    <t>ANGH</t>
  </si>
  <si>
    <t>Anghami Inc. Ordinary Shares</t>
  </si>
  <si>
    <t>United Arab Emirates</t>
  </si>
  <si>
    <t>ANGHW</t>
  </si>
  <si>
    <t>Anghami Inc. Warrants</t>
  </si>
  <si>
    <t>ANGI</t>
  </si>
  <si>
    <t>Angi Inc. Class A Common Stock</t>
  </si>
  <si>
    <t>ANGO</t>
  </si>
  <si>
    <t>AngioDynamics Inc. Common Stock</t>
  </si>
  <si>
    <t>ANIK</t>
  </si>
  <si>
    <t>Anika Therapeutics Inc. Common Stock</t>
  </si>
  <si>
    <t>ANIP</t>
  </si>
  <si>
    <t>ANI Pharmaceuticals Inc.</t>
  </si>
  <si>
    <t>ANIX</t>
  </si>
  <si>
    <t>Anixa Biosciences Inc. Common Stock</t>
  </si>
  <si>
    <t>ANL</t>
  </si>
  <si>
    <t>Adlai Nortye Ltd. American Depositary Shares</t>
  </si>
  <si>
    <t>Cayman Islands</t>
  </si>
  <si>
    <t>ANNX</t>
  </si>
  <si>
    <t>Annexon Inc. Common Stock</t>
  </si>
  <si>
    <t>ANSS</t>
  </si>
  <si>
    <t>ANSYS Inc. Common Stock</t>
  </si>
  <si>
    <t>ANTE</t>
  </si>
  <si>
    <t>AirNet Technology Inc. American Depositary Shares</t>
  </si>
  <si>
    <t>ANTX</t>
  </si>
  <si>
    <t>AN2 Therapeutics Inc. Common Stock</t>
  </si>
  <si>
    <t>ANVS</t>
  </si>
  <si>
    <t>Annovis Bio Inc. Common Stock</t>
  </si>
  <si>
    <t>ANY</t>
  </si>
  <si>
    <t>Sphere 3D Corp. Common Shares</t>
  </si>
  <si>
    <t>AOD</t>
  </si>
  <si>
    <t>abrdn Total Dynamic Dividend Fund Common Shares of Beneficial Interest</t>
  </si>
  <si>
    <t>AOGO</t>
  </si>
  <si>
    <t>Arogo Capital Acquisition Corp. Class A Common Stock</t>
  </si>
  <si>
    <t>AOGOU</t>
  </si>
  <si>
    <t>Arogo Capital Acquisition Corp. Unit</t>
  </si>
  <si>
    <t>AOGOW</t>
  </si>
  <si>
    <t>Arogo Capital Acquisition Corp. Warrant</t>
  </si>
  <si>
    <t>AOMR</t>
  </si>
  <si>
    <t>Angel Oak Mortgage REIT Inc. Common Stock</t>
  </si>
  <si>
    <t>AON</t>
  </si>
  <si>
    <t>Aon plc Class A Ordinary Shares (Ireland)</t>
  </si>
  <si>
    <t>AONC</t>
  </si>
  <si>
    <t>American Oncology Network Inc. Class A Common Stock</t>
  </si>
  <si>
    <t>AONCW</t>
  </si>
  <si>
    <t>American Oncology Network Inc. Warrant</t>
  </si>
  <si>
    <t>AORT</t>
  </si>
  <si>
    <t>Artivion Inc. Common Stock</t>
  </si>
  <si>
    <t>AOS</t>
  </si>
  <si>
    <t>A.O. Smith Corporation Common Stock</t>
  </si>
  <si>
    <t>AOSL</t>
  </si>
  <si>
    <t>Alpha and Omega Semiconductor Limited Common Shares</t>
  </si>
  <si>
    <t>AOUT</t>
  </si>
  <si>
    <t>American Outdoor Brands Inc. Common Stock</t>
  </si>
  <si>
    <t>Ordnance And Accessories</t>
  </si>
  <si>
    <t>AP</t>
  </si>
  <si>
    <t>Ampco-Pittsburgh Corporation Common Stock</t>
  </si>
  <si>
    <t>Fluid Controls</t>
  </si>
  <si>
    <t>APA</t>
  </si>
  <si>
    <t>APA Corporation Common Stock</t>
  </si>
  <si>
    <t>APAC</t>
  </si>
  <si>
    <t>StoneBridge Acquisition Corporation Class A Ordinary Shares</t>
  </si>
  <si>
    <t>APACW</t>
  </si>
  <si>
    <t>StoneBridge Acquisition Corporation Warrant</t>
  </si>
  <si>
    <t>APAM</t>
  </si>
  <si>
    <t>Artisan Partners Asset Management Inc. Class A Common Stock</t>
  </si>
  <si>
    <t>APCA</t>
  </si>
  <si>
    <t>AP Acquisition Corp Class A Ordinary Shares</t>
  </si>
  <si>
    <t>APCX</t>
  </si>
  <si>
    <t>AppTech Payments Corp. Common Stock</t>
  </si>
  <si>
    <t>APCXW</t>
  </si>
  <si>
    <t>AppTech Payments Corp. Warrant</t>
  </si>
  <si>
    <t>APD</t>
  </si>
  <si>
    <t>Air Products and Chemicals Inc. Common Stock</t>
  </si>
  <si>
    <t>APDN</t>
  </si>
  <si>
    <t>Applied DNA Sciences Inc. Common Stock</t>
  </si>
  <si>
    <t>APEI</t>
  </si>
  <si>
    <t>American Public Education Inc. Common Stock</t>
  </si>
  <si>
    <t>APG</t>
  </si>
  <si>
    <t>APi Group Corporation Common Stock</t>
  </si>
  <si>
    <t>APGB</t>
  </si>
  <si>
    <t>Apollo Strategic Growth Capital II Class A Ordinary Shares</t>
  </si>
  <si>
    <t>APGE</t>
  </si>
  <si>
    <t>Apogee Therapeutics Inc. Common Stock</t>
  </si>
  <si>
    <t>APH</t>
  </si>
  <si>
    <t>Amphenol Corporation Common Stock</t>
  </si>
  <si>
    <t>API</t>
  </si>
  <si>
    <t>Agora Inc. American Depositary Shares</t>
  </si>
  <si>
    <t>APLD</t>
  </si>
  <si>
    <t>Applied Digital Corporation Common Stock</t>
  </si>
  <si>
    <t>APLE</t>
  </si>
  <si>
    <t>Apple Hospitality REIT Inc. Common Shares</t>
  </si>
  <si>
    <t>APLM</t>
  </si>
  <si>
    <t>Apollomics Inc. Class A Ordinary Shares</t>
  </si>
  <si>
    <t>APLMW</t>
  </si>
  <si>
    <t>Apollomics Inc. Warrant</t>
  </si>
  <si>
    <t>APLS</t>
  </si>
  <si>
    <t>Apellis Pharmaceuticals Inc. Common Stock</t>
  </si>
  <si>
    <t>APLT</t>
  </si>
  <si>
    <t>Applied Therapeutics Inc. Common Stock</t>
  </si>
  <si>
    <t>APM</t>
  </si>
  <si>
    <t>Aptorum Group Limited Class A Ordinary Shares</t>
  </si>
  <si>
    <t>APO</t>
  </si>
  <si>
    <t>Apollo Global Management Inc. (New) Common Stock</t>
  </si>
  <si>
    <t>APO^A</t>
  </si>
  <si>
    <t>Apollo Global Management Inc. 6.75% Series A Mandatory Convertible Preferred Stock</t>
  </si>
  <si>
    <t>APOG</t>
  </si>
  <si>
    <t>Apogee Enterprises Inc. Common Stock</t>
  </si>
  <si>
    <t>APOS</t>
  </si>
  <si>
    <t>Apollo Global Management Inc. 7.625% Fixed-Rate Resettable Junior Subordinated Notes due 2053</t>
  </si>
  <si>
    <t>APP</t>
  </si>
  <si>
    <t>Applovin Corporation Class A Common Stock</t>
  </si>
  <si>
    <t>APPF</t>
  </si>
  <si>
    <t>AppFolio Inc. Class A Common Stock</t>
  </si>
  <si>
    <t>APPN</t>
  </si>
  <si>
    <t>Appian Corporation Class A Common Stock</t>
  </si>
  <si>
    <t>APPS</t>
  </si>
  <si>
    <t>Digital Turbine Inc. Common Stock</t>
  </si>
  <si>
    <t>APRE</t>
  </si>
  <si>
    <t>Aprea Therapeutics Inc. Common stock</t>
  </si>
  <si>
    <t>APRN</t>
  </si>
  <si>
    <t>Blue Apron Holdings Inc. Class A Common Stock</t>
  </si>
  <si>
    <t>APT</t>
  </si>
  <si>
    <t>Alpha Pro Tech Ltd. Common Stock</t>
  </si>
  <si>
    <t>APTMW</t>
  </si>
  <si>
    <t>Alpha Partners Technology Merger Corp. Warrant</t>
  </si>
  <si>
    <t>APTO</t>
  </si>
  <si>
    <t>Aptose Biosciences Inc. Common Shares</t>
  </si>
  <si>
    <t>APTV</t>
  </si>
  <si>
    <t>Aptiv PLC Ordinary Shares</t>
  </si>
  <si>
    <t>APVO</t>
  </si>
  <si>
    <t>Aptevo Therapeutics Inc. Common Stock</t>
  </si>
  <si>
    <t>APWC</t>
  </si>
  <si>
    <t>Asia Pacific Wire &amp; Cable Corporation Ltd. Ordinary Shares (Bermuda)</t>
  </si>
  <si>
    <t>Taiwan</t>
  </si>
  <si>
    <t>APXI</t>
  </si>
  <si>
    <t>APx Acquisition Corp. I Class A Ordinary Share</t>
  </si>
  <si>
    <t>APYX</t>
  </si>
  <si>
    <t>Apyx Medical Corporation Common Stock</t>
  </si>
  <si>
    <t>AQB</t>
  </si>
  <si>
    <t>AquaBounty Technologies Inc. Common Stock</t>
  </si>
  <si>
    <t>AQMS</t>
  </si>
  <si>
    <t>Aqua Metals Inc. Common Stock</t>
  </si>
  <si>
    <t>AQN</t>
  </si>
  <si>
    <t>Algonquin Power &amp; Utilities Corp. Common Shares</t>
  </si>
  <si>
    <t>AQNA</t>
  </si>
  <si>
    <t>Algonquin Power &amp; Utilities Corp. 6.875% Fixed-to-Floating Rate Subordinated Notes Series 2018-A due October 17 2078</t>
  </si>
  <si>
    <t>AQNB</t>
  </si>
  <si>
    <t>Algonquin Power &amp; Utilities Corp. 6.20% Fixed-to-Floating Subordinated Notes Series 2019-A due July 1 2079</t>
  </si>
  <si>
    <t>AQNU</t>
  </si>
  <si>
    <t>Algonquin Power &amp; Utilities Corp. Corporate Units</t>
  </si>
  <si>
    <t>AQST</t>
  </si>
  <si>
    <t>Aquestive Therapeutics Inc. Common Stock</t>
  </si>
  <si>
    <t>AQU</t>
  </si>
  <si>
    <t>Aquaron Acquisition Corp. Common Stock</t>
  </si>
  <si>
    <t>AQUNR</t>
  </si>
  <si>
    <t>Aquaron Acquisition Corp. Rights</t>
  </si>
  <si>
    <t>AR</t>
  </si>
  <si>
    <t>Antero Resources Corporation Common Stock</t>
  </si>
  <si>
    <t>ARAV</t>
  </si>
  <si>
    <t>Aravive Inc. Common Stock</t>
  </si>
  <si>
    <t>ARAY</t>
  </si>
  <si>
    <t>Accuray Incorporated Common Stock</t>
  </si>
  <si>
    <t>ARBB</t>
  </si>
  <si>
    <t>ARB IOT Group Limited Ordinary Shares</t>
  </si>
  <si>
    <t>Malaysia</t>
  </si>
  <si>
    <t>ARBE</t>
  </si>
  <si>
    <t>Arbe Robotics Ltd. Ordinary Shares</t>
  </si>
  <si>
    <t>ARBEW</t>
  </si>
  <si>
    <t>Arbe Robotics Ltd. Warrant</t>
  </si>
  <si>
    <t>ARBK</t>
  </si>
  <si>
    <t>Argo Blockchain plc American Depositary Shares</t>
  </si>
  <si>
    <t>ARBKL</t>
  </si>
  <si>
    <t>Argo Blockchain plc 8.75% Senior Notes due 2026</t>
  </si>
  <si>
    <t>ARC</t>
  </si>
  <si>
    <t>ARC Document Solutions Inc. Common Stock</t>
  </si>
  <si>
    <t>ARCB</t>
  </si>
  <si>
    <t>ArcBest Corporation Common Stock</t>
  </si>
  <si>
    <t>Trucking Freight/Courier Services</t>
  </si>
  <si>
    <t>ARCC</t>
  </si>
  <si>
    <t>Ares Capital Corporation Common Stock</t>
  </si>
  <si>
    <t>ARCE</t>
  </si>
  <si>
    <t>Arco Platform Limited Class A Common Shares</t>
  </si>
  <si>
    <t>ARCH</t>
  </si>
  <si>
    <t>Arch Resources Inc. Class A Common Stock</t>
  </si>
  <si>
    <t>ARCO</t>
  </si>
  <si>
    <t>Arcos Dorados Holdings Inc. Class A Shares</t>
  </si>
  <si>
    <t>Argentina</t>
  </si>
  <si>
    <t>Restaurants</t>
  </si>
  <si>
    <t>ARCT</t>
  </si>
  <si>
    <t>Arcturus Therapeutics Holdings Inc. Common Stock</t>
  </si>
  <si>
    <t>ARDC</t>
  </si>
  <si>
    <t>Ares Dynamic Credit Allocation Fund Inc. Common Shares</t>
  </si>
  <si>
    <t>ARDX</t>
  </si>
  <si>
    <t>Ardelyx Inc. Common Stock</t>
  </si>
  <si>
    <t>ARE</t>
  </si>
  <si>
    <t>Alexandria Real Estate Equities Inc. Common Stock</t>
  </si>
  <si>
    <t>AREB</t>
  </si>
  <si>
    <t>American Rebel Holdings Inc. Common Stock</t>
  </si>
  <si>
    <t>Plastic Products</t>
  </si>
  <si>
    <t>AREBW</t>
  </si>
  <si>
    <t>American Rebel Holdings Inc. Warrants</t>
  </si>
  <si>
    <t>AREC</t>
  </si>
  <si>
    <t>American Resources Corporation Class A Common Stock</t>
  </si>
  <si>
    <t>AREN</t>
  </si>
  <si>
    <t>The Arena Group Holdings Inc. Common Stock</t>
  </si>
  <si>
    <t>ARES</t>
  </si>
  <si>
    <t>Ares Management Corporation Class A Common Stock</t>
  </si>
  <si>
    <t>ARGD</t>
  </si>
  <si>
    <t>Argo Group International Holdings Ltd. 6.5% Senior Notes Due 2042</t>
  </si>
  <si>
    <t>ARGO</t>
  </si>
  <si>
    <t>Argo Group International Holdings Ltd.</t>
  </si>
  <si>
    <t>ARGO^A</t>
  </si>
  <si>
    <t>Argo Group International Holdings Ltd. Depositary Shares Each Representing a 1/1000th Interest in a 7.00% Resettable Fixed Rate Preference Share Series A</t>
  </si>
  <si>
    <t>ARGX</t>
  </si>
  <si>
    <t>argenx SE American Depositary Shares</t>
  </si>
  <si>
    <t>ARHS</t>
  </si>
  <si>
    <t>Arhaus Inc. Class A Common Stock</t>
  </si>
  <si>
    <t>ARI</t>
  </si>
  <si>
    <t>Apollo Commercial Real Estate Finance Inc</t>
  </si>
  <si>
    <t>ARIS</t>
  </si>
  <si>
    <t>Aris Water Solutions Inc. Class A Common Stock</t>
  </si>
  <si>
    <t>Water Supply</t>
  </si>
  <si>
    <t>ARIZ</t>
  </si>
  <si>
    <t>Arisz Acquisition Corp. Common Stock</t>
  </si>
  <si>
    <t>ARIZR</t>
  </si>
  <si>
    <t>Arisz Acquisition Corp. Right</t>
  </si>
  <si>
    <t>ARIZW</t>
  </si>
  <si>
    <t>Arisz Acquisition Corp. Warrant</t>
  </si>
  <si>
    <t>ARKO</t>
  </si>
  <si>
    <t>ARKO Corp. Common Stock</t>
  </si>
  <si>
    <t>ARKOW</t>
  </si>
  <si>
    <t>ARKO Corp. Warrant</t>
  </si>
  <si>
    <t>ARKR</t>
  </si>
  <si>
    <t>Ark Restaurants Corp. Common Stock</t>
  </si>
  <si>
    <t>ARL</t>
  </si>
  <si>
    <t>American Realty Investors Inc. Common Stock</t>
  </si>
  <si>
    <t>ARLO</t>
  </si>
  <si>
    <t>Arlo Technologies Inc. Common Stock</t>
  </si>
  <si>
    <t>Consumer Electronics/Appliances</t>
  </si>
  <si>
    <t>ARLP</t>
  </si>
  <si>
    <t>Alliance Resource Partners L.P. Common Units representing Limited Partners Interests</t>
  </si>
  <si>
    <t>ARM</t>
  </si>
  <si>
    <t>Arm Holdings plc American Depositary Shares</t>
  </si>
  <si>
    <t>ARMK</t>
  </si>
  <si>
    <t>Aramark Common Stock</t>
  </si>
  <si>
    <t>ARMN</t>
  </si>
  <si>
    <t>Aris Mining Corporation Common Shares</t>
  </si>
  <si>
    <t>ARMP</t>
  </si>
  <si>
    <t>Armata Pharmaceuticals Inc. Common Stock</t>
  </si>
  <si>
    <t>AROC</t>
  </si>
  <si>
    <t>Archrock Inc. Common Stock</t>
  </si>
  <si>
    <t>AROW</t>
  </si>
  <si>
    <t>Arrow Financial Corporation Common Stock</t>
  </si>
  <si>
    <t>ARQQ</t>
  </si>
  <si>
    <t>Arqit Quantum Inc. Ordinary Shares</t>
  </si>
  <si>
    <t>ARQQW</t>
  </si>
  <si>
    <t>Arqit Quantum Inc. Warrants</t>
  </si>
  <si>
    <t>ARQT</t>
  </si>
  <si>
    <t>Arcutis Biotherapeutics Inc. Common Stock</t>
  </si>
  <si>
    <t>ARR</t>
  </si>
  <si>
    <t>ARMOUR Residential REIT Inc.</t>
  </si>
  <si>
    <t>ARR^C</t>
  </si>
  <si>
    <t>ARMOUR Residential REIT Inc. 7% Series C Cumulative Redeemable Preferred Stock (liquidation preference $25.00 per share)</t>
  </si>
  <si>
    <t>ARRW</t>
  </si>
  <si>
    <t>Arrowroot Acquisition Corp. Class A common stock</t>
  </si>
  <si>
    <t>ARRWU</t>
  </si>
  <si>
    <t>Arrowroot Acquisition Corp. Unit</t>
  </si>
  <si>
    <t>ARRY</t>
  </si>
  <si>
    <t>Array Technologies Inc. Common Stock</t>
  </si>
  <si>
    <t>ARTE</t>
  </si>
  <si>
    <t>Artemis Strategic Investment Corporation Class A Common Stock</t>
  </si>
  <si>
    <t>ARTL</t>
  </si>
  <si>
    <t>Artelo Biosciences Inc. Common Stock</t>
  </si>
  <si>
    <t>ARTLW</t>
  </si>
  <si>
    <t>Artelo Biosciences Inc. Warrant</t>
  </si>
  <si>
    <t>ARTNA</t>
  </si>
  <si>
    <t>Artesian Resources Corporation Class A Common Stock</t>
  </si>
  <si>
    <t>ARTW</t>
  </si>
  <si>
    <t>Art's-Way Manufacturing Co. Inc. Common Stock</t>
  </si>
  <si>
    <t>ARVL</t>
  </si>
  <si>
    <t>Arrival Ordinary Shares</t>
  </si>
  <si>
    <t>Auto Manufacturing</t>
  </si>
  <si>
    <t>ARVN</t>
  </si>
  <si>
    <t>Arvinas Inc. Common Stock</t>
  </si>
  <si>
    <t>ARW</t>
  </si>
  <si>
    <t>Arrow Electronics Inc. Common Stock</t>
  </si>
  <si>
    <t>Electronic Components</t>
  </si>
  <si>
    <t>ARWR</t>
  </si>
  <si>
    <t>Arrowhead Pharmaceuticals Inc. Common Stock</t>
  </si>
  <si>
    <t>ARYD</t>
  </si>
  <si>
    <t>ARYA Sciences Acquisition Corp IV Class A Odinary Shares</t>
  </si>
  <si>
    <t>ASA</t>
  </si>
  <si>
    <t>ASA Gold and Precious Metals Limited</t>
  </si>
  <si>
    <t>ASAI</t>
  </si>
  <si>
    <t>Sendas Distribuidora S A ADS</t>
  </si>
  <si>
    <t>ASAN</t>
  </si>
  <si>
    <t>Asana Inc. Class A Common Stock</t>
  </si>
  <si>
    <t>ASB</t>
  </si>
  <si>
    <t>Associated Banc-Corp Common Stock</t>
  </si>
  <si>
    <t>ASB^E</t>
  </si>
  <si>
    <t>Associated Banc-Corp Depositary Shares each representing a 1/40th interest in a share of 5.875% Non-Cumulative Perpetual Preferred Stock Series E</t>
  </si>
  <si>
    <t>ASB^F</t>
  </si>
  <si>
    <t>Associated Banc-Corp Depositary Shares each representing a 1/40th interest in a share of Associated Banc-Corp 5.625% Non-Cumulative Perpetual Preferred Stock Series F</t>
  </si>
  <si>
    <t>ASBA</t>
  </si>
  <si>
    <t>Associated Banc-Corp 6.625% Fixed-Rate Reset Subordinated Notes due 2033</t>
  </si>
  <si>
    <t>ASC</t>
  </si>
  <si>
    <t>Ardmore Shipping Corporation Common Stock</t>
  </si>
  <si>
    <t>Marine Transportation</t>
  </si>
  <si>
    <t>ASCA</t>
  </si>
  <si>
    <t>A SPAC I Acquisition Corp. Class A Ordinary Share</t>
  </si>
  <si>
    <t>ASCAR</t>
  </si>
  <si>
    <t>A SPAC I Acquisition Corp. Right</t>
  </si>
  <si>
    <t>ASCB</t>
  </si>
  <si>
    <t>A SPAC II Acquisition Corp. Ordinary Shares</t>
  </si>
  <si>
    <t>ASCBR</t>
  </si>
  <si>
    <t>A SPAC II Acquisition Corp. Right</t>
  </si>
  <si>
    <t>ASCBW</t>
  </si>
  <si>
    <t>A SPAC II Acquisition Corp. Warrant</t>
  </si>
  <si>
    <t>ASG</t>
  </si>
  <si>
    <t>Liberty All-Star Growth Fund Inc.</t>
  </si>
  <si>
    <t>ASGI</t>
  </si>
  <si>
    <t>abrdn Global Infrastructure Income Fund Common Shares of Beneficial Interest</t>
  </si>
  <si>
    <t>ASGN</t>
  </si>
  <si>
    <t>ASGN Incorporated Common Stock</t>
  </si>
  <si>
    <t>ASH</t>
  </si>
  <si>
    <t>Ashland Inc. Common Stock</t>
  </si>
  <si>
    <t>Specialty Chemicals</t>
  </si>
  <si>
    <t>ASIX</t>
  </si>
  <si>
    <t>AdvanSix Inc. Common Stock</t>
  </si>
  <si>
    <t>ASLE</t>
  </si>
  <si>
    <t>AerSale Corporation Common Stock</t>
  </si>
  <si>
    <t>ASLN</t>
  </si>
  <si>
    <t>ASLAN Pharmaceuticals Limited American Depositary Shares</t>
  </si>
  <si>
    <t>ASM</t>
  </si>
  <si>
    <t>Avino Silver &amp; Gold Mines Ltd. Common Shares (Canada)</t>
  </si>
  <si>
    <t>ASMB</t>
  </si>
  <si>
    <t>Assembly Biosciences Inc. Common Stock</t>
  </si>
  <si>
    <t>ASML</t>
  </si>
  <si>
    <t>ASML Holding N.V. New York Registry Shares</t>
  </si>
  <si>
    <t>ASND</t>
  </si>
  <si>
    <t>Ascendis Pharma A/S American Depositary Shares</t>
  </si>
  <si>
    <t>Denmark</t>
  </si>
  <si>
    <t>ASNS</t>
  </si>
  <si>
    <t>Actelis Networks Inc. Common Stock</t>
  </si>
  <si>
    <t>ASO</t>
  </si>
  <si>
    <t>Academy Sports and Outdoors Inc. Common Stock</t>
  </si>
  <si>
    <t>Recreational Games/Products/Toys</t>
  </si>
  <si>
    <t>ASPA</t>
  </si>
  <si>
    <t>ABRI SPAC I INC. Common Stock</t>
  </si>
  <si>
    <t>ASPAU</t>
  </si>
  <si>
    <t>Abri SPAC I Inc. Unit</t>
  </si>
  <si>
    <t>ASPAW</t>
  </si>
  <si>
    <t>ABRI SPAC I INC. Warrant</t>
  </si>
  <si>
    <t>ASPI</t>
  </si>
  <si>
    <t>ASP Isotopes Inc. Common Stock</t>
  </si>
  <si>
    <t>ASPN</t>
  </si>
  <si>
    <t>Aspen Aerogels Inc. Common Stock</t>
  </si>
  <si>
    <t>RETAIL: Building Materials</t>
  </si>
  <si>
    <t>ASPS</t>
  </si>
  <si>
    <t>Altisource Portfolio Solutions S.A. Common Stock</t>
  </si>
  <si>
    <t>ASR</t>
  </si>
  <si>
    <t>Grupo Aeroportuario del Sureste S.A. de C.V. Common Stock</t>
  </si>
  <si>
    <t>ASRT</t>
  </si>
  <si>
    <t>Assertio Holdings Inc. Common Stock</t>
  </si>
  <si>
    <t>ASRV</t>
  </si>
  <si>
    <t>AmeriServ Financial Inc. Common Stock</t>
  </si>
  <si>
    <t>ASST</t>
  </si>
  <si>
    <t>Asset Entities Inc. Class B Common Stock</t>
  </si>
  <si>
    <t>ASTC</t>
  </si>
  <si>
    <t>Astrotech Corporation (DE) Common Stock</t>
  </si>
  <si>
    <t>ASTE</t>
  </si>
  <si>
    <t>Astec Industries Inc. Common Stock</t>
  </si>
  <si>
    <t>Construction/Ag Equipment/Trucks</t>
  </si>
  <si>
    <t>ASTI</t>
  </si>
  <si>
    <t>Ascent Solar Technologies Inc. Common Stock</t>
  </si>
  <si>
    <t>ASTL</t>
  </si>
  <si>
    <t>Algoma Steel Group Inc. Common Shares</t>
  </si>
  <si>
    <t>ASTLW</t>
  </si>
  <si>
    <t>Algoma Steel Group Inc. Warrant</t>
  </si>
  <si>
    <t>ASTR</t>
  </si>
  <si>
    <t>Astra Space Inc. Class A Common Stock</t>
  </si>
  <si>
    <t>Transportation Services</t>
  </si>
  <si>
    <t>ASTS</t>
  </si>
  <si>
    <t>AST SpaceMobile Inc. Class A Common Stock</t>
  </si>
  <si>
    <t>ASTSW</t>
  </si>
  <si>
    <t>AST SpaceMobile Inc. Warrant</t>
  </si>
  <si>
    <t>ASUR</t>
  </si>
  <si>
    <t>Asure Software Inc Common Stock</t>
  </si>
  <si>
    <t>ASX</t>
  </si>
  <si>
    <t>ASE Technology Holding Co. Ltd. American Depositary Shares (each representing Two Common Shares)</t>
  </si>
  <si>
    <t>ASXC</t>
  </si>
  <si>
    <t>Asensus Surgical Inc. Common Stock</t>
  </si>
  <si>
    <t>ASYS</t>
  </si>
  <si>
    <t>Amtech Systems Inc. Common Stock</t>
  </si>
  <si>
    <t>ATAI</t>
  </si>
  <si>
    <t>ATAI Life Sciences N.V. Common Shares</t>
  </si>
  <si>
    <t>ATAK</t>
  </si>
  <si>
    <t>Aurora Technology Acquisition Corp. Class A Ordinary Shares</t>
  </si>
  <si>
    <t>ATAKR</t>
  </si>
  <si>
    <t>Aurora Technology Acquisition Corp. Rights</t>
  </si>
  <si>
    <t>ATAKW</t>
  </si>
  <si>
    <t>Aurora Technology Acquisition Corp. Warrants</t>
  </si>
  <si>
    <t>ATAT</t>
  </si>
  <si>
    <t>Atour Lifestyle Holdings Limited American Depositary Shares</t>
  </si>
  <si>
    <t>ATCO^D</t>
  </si>
  <si>
    <t>Atlas Corp. 7.95% Series D</t>
  </si>
  <si>
    <t>ATCO^H</t>
  </si>
  <si>
    <t>Atlas Corp. 7.875% Series H</t>
  </si>
  <si>
    <t>ATCO^I</t>
  </si>
  <si>
    <t>Atlas Corp. Series I Fixed-to-Floating</t>
  </si>
  <si>
    <t>ATCOL</t>
  </si>
  <si>
    <t>Atlas Corp. 7.125% Notes due 2027</t>
  </si>
  <si>
    <t>ATEC</t>
  </si>
  <si>
    <t>Alphatec Holdings Inc. Common Stock</t>
  </si>
  <si>
    <t>ATEK</t>
  </si>
  <si>
    <t>Athena Technology Acquisition Corp. II Class A Common Stock</t>
  </si>
  <si>
    <t>ATEN</t>
  </si>
  <si>
    <t>A10 Networks Inc. Common Stock</t>
  </si>
  <si>
    <t>ATER</t>
  </si>
  <si>
    <t>Aterian Inc. Common Stock</t>
  </si>
  <si>
    <t>ATEX</t>
  </si>
  <si>
    <t>Anterix Inc. Common Stock</t>
  </si>
  <si>
    <t>ATGE</t>
  </si>
  <si>
    <t>Adtalem Global Education Inc. Common Stock</t>
  </si>
  <si>
    <t>ATH^A</t>
  </si>
  <si>
    <t>Athene Holding Ltd. Depositary Shares Each Representing a 1/1000th Interest in a 6.35% Fixed-to-Floating Rate Perpetual Non-Cumulative Preference Share Series A</t>
  </si>
  <si>
    <t>ATH^B</t>
  </si>
  <si>
    <t>Athene Holding Ltd. Depositary Shares Each Representing a 1/1000th Interest in a 5.625% Fixed Rate Perpetual Non- Cumulative Preference Share Series B par value $1.00 per share</t>
  </si>
  <si>
    <t>ATH^C</t>
  </si>
  <si>
    <t>Athene Holding Ltd. Depositary Shares each representing a 1/1000th Interest in a Share of 6.375% Fixed-Rate Reset Perpetual Non-Cumulative Preference Shares Series C</t>
  </si>
  <si>
    <t>ATH^D</t>
  </si>
  <si>
    <t>Athene Holding Ltd. Depositary Shares Each Representing a 1/1000th Interest in a 4.875% Fixed-Rate Perpetual Non-Cumulative Preference Share Series D</t>
  </si>
  <si>
    <t>ATH^E</t>
  </si>
  <si>
    <t>Athene Holding Ltd. Depositary Shares Each Representing a 1/1000th Interest in a 7.750% Fixed-Rate Reset Perpetual Non-Cumulative Preference Share Series E</t>
  </si>
  <si>
    <t>ATHA</t>
  </si>
  <si>
    <t>Athira Pharma Inc. Common Stock</t>
  </si>
  <si>
    <t>ATHE</t>
  </si>
  <si>
    <t>Alterity Therapeutics Limited American Depositary Shares</t>
  </si>
  <si>
    <t>ATHM</t>
  </si>
  <si>
    <t>Autohome Inc. American Depositary Shares each representing four class A ordinary shares.</t>
  </si>
  <si>
    <t>ATI</t>
  </si>
  <si>
    <t>ATI Inc. Common Stock</t>
  </si>
  <si>
    <t>ATIF</t>
  </si>
  <si>
    <t>ATIF Holdings Limited Ordinary Shares</t>
  </si>
  <si>
    <t>ATIP</t>
  </si>
  <si>
    <t>ATI Physical Therapy Inc. Class A Common Stock</t>
  </si>
  <si>
    <t>Hospital/Nursing Management</t>
  </si>
  <si>
    <t>ATKR</t>
  </si>
  <si>
    <t>Atkore Inc. Common Stock</t>
  </si>
  <si>
    <t>ATLC</t>
  </si>
  <si>
    <t>Atlanticus Holdings Corporation Common Stock</t>
  </si>
  <si>
    <t>ATLCL</t>
  </si>
  <si>
    <t>Atlanticus Holdings Corporation 6.125% Senior Notes due 2026</t>
  </si>
  <si>
    <t>ATLCP</t>
  </si>
  <si>
    <t>Atlanticus Holdings Corporation 7.625% Series B Cumulative Perpetual Preferred Stock no par value per share</t>
  </si>
  <si>
    <t>ATLO</t>
  </si>
  <si>
    <t>Ames National Corporation Common Stock</t>
  </si>
  <si>
    <t>ATLX</t>
  </si>
  <si>
    <t>Atlas Lithium Corporation Common Stock</t>
  </si>
  <si>
    <t>Mining &amp; Quarrying of Nonmetallic Minerals (No Fuels)</t>
  </si>
  <si>
    <t>ATMC</t>
  </si>
  <si>
    <t>AlphaTime Acquisition Corp Ordinary Shares</t>
  </si>
  <si>
    <t>ATMCR</t>
  </si>
  <si>
    <t>AlphaTime Acquisition Corp Right</t>
  </si>
  <si>
    <t>ATMCU</t>
  </si>
  <si>
    <t>AlphaTime Acquisition Corp Unit</t>
  </si>
  <si>
    <t>ATMU</t>
  </si>
  <si>
    <t>Atmus Filtration Technologies Inc. Common Stock</t>
  </si>
  <si>
    <t>ATMV</t>
  </si>
  <si>
    <t>AlphaVest Acquisition Corp Ordinary Shares</t>
  </si>
  <si>
    <t>ATMVR</t>
  </si>
  <si>
    <t>AlphaVest Acquisition Corp Right</t>
  </si>
  <si>
    <t>ATNF</t>
  </si>
  <si>
    <t>180 Life Sciences Corp. Common Stock</t>
  </si>
  <si>
    <t>ATNFW</t>
  </si>
  <si>
    <t>180 Life Sciences Corp. Warrant</t>
  </si>
  <si>
    <t>ATNI</t>
  </si>
  <si>
    <t>ATN International Inc. Common Stock</t>
  </si>
  <si>
    <t>ATNM</t>
  </si>
  <si>
    <t>Actinium Pharmaceuticals Inc. (Delaware) Common Stock</t>
  </si>
  <si>
    <t>ATO</t>
  </si>
  <si>
    <t>Atmos Energy Corporation Common Stock</t>
  </si>
  <si>
    <t>Oil/Gas Transmission</t>
  </si>
  <si>
    <t>ATOM</t>
  </si>
  <si>
    <t>Atomera Incorporated Common Stock</t>
  </si>
  <si>
    <t>ATOS</t>
  </si>
  <si>
    <t>Atossa Therapeutics Inc. Common Stock</t>
  </si>
  <si>
    <t>ATPC</t>
  </si>
  <si>
    <t>Agape ATP Corporation Common Stock</t>
  </si>
  <si>
    <t>ATR</t>
  </si>
  <si>
    <t>AptarGroup Inc. Common Stock</t>
  </si>
  <si>
    <t>ATRA</t>
  </si>
  <si>
    <t>Atara Biotherapeutics Inc. Common Stock</t>
  </si>
  <si>
    <t>ATRC</t>
  </si>
  <si>
    <t>AtriCure Inc. Common Stock</t>
  </si>
  <si>
    <t>ATRI</t>
  </si>
  <si>
    <t>Atrion Corporation Common Stock</t>
  </si>
  <si>
    <t>ATRO</t>
  </si>
  <si>
    <t>Astronics Corporation Common Stock</t>
  </si>
  <si>
    <t>ATS</t>
  </si>
  <si>
    <t>ATS Corporation Common Shares</t>
  </si>
  <si>
    <t>ATSG</t>
  </si>
  <si>
    <t>Air Transport Services Group Inc</t>
  </si>
  <si>
    <t>ATUS</t>
  </si>
  <si>
    <t>Altice USA Inc. Class A Common Stock</t>
  </si>
  <si>
    <t>ATXG</t>
  </si>
  <si>
    <t>Addentax Group Corp. Common Stock</t>
  </si>
  <si>
    <t>ATXI</t>
  </si>
  <si>
    <t>Avenue Therapeutics Inc. Common Stock</t>
  </si>
  <si>
    <t>ATXS</t>
  </si>
  <si>
    <t>Astria Therapeutics Inc. Common Stock</t>
  </si>
  <si>
    <t>AU</t>
  </si>
  <si>
    <t>AngloGold Ashanti PLC Ordinary Shares</t>
  </si>
  <si>
    <t>South Africa</t>
  </si>
  <si>
    <t>AUB</t>
  </si>
  <si>
    <t>Atlantic Union Bankshares Corporation Common Stock</t>
  </si>
  <si>
    <t>AUB^A</t>
  </si>
  <si>
    <t>Atlantic Union Bankshares Corporation Depositary Shares each representing a 1/400th ownership interest in a share of 6.875% Perpetual Non-Cumulative Preferred Stock Series A</t>
  </si>
  <si>
    <t>AUBN</t>
  </si>
  <si>
    <t>Auburn National Bancorporation Inc. Common Stock</t>
  </si>
  <si>
    <t>AUDC</t>
  </si>
  <si>
    <t>AudioCodes Ltd. Common Stock</t>
  </si>
  <si>
    <t>AUGX</t>
  </si>
  <si>
    <t>Augmedix Inc. Common Stock</t>
  </si>
  <si>
    <t>AUID</t>
  </si>
  <si>
    <t>authID Inc. Common Stock</t>
  </si>
  <si>
    <t>AULT</t>
  </si>
  <si>
    <t>Ault Alliance Inc. Common Stock</t>
  </si>
  <si>
    <t>AULT^D</t>
  </si>
  <si>
    <t>Ault Alliance Inc. 13.00% Series D Cumulative Redeemable Perpetual Preferred Stock</t>
  </si>
  <si>
    <t>AUMN</t>
  </si>
  <si>
    <t>Golden Minerals Company Common Stock</t>
  </si>
  <si>
    <t>AUPH</t>
  </si>
  <si>
    <t>Aurinia Pharmaceuticals Inc Ordinary Shares</t>
  </si>
  <si>
    <t>AUR</t>
  </si>
  <si>
    <t>Aurora Innovation Inc. Class A Common Stock</t>
  </si>
  <si>
    <t>AURA</t>
  </si>
  <si>
    <t>Aura Biosciences Inc. Common Stock</t>
  </si>
  <si>
    <t>AUROW</t>
  </si>
  <si>
    <t>Aurora Innovation Inc. Warrant</t>
  </si>
  <si>
    <t>AUST</t>
  </si>
  <si>
    <t>Austin Gold Corp. Common Shares</t>
  </si>
  <si>
    <t>AUTL</t>
  </si>
  <si>
    <t>Autolus Therapeutics plc American Depositary Share</t>
  </si>
  <si>
    <t>AUUD</t>
  </si>
  <si>
    <t>Auddia Inc. Common Stock</t>
  </si>
  <si>
    <t>AUUDW</t>
  </si>
  <si>
    <t>Auddia Inc. Warrants</t>
  </si>
  <si>
    <t>AUVI</t>
  </si>
  <si>
    <t>Applied UV Inc. Common Stock</t>
  </si>
  <si>
    <t>Building Products</t>
  </si>
  <si>
    <t>AUVIP</t>
  </si>
  <si>
    <t>Applied UV Inc. 10.5% Series A Cumulative Perpetual Preferred Stock $0.0001 par value per share</t>
  </si>
  <si>
    <t>AVA</t>
  </si>
  <si>
    <t>Avista Corporation Common Stock</t>
  </si>
  <si>
    <t>AVAH</t>
  </si>
  <si>
    <t>Aveanna Healthcare Holdings Inc. Common Stock</t>
  </si>
  <si>
    <t>AVAL</t>
  </si>
  <si>
    <t>Grupo Aval Acciones y Valores S.A. ADR (Each representing 20 preferred shares)</t>
  </si>
  <si>
    <t>AVAV</t>
  </si>
  <si>
    <t>AeroVironment Inc. Common Stock</t>
  </si>
  <si>
    <t>AVB</t>
  </si>
  <si>
    <t>AvalonBay Communities Inc. Common Stock</t>
  </si>
  <si>
    <t>AVD</t>
  </si>
  <si>
    <t>American Vanguard Corporation Common Stock ($0.10 Par Value)</t>
  </si>
  <si>
    <t>Agricultural Chemicals</t>
  </si>
  <si>
    <t>AVDL</t>
  </si>
  <si>
    <t>Avadel Pharmaceuticals plc American Depositary Shares</t>
  </si>
  <si>
    <t>France</t>
  </si>
  <si>
    <t>AVDX</t>
  </si>
  <si>
    <t>AvidXchange Holdings Inc. Common Stock</t>
  </si>
  <si>
    <t>AVGO</t>
  </si>
  <si>
    <t>Broadcom Inc. Common Stock</t>
  </si>
  <si>
    <t>AVGR</t>
  </si>
  <si>
    <t>Avinger Inc. Common Stock</t>
  </si>
  <si>
    <t>AVID</t>
  </si>
  <si>
    <t>Avid Technology Inc. Common Stock</t>
  </si>
  <si>
    <t>AVIR</t>
  </si>
  <si>
    <t>Atea Pharmaceuticals Inc. Common Stock</t>
  </si>
  <si>
    <t>AVK</t>
  </si>
  <si>
    <t>Advent Convertible and Income Fund</t>
  </si>
  <si>
    <t>AVNS</t>
  </si>
  <si>
    <t>Avanos Medical Inc. Common Stock</t>
  </si>
  <si>
    <t>AVNT</t>
  </si>
  <si>
    <t>Avient Corporation Common Stock</t>
  </si>
  <si>
    <t>AVNW</t>
  </si>
  <si>
    <t>Aviat Networks Inc. Common Stock</t>
  </si>
  <si>
    <t>AVO</t>
  </si>
  <si>
    <t>Mission Produce Inc. Common Stock</t>
  </si>
  <si>
    <t>AVPT</t>
  </si>
  <si>
    <t>AvePoint Inc. Class A Common Stock</t>
  </si>
  <si>
    <t>AVPTW</t>
  </si>
  <si>
    <t>AvePoint Inc. Warrant</t>
  </si>
  <si>
    <t>AVRO</t>
  </si>
  <si>
    <t>AVROBIO Inc. Common Stock</t>
  </si>
  <si>
    <t>AVT</t>
  </si>
  <si>
    <t>Avnet Inc. Common Stock</t>
  </si>
  <si>
    <t>AVTA</t>
  </si>
  <si>
    <t>Avantax Inc. Common Stock</t>
  </si>
  <si>
    <t>AVTE</t>
  </si>
  <si>
    <t>Aerovate Therapeutics Inc. Common Stock</t>
  </si>
  <si>
    <t>AVTR</t>
  </si>
  <si>
    <t>Avantor Inc. Common Stock</t>
  </si>
  <si>
    <t>Biotechnology: Laboratory Analytical Instruments</t>
  </si>
  <si>
    <t>AVTX</t>
  </si>
  <si>
    <t>Avalo Therapeutics Inc. Common Stock</t>
  </si>
  <si>
    <t>AVXL</t>
  </si>
  <si>
    <t>Anavex Life Sciences Corp. Common Stock</t>
  </si>
  <si>
    <t>AVY</t>
  </si>
  <si>
    <t>Avery Dennison Corporation Common Stock</t>
  </si>
  <si>
    <t>AWF</t>
  </si>
  <si>
    <t>Alliancebernstein Global High Income Fund</t>
  </si>
  <si>
    <t>AWH</t>
  </si>
  <si>
    <t>Aspira Women's Health Inc. Common Stock</t>
  </si>
  <si>
    <t>AWI</t>
  </si>
  <si>
    <t>Armstrong World Industries Inc Common Stock</t>
  </si>
  <si>
    <t>AWIN</t>
  </si>
  <si>
    <t>AERWINS Technologies Inc. Common Stock</t>
  </si>
  <si>
    <t>Japan</t>
  </si>
  <si>
    <t>AWINW</t>
  </si>
  <si>
    <t>AERWINS Technologies Inc. Warrant</t>
  </si>
  <si>
    <t>AWK</t>
  </si>
  <si>
    <t>American Water Works Company Inc. Common Stock</t>
  </si>
  <si>
    <t>AWP</t>
  </si>
  <si>
    <t>abrdn Global Premier Properties Fund Common Shares of Beneficial Interest</t>
  </si>
  <si>
    <t>AWR</t>
  </si>
  <si>
    <t>American States Water Company Common Stock</t>
  </si>
  <si>
    <t>AWRE</t>
  </si>
  <si>
    <t>Aware Inc. Common Stock</t>
  </si>
  <si>
    <t>AWX</t>
  </si>
  <si>
    <t>Avalon Holdings Corporation Common Stock</t>
  </si>
  <si>
    <t>AX</t>
  </si>
  <si>
    <t>Axos Financial Inc. Common Stock</t>
  </si>
  <si>
    <t>Savings Institutions</t>
  </si>
  <si>
    <t>AXDX</t>
  </si>
  <si>
    <t>Accelerate Diagnostics Inc. Common Stock</t>
  </si>
  <si>
    <t>AXGN</t>
  </si>
  <si>
    <t>Axogen Inc. Common Stock</t>
  </si>
  <si>
    <t>AXL</t>
  </si>
  <si>
    <t>American Axle &amp; Manufacturing Holdings Inc. Common Stock</t>
  </si>
  <si>
    <t>AXLA</t>
  </si>
  <si>
    <t>Axcella Health Inc. Common Stock</t>
  </si>
  <si>
    <t>AXNX</t>
  </si>
  <si>
    <t>Axonics Inc. Common Stock</t>
  </si>
  <si>
    <t>AXON</t>
  </si>
  <si>
    <t>Axon Enterprise Inc. Common Stock</t>
  </si>
  <si>
    <t>AXP</t>
  </si>
  <si>
    <t>American Express Company Common Stock</t>
  </si>
  <si>
    <t>AXR</t>
  </si>
  <si>
    <t>AMREP Corporation Common Stock</t>
  </si>
  <si>
    <t>Homebuilding</t>
  </si>
  <si>
    <t>AXS</t>
  </si>
  <si>
    <t>Axis Capital Holdings Limited Common Stock</t>
  </si>
  <si>
    <t>AXS^E</t>
  </si>
  <si>
    <t>Axis Capital Holdings Limited Depositary Shares each representing 1/100th interest in a share of a 5.50% Series E Preferred Shares</t>
  </si>
  <si>
    <t>AXSM</t>
  </si>
  <si>
    <t>Axsome Therapeutics Inc. Common Stock</t>
  </si>
  <si>
    <t>AXTA</t>
  </si>
  <si>
    <t>Axalta Coating Systems Ltd. Common Shares</t>
  </si>
  <si>
    <t>Paints/Coatings</t>
  </si>
  <si>
    <t>AXTI</t>
  </si>
  <si>
    <t>AXT Inc Common Stock</t>
  </si>
  <si>
    <t>AY</t>
  </si>
  <si>
    <t>Atlantica Sustainable Infrastructure plc Ordinary Shares</t>
  </si>
  <si>
    <t>AYI</t>
  </si>
  <si>
    <t>Acuity Brands Inc.</t>
  </si>
  <si>
    <t>AYRO</t>
  </si>
  <si>
    <t>AYRO Inc. Common Stock</t>
  </si>
  <si>
    <t>AYTU</t>
  </si>
  <si>
    <t>Aytu BioPharma Inc. Common Stock</t>
  </si>
  <si>
    <t>AYX</t>
  </si>
  <si>
    <t>Alteryx Inc. Class A Common Stock</t>
  </si>
  <si>
    <t>AZ</t>
  </si>
  <si>
    <t>A2Z Smart Technologies Corp. Common Shares</t>
  </si>
  <si>
    <t>AZEK</t>
  </si>
  <si>
    <t>The AZEK Company Inc. Class A Common Stock</t>
  </si>
  <si>
    <t>AZN</t>
  </si>
  <si>
    <t>AstraZeneca PLC American Depositary Shares</t>
  </si>
  <si>
    <t>AZO</t>
  </si>
  <si>
    <t>AutoZone Inc. Common Stock</t>
  </si>
  <si>
    <t>AZPN</t>
  </si>
  <si>
    <t>Aspen Technology Inc. Common Stock</t>
  </si>
  <si>
    <t>AZTA</t>
  </si>
  <si>
    <t>Azenta Inc.</t>
  </si>
  <si>
    <t>AZTR</t>
  </si>
  <si>
    <t>Azitra Inc Common Stock</t>
  </si>
  <si>
    <t>AZUL</t>
  </si>
  <si>
    <t>Azul S.A. American Depositary Shares (each representing three preferred shares)</t>
  </si>
  <si>
    <t>AZZ</t>
  </si>
  <si>
    <t>AZZ Inc.</t>
  </si>
  <si>
    <t>B</t>
  </si>
  <si>
    <t>Barnes Group Inc. Common Stock</t>
  </si>
  <si>
    <t>BA</t>
  </si>
  <si>
    <t>Boeing Company (The) Common Stock</t>
  </si>
  <si>
    <t>BABA</t>
  </si>
  <si>
    <t>Alibaba Group Holding Limited American Depositary Shares each representing eight Ordinary share</t>
  </si>
  <si>
    <t>BAC</t>
  </si>
  <si>
    <t>Bank of America Corporation Common Stock</t>
  </si>
  <si>
    <t>BAC^B</t>
  </si>
  <si>
    <t>Bank of America Corporation Depositary Shares each representing a 1/1000th interest in a share of 6.000% Non-Cumulative Preferred Stock Series GG</t>
  </si>
  <si>
    <t>BAC^E</t>
  </si>
  <si>
    <t>Bank of America Corporation Depositary Sh repstg 1/1000th Perp Pfd Ser E</t>
  </si>
  <si>
    <t>BAC^K</t>
  </si>
  <si>
    <t>Bank of America Corporation Depositary Shares each representing a 1/1000th interest in a share of 5.875% Non- Cumulative Preferred Stock Series HH</t>
  </si>
  <si>
    <t>BAC^L</t>
  </si>
  <si>
    <t>Bank of America Corporation Non Cumulative Perpetual Conv Pfd Ser L</t>
  </si>
  <si>
    <t>BAC^M</t>
  </si>
  <si>
    <t>Bank of America Corporation Depositary Shares each representing a 1/1000th interest in a share of 5.375% Non-Cumulative Preferred Stock Series KK</t>
  </si>
  <si>
    <t>BAC^N</t>
  </si>
  <si>
    <t>Bank of America Corporation Depositary shares each representing 1/1000th interest in a share of 5.000% Non-Cumulative Preferred Stock Series LL</t>
  </si>
  <si>
    <t>BAC^O</t>
  </si>
  <si>
    <t>Bank of America Corporation Depositary shares each representing 1/1000th interest in a share of 4.375% Non-Cumulative Preferred Stock Series NN</t>
  </si>
  <si>
    <t>BAC^P</t>
  </si>
  <si>
    <t>Bank of America Corporation Depositary Shares each representing a 1/1000th interest in a share of 4.125% Non-Cumulative Preferred Stock Series PP</t>
  </si>
  <si>
    <t>BAC^Q</t>
  </si>
  <si>
    <t>Bank of America Corporation Depositary shares each representing 1/1000th interest in a share of 4.250% Non-Cumulative Preferred Stock Series QQ</t>
  </si>
  <si>
    <t>BAC^S</t>
  </si>
  <si>
    <t>Bank of America Corporation Depositary shares each representing 1/1000th interest in a share of 4.750% Non-Cumulative Preferred Stock Series SS</t>
  </si>
  <si>
    <t>BACA</t>
  </si>
  <si>
    <t>Berenson Acquisition Corp. I Class A Common Stock</t>
  </si>
  <si>
    <t>BACK</t>
  </si>
  <si>
    <t>IMAC Holdings Inc. Common Stock</t>
  </si>
  <si>
    <t>BAER</t>
  </si>
  <si>
    <t>Bridger Aerospace Group Holdings Inc. Common Stock</t>
  </si>
  <si>
    <t>BAERW</t>
  </si>
  <si>
    <t>Bridger Aerospace Group Holdings Inc. Warrant</t>
  </si>
  <si>
    <t>BAFN</t>
  </si>
  <si>
    <t>BayFirst Financial Corp. Common Stock</t>
  </si>
  <si>
    <t>BAH</t>
  </si>
  <si>
    <t>Booz Allen Hamilton Holding Corporation Common Stock</t>
  </si>
  <si>
    <t>BAK</t>
  </si>
  <si>
    <t>Braskem SA ADR</t>
  </si>
  <si>
    <t>BALL</t>
  </si>
  <si>
    <t>Ball Corporation Common Stock</t>
  </si>
  <si>
    <t>BALY</t>
  </si>
  <si>
    <t>Bally's Corporation Common Stock</t>
  </si>
  <si>
    <t>BAM</t>
  </si>
  <si>
    <t>Brookfield Asset Management Inc Class A Limited Voting Shares</t>
  </si>
  <si>
    <t>BANC</t>
  </si>
  <si>
    <t>Banc of California Inc. Common Stock</t>
  </si>
  <si>
    <t>BAND</t>
  </si>
  <si>
    <t>Bandwidth Inc. Class A Common Stock</t>
  </si>
  <si>
    <t>BANF</t>
  </si>
  <si>
    <t>BancFirst Corporation Common Stock</t>
  </si>
  <si>
    <t>BANFP</t>
  </si>
  <si>
    <t>BancFirst Corporation - BFC Capital Trust II Cumulative Trust Preferred Securities</t>
  </si>
  <si>
    <t>BANL</t>
  </si>
  <si>
    <t>CBL International Limited Ordinary Shares</t>
  </si>
  <si>
    <t>BANR</t>
  </si>
  <si>
    <t>Banner Corporation Common Stock</t>
  </si>
  <si>
    <t>BANX</t>
  </si>
  <si>
    <t>ArrowMark Financial Corp. Common Stock</t>
  </si>
  <si>
    <t>BAOS</t>
  </si>
  <si>
    <t>Baosheng Media Group Holdings Limited Ordinary shares</t>
  </si>
  <si>
    <t>BAP</t>
  </si>
  <si>
    <t>Credicorp Ltd. Common Stock</t>
  </si>
  <si>
    <t>Peru</t>
  </si>
  <si>
    <t>BARK</t>
  </si>
  <si>
    <t>BARK Inc. Class A Common Stock</t>
  </si>
  <si>
    <t>Department/Specialty Retail Stores</t>
  </si>
  <si>
    <t>BASE</t>
  </si>
  <si>
    <t>Couchbase Inc. Common Stock</t>
  </si>
  <si>
    <t>BATL</t>
  </si>
  <si>
    <t>Battalion Oil Corporation Common Stock</t>
  </si>
  <si>
    <t>BATRA</t>
  </si>
  <si>
    <t>Atlanta Braves Holdings Inc. Series A Common Stock</t>
  </si>
  <si>
    <t>BATRK</t>
  </si>
  <si>
    <t>Atlanta Braves Holdings Inc. Series C Common Stock</t>
  </si>
  <si>
    <t>BAX</t>
  </si>
  <si>
    <t>Baxter International Inc. Common Stock</t>
  </si>
  <si>
    <t>BB</t>
  </si>
  <si>
    <t>BlackBerry Limited Common Stock</t>
  </si>
  <si>
    <t>BBAI</t>
  </si>
  <si>
    <t>BigBear.ai Inc. Common Stock</t>
  </si>
  <si>
    <t>BBAR</t>
  </si>
  <si>
    <t>Banco BBVA Argentina S.A. ADS</t>
  </si>
  <si>
    <t>BBCP</t>
  </si>
  <si>
    <t>Concrete Pumping Holdings Inc. Common Stock</t>
  </si>
  <si>
    <t>BBD</t>
  </si>
  <si>
    <t>Banco Bradesco Sa American Depositary Shares</t>
  </si>
  <si>
    <t>BBDC</t>
  </si>
  <si>
    <t>Barings BDC Inc. Common Stock</t>
  </si>
  <si>
    <t>Diversified Financial Services</t>
  </si>
  <si>
    <t>BBDO</t>
  </si>
  <si>
    <t>Banco Bradesco Sa American Depositary Shares (each representing one Common Share)</t>
  </si>
  <si>
    <t>BBGI</t>
  </si>
  <si>
    <t>Beasley Broadcast Group Inc. Class A Common Stock</t>
  </si>
  <si>
    <t>Broadcasting</t>
  </si>
  <si>
    <t>BBIO</t>
  </si>
  <si>
    <t>BridgeBio Pharma Inc. Common Stock</t>
  </si>
  <si>
    <t>BBLG</t>
  </si>
  <si>
    <t>Bone Biologics Corp Common Stock</t>
  </si>
  <si>
    <t>BBLGW</t>
  </si>
  <si>
    <t>Bone Biologics Corp Warrants</t>
  </si>
  <si>
    <t>BBN</t>
  </si>
  <si>
    <t>BlackRock Taxable Municipal Bond Trust Common Shares of Beneficial Interest</t>
  </si>
  <si>
    <t>BBSI</t>
  </si>
  <si>
    <t>Barrett Business Services Inc. Common Stock</t>
  </si>
  <si>
    <t>BBU</t>
  </si>
  <si>
    <t>Brookfield Business Partners L.P. Limited Partnership Units</t>
  </si>
  <si>
    <t>BBUC</t>
  </si>
  <si>
    <t>Brookfield Business Corporation Class A Exchangeable Subordinate Voting Shares</t>
  </si>
  <si>
    <t>BBVA</t>
  </si>
  <si>
    <t>Banco Bilbao Vizcaya Argentaria S.A. Common Stock</t>
  </si>
  <si>
    <t>Spain</t>
  </si>
  <si>
    <t>BBW</t>
  </si>
  <si>
    <t>Build-A-Bear Workshop Inc. Common Stock</t>
  </si>
  <si>
    <t>BBWI</t>
  </si>
  <si>
    <t>Bath &amp; Body Works Inc.</t>
  </si>
  <si>
    <t>BBY</t>
  </si>
  <si>
    <t>Best Buy Co. Inc. Common Stock</t>
  </si>
  <si>
    <t>Consumer Electronics/Video Chains</t>
  </si>
  <si>
    <t>BC</t>
  </si>
  <si>
    <t>Brunswick Corporation Common Stock</t>
  </si>
  <si>
    <t>BC^A</t>
  </si>
  <si>
    <t>Brunswick Corporation 6.500% Senior Notes due 2048</t>
  </si>
  <si>
    <t>BC^B</t>
  </si>
  <si>
    <t>Brunswick Corporation 6.625% Senior Notes due 2049</t>
  </si>
  <si>
    <t>BC^C</t>
  </si>
  <si>
    <t>Brunswick Corporation 6.375% Notes due 2049</t>
  </si>
  <si>
    <t>BCAB</t>
  </si>
  <si>
    <t>BioAtla Inc. Common Stock</t>
  </si>
  <si>
    <t>BCAL</t>
  </si>
  <si>
    <t>Southern California Bancorp Common Stock</t>
  </si>
  <si>
    <t>BCAN</t>
  </si>
  <si>
    <t>BYND Cannasoft Enterprises Inc. Common Stock</t>
  </si>
  <si>
    <t>BCAT</t>
  </si>
  <si>
    <t>BlackRock Capital Allocation Term Trust Common Shares of Beneficial Interest</t>
  </si>
  <si>
    <t>BCBP</t>
  </si>
  <si>
    <t>BCB Bancorp Inc. (NJ) Common Stock</t>
  </si>
  <si>
    <t>BCC</t>
  </si>
  <si>
    <t>Boise Cascade L.L.C. Common Stock</t>
  </si>
  <si>
    <t>BCDA</t>
  </si>
  <si>
    <t>BioCardia Inc. Common Stock</t>
  </si>
  <si>
    <t>BCE</t>
  </si>
  <si>
    <t>BCE Inc. Common Stock</t>
  </si>
  <si>
    <t>BCEL</t>
  </si>
  <si>
    <t>Atreca Inc. Class A Common Stock</t>
  </si>
  <si>
    <t>BCH</t>
  </si>
  <si>
    <t>Banco De Chile ADS</t>
  </si>
  <si>
    <t>BCLI</t>
  </si>
  <si>
    <t>Brainstorm Cell Therapeutics Inc. Common Stock</t>
  </si>
  <si>
    <t>BCML</t>
  </si>
  <si>
    <t>BayCom Corp Common Stock</t>
  </si>
  <si>
    <t>BCO</t>
  </si>
  <si>
    <t>Brinks Company (The) Common Stock</t>
  </si>
  <si>
    <t>BCOV</t>
  </si>
  <si>
    <t>Brightcove Inc. Common Stock</t>
  </si>
  <si>
    <t>BCOW</t>
  </si>
  <si>
    <t>1895 Bancorp of Wisconsin Inc. (MD) Common Stock</t>
  </si>
  <si>
    <t>Banks</t>
  </si>
  <si>
    <t>BCPC</t>
  </si>
  <si>
    <t>Balchem Corporation Common Stock</t>
  </si>
  <si>
    <t>BCRX</t>
  </si>
  <si>
    <t>BioCryst Pharmaceuticals Inc. Common Stock</t>
  </si>
  <si>
    <t>BCS</t>
  </si>
  <si>
    <t>Barclays PLC Common Stock</t>
  </si>
  <si>
    <t>BCSA</t>
  </si>
  <si>
    <t>Blockchain Coinvestors Acquisition Corp. I Class A Ordinary Shares</t>
  </si>
  <si>
    <t>BCSAU</t>
  </si>
  <si>
    <t>Blockchain Coinvestors Acquisition Corp. I Unit</t>
  </si>
  <si>
    <t>BCSAW</t>
  </si>
  <si>
    <t>Blockchain Coinvestors Acquisition Corp. I Warrant</t>
  </si>
  <si>
    <t>BCSF</t>
  </si>
  <si>
    <t>Bain Capital Specialty Finance Inc. Common Stock</t>
  </si>
  <si>
    <t>BCTX</t>
  </si>
  <si>
    <t>BriaCell Therapeutics Corp. Common Shares</t>
  </si>
  <si>
    <t>BCTXW</t>
  </si>
  <si>
    <t>BriaCell Therapeutics Corp. Warrant</t>
  </si>
  <si>
    <t>BCV</t>
  </si>
  <si>
    <t>Bancroft Fund Ltd.</t>
  </si>
  <si>
    <t>BCV^A</t>
  </si>
  <si>
    <t>Bancroft Fund Limited 5.375% Series A Cumulative Preferred Shares</t>
  </si>
  <si>
    <t>BCX</t>
  </si>
  <si>
    <t>BlackRock Resources Common Shares of Beneficial Interest</t>
  </si>
  <si>
    <t>BCYC</t>
  </si>
  <si>
    <t>Bicycle Therapeutics plc American Depositary Shares</t>
  </si>
  <si>
    <t>BDC</t>
  </si>
  <si>
    <t>Belden Inc Common Stock</t>
  </si>
  <si>
    <t>BDJ</t>
  </si>
  <si>
    <t>Blackrock Enhanced Equity Dividend Trust</t>
  </si>
  <si>
    <t>BDL</t>
  </si>
  <si>
    <t>Flanigan's Enterprises Inc. Common Stock</t>
  </si>
  <si>
    <t>BDN</t>
  </si>
  <si>
    <t>Brandywine Realty Trust Common Stock</t>
  </si>
  <si>
    <t>BDRX</t>
  </si>
  <si>
    <t>Biodexa Pharmaceuticals plc American Depositary Shs</t>
  </si>
  <si>
    <t>BDSX</t>
  </si>
  <si>
    <t>Biodesix Inc. Common Stock</t>
  </si>
  <si>
    <t>Precision Instruments</t>
  </si>
  <si>
    <t>BDTX</t>
  </si>
  <si>
    <t>Black Diamond Therapeutics Inc. Common Stock</t>
  </si>
  <si>
    <t>BDX</t>
  </si>
  <si>
    <t>Becton Dickinson and Company Common Stock</t>
  </si>
  <si>
    <t>BE</t>
  </si>
  <si>
    <t>Bloom Energy Corporation Class A Common Stock</t>
  </si>
  <si>
    <t>BEAM</t>
  </si>
  <si>
    <t>Beam Therapeutics Inc. Common Stock</t>
  </si>
  <si>
    <t>BEAT</t>
  </si>
  <si>
    <t>Heartbeam Inc. Common Stock</t>
  </si>
  <si>
    <t>BEATW</t>
  </si>
  <si>
    <t>Heartbeam Inc. Warrant</t>
  </si>
  <si>
    <t>BECN</t>
  </si>
  <si>
    <t>Beacon Roofing Supply Inc. Common Stock</t>
  </si>
  <si>
    <t>BEDU</t>
  </si>
  <si>
    <t>Bright Scholar Education Holdings Limited American Depositary Shares each representing four Class A Ordinary Share</t>
  </si>
  <si>
    <t>BEEM</t>
  </si>
  <si>
    <t>Beam Global Common Stock</t>
  </si>
  <si>
    <t>BEEMW</t>
  </si>
  <si>
    <t>Beam Global Warrant</t>
  </si>
  <si>
    <t>BEEP</t>
  </si>
  <si>
    <t>Mobile Infrastructure Corporation Common Stock</t>
  </si>
  <si>
    <t>BEKE</t>
  </si>
  <si>
    <t>KE Holdings Inc American Depositary Shares (each representing three Class A Ordinary Shares)</t>
  </si>
  <si>
    <t>BELFA</t>
  </si>
  <si>
    <t>Bel Fuse Inc. Class A Common Stock</t>
  </si>
  <si>
    <t>BELFB</t>
  </si>
  <si>
    <t>Bel Fuse Inc. Class B Common Stock</t>
  </si>
  <si>
    <t>BEN</t>
  </si>
  <si>
    <t>Franklin Resources Inc. Common Stock</t>
  </si>
  <si>
    <t>BENF</t>
  </si>
  <si>
    <t>Beneficient Class A Common Stock</t>
  </si>
  <si>
    <t>BENFW</t>
  </si>
  <si>
    <t>Beneficient Warrant</t>
  </si>
  <si>
    <t>BEP</t>
  </si>
  <si>
    <t>Brookfield Renewable Partners L.P.</t>
  </si>
  <si>
    <t>BEP^A</t>
  </si>
  <si>
    <t>Brookfield Renewable Partners L.P. 5.25% Class A Preferred Limited Partnership Units Series 17</t>
  </si>
  <si>
    <t>BEPC</t>
  </si>
  <si>
    <t>Brookfield Renewable Corporation Class A Subordinate Voting Shares</t>
  </si>
  <si>
    <t>BEPH</t>
  </si>
  <si>
    <t>Brookfield BRP Holdings (Canada) Inc. 4.625% Perpetual Subordinated Notes</t>
  </si>
  <si>
    <t>BEPI</t>
  </si>
  <si>
    <t>Brookfield BRP Holdings (Canada) Inc. 4.875% Perpetual Subordinated Notes</t>
  </si>
  <si>
    <t>BERY</t>
  </si>
  <si>
    <t>Berry Global Group Inc. Common Stock</t>
  </si>
  <si>
    <t>BEST</t>
  </si>
  <si>
    <t>BEST Inc. American Depositary Shares each representing twenty (20) Class A Ordinary Shares</t>
  </si>
  <si>
    <t>BETR</t>
  </si>
  <si>
    <t>Better Home &amp; Finance Holding Company Class A Common Stock</t>
  </si>
  <si>
    <t>BETRW</t>
  </si>
  <si>
    <t>Better Home &amp; Finance Holding Company Warrant</t>
  </si>
  <si>
    <t>BETS</t>
  </si>
  <si>
    <t>Bit Brother Limited Class A Ordinary Shares</t>
  </si>
  <si>
    <t>BF/A</t>
  </si>
  <si>
    <t>Brown Forman Corporation</t>
  </si>
  <si>
    <t>BF/B</t>
  </si>
  <si>
    <t>BFAC</t>
  </si>
  <si>
    <t>Battery Future Acquisition Corp. Class A Ordinary Shares</t>
  </si>
  <si>
    <t>BFAM</t>
  </si>
  <si>
    <t>Bright Horizons Family Solutions Inc. Common Stock</t>
  </si>
  <si>
    <t>BFC</t>
  </si>
  <si>
    <t>Bank First Corporation Common Stock</t>
  </si>
  <si>
    <t>BFH</t>
  </si>
  <si>
    <t>Bread Financial Holdings Inc. Common Stock</t>
  </si>
  <si>
    <t>BFI</t>
  </si>
  <si>
    <t>BurgerFi International Inc. Common Stock</t>
  </si>
  <si>
    <t>BFIIW</t>
  </si>
  <si>
    <t>BurgerFi International Inc. Warrant</t>
  </si>
  <si>
    <t>BFIN</t>
  </si>
  <si>
    <t>BankFinancial Corporation Common Stock</t>
  </si>
  <si>
    <t>BFK</t>
  </si>
  <si>
    <t>BlackRock Municipal Income Trust</t>
  </si>
  <si>
    <t>BFLY</t>
  </si>
  <si>
    <t>Butterfly Network Inc. Class A Common Stock</t>
  </si>
  <si>
    <t>Medical Electronics</t>
  </si>
  <si>
    <t>BFRG</t>
  </si>
  <si>
    <t>Bullfrog AI Holdings Inc. Common Stock</t>
  </si>
  <si>
    <t>BFRGW</t>
  </si>
  <si>
    <t>Bullfrog AI Holdings Inc. Warrants</t>
  </si>
  <si>
    <t>BFRI</t>
  </si>
  <si>
    <t>Biofrontera Inc. Common Stock</t>
  </si>
  <si>
    <t>BFRIW</t>
  </si>
  <si>
    <t>Biofrontera Inc. Warrants</t>
  </si>
  <si>
    <t>BFS</t>
  </si>
  <si>
    <t>Saul Centers Inc. Common Stock</t>
  </si>
  <si>
    <t>BFS^D</t>
  </si>
  <si>
    <t>Saul Centers Inc. Depositary Shares each representing 1/100th of a share of 6.125% Series D Cumulative Redeemable Preferred Stock</t>
  </si>
  <si>
    <t>BFS^E</t>
  </si>
  <si>
    <t>Saul Centers Inc. Depositary shares each representing a 1/100th fractional interest in a share of 6.000% Series E Cumulative Redeemable Preferred Stock</t>
  </si>
  <si>
    <t>BFST</t>
  </si>
  <si>
    <t>Business First Bancshares Inc. Common Stock</t>
  </si>
  <si>
    <t>BFZ</t>
  </si>
  <si>
    <t>BlackRock California Municipal Income Trust</t>
  </si>
  <si>
    <t>BG</t>
  </si>
  <si>
    <t>Bunge Limited Bunge Limited</t>
  </si>
  <si>
    <t>BGB</t>
  </si>
  <si>
    <t>Blackstone Strategic Credit 2027 Term Fund Common Shares of Beneficial Interest</t>
  </si>
  <si>
    <t>BGC</t>
  </si>
  <si>
    <t>BGC Group Inc. Class A Common Stock</t>
  </si>
  <si>
    <t>BGFV</t>
  </si>
  <si>
    <t>Big 5 Sporting Goods Corporation Common Stock</t>
  </si>
  <si>
    <t>BGH</t>
  </si>
  <si>
    <t>Barings Global Short Duration High Yield Fund Common Shares of Beneficial Interests</t>
  </si>
  <si>
    <t>BGI</t>
  </si>
  <si>
    <t>Birks Group Inc. Common Stock</t>
  </si>
  <si>
    <t>Consumer Specialties</t>
  </si>
  <si>
    <t>BGLC</t>
  </si>
  <si>
    <t>BioNexus Gene Lab Corp Common stock</t>
  </si>
  <si>
    <t>BGNE</t>
  </si>
  <si>
    <t>BeiGene Ltd. American Depositary Shares</t>
  </si>
  <si>
    <t>BGR</t>
  </si>
  <si>
    <t>BlackRock Energy and Resources Trust</t>
  </si>
  <si>
    <t>BGS</t>
  </si>
  <si>
    <t>B&amp;G Foods Inc. Common Stock</t>
  </si>
  <si>
    <t>BGSF</t>
  </si>
  <si>
    <t>BGSF Inc. Common Stock</t>
  </si>
  <si>
    <t>BGT</t>
  </si>
  <si>
    <t>BlackRock Floating Rate Income Trust</t>
  </si>
  <si>
    <t>BGX</t>
  </si>
  <si>
    <t>Blackstone Long Short Credit Income Fund Common Shares</t>
  </si>
  <si>
    <t>BGXX</t>
  </si>
  <si>
    <t>Bright Green Corporation Common Stock</t>
  </si>
  <si>
    <t>BGY</t>
  </si>
  <si>
    <t>Blackrock Enhanced International Dividend Trust</t>
  </si>
  <si>
    <t>BH</t>
  </si>
  <si>
    <t>Biglari Holdings Inc. Class B Common Stock</t>
  </si>
  <si>
    <t>BHAC</t>
  </si>
  <si>
    <t>Crixus BH3 Acquisition Company Class A Common Stock</t>
  </si>
  <si>
    <t>BHACU</t>
  </si>
  <si>
    <t>Crixus BH3 Acquisition Company Units</t>
  </si>
  <si>
    <t>BHAT</t>
  </si>
  <si>
    <t>Blue Hat Interactive Entertainment Technology Ordinary Shares</t>
  </si>
  <si>
    <t>BHB</t>
  </si>
  <si>
    <t>Bar Harbor Bankshares Inc. Common Stock</t>
  </si>
  <si>
    <t>BHC</t>
  </si>
  <si>
    <t>Bausch Health Companies Inc. Common Stock</t>
  </si>
  <si>
    <t>BHE</t>
  </si>
  <si>
    <t>Benchmark Electronics Inc. Common Stock</t>
  </si>
  <si>
    <t>BHF</t>
  </si>
  <si>
    <t>Brighthouse Financial Inc. Common Stock</t>
  </si>
  <si>
    <t>BHFAL</t>
  </si>
  <si>
    <t>Brighthouse Financial Inc. 6.25% Junior Subordinated Debentures due 2058</t>
  </si>
  <si>
    <t>BHFAM</t>
  </si>
  <si>
    <t>Brighthouse Financial Inc. Depositary shares each representing a 1/1000th Interest in a Share of 4.625% Non-Cumulative Preferred Stock Series D</t>
  </si>
  <si>
    <t>BHFAN</t>
  </si>
  <si>
    <t>Brighthouse Financial Inc. Depositary shares each representing a 1/1000th interest in a share of 5.375% Non-Cumulative Preferred Stock Series C</t>
  </si>
  <si>
    <t>BHFAO</t>
  </si>
  <si>
    <t>Brighthouse Financial Inc. Depositary Shares 6.75% Non-Cumulative Preferred Stock Series B</t>
  </si>
  <si>
    <t>BHFAP</t>
  </si>
  <si>
    <t>Brighthouse Financial Inc. Depositary Shares 6.6% Non-Cumulative Preferred Stock Series A</t>
  </si>
  <si>
    <t>BHG</t>
  </si>
  <si>
    <t>Bright Health Group Inc. Common Stock</t>
  </si>
  <si>
    <t>BHIL</t>
  </si>
  <si>
    <t>Benson Hill Inc. Common Stock</t>
  </si>
  <si>
    <t>BHK</t>
  </si>
  <si>
    <t>Blackrock Core Bond Trust</t>
  </si>
  <si>
    <t>BHLB</t>
  </si>
  <si>
    <t>Berkshire Hills Bancorp Inc. Common Stock</t>
  </si>
  <si>
    <t>BHM</t>
  </si>
  <si>
    <t>Bluerock Homes Trust Inc. Class A Common Stock</t>
  </si>
  <si>
    <t>BHP</t>
  </si>
  <si>
    <t>BHP Group Limited American Depositary Shares (Each representing two Ordinary Shares)</t>
  </si>
  <si>
    <t>BHR</t>
  </si>
  <si>
    <t>Braemar Hotels &amp; Resorts Inc. Common Stock</t>
  </si>
  <si>
    <t>BHR^B</t>
  </si>
  <si>
    <t>Braemar Hotels &amp; Resorts Inc. 5.50% Series B Cumulative Convertible Preferred Stock par value $0.01 per share</t>
  </si>
  <si>
    <t>BHR^D</t>
  </si>
  <si>
    <t>Braemar Hotels &amp; Resorts Inc. 8.25% Series D Cumulative Preferred Stock par value $0.01 per share</t>
  </si>
  <si>
    <t>BHRB</t>
  </si>
  <si>
    <t>Burke &amp; Herbert Financial Services Corp. Common Stock</t>
  </si>
  <si>
    <t>BHV</t>
  </si>
  <si>
    <t>BlackRock Virginia Municipal Bond Trust</t>
  </si>
  <si>
    <t>BHVN</t>
  </si>
  <si>
    <t>Biohaven Ltd. Common Shares</t>
  </si>
  <si>
    <t>BIAF</t>
  </si>
  <si>
    <t>bioAffinity Technologies Inc. Common Stock</t>
  </si>
  <si>
    <t>BIAFW</t>
  </si>
  <si>
    <t>bioAffinity Technologies Inc. Warrant</t>
  </si>
  <si>
    <t>BIDU</t>
  </si>
  <si>
    <t>Baidu Inc. ADS</t>
  </si>
  <si>
    <t>Computer Software: Programming Data Processing</t>
  </si>
  <si>
    <t>BIG</t>
  </si>
  <si>
    <t>Big Lots Inc. Common Stock</t>
  </si>
  <si>
    <t>BIGC</t>
  </si>
  <si>
    <t>BigCommerce Holdings Inc. Series 1 Common Stock</t>
  </si>
  <si>
    <t>BIGZ</t>
  </si>
  <si>
    <t>BlackRock Innovation and Growth Term Trust Common Shares of Beneficial Interest</t>
  </si>
  <si>
    <t>BIIB</t>
  </si>
  <si>
    <t>Biogen Inc. Common Stock</t>
  </si>
  <si>
    <t>BILI</t>
  </si>
  <si>
    <t>Bilibili Inc. American Depositary Shares</t>
  </si>
  <si>
    <t>BILL</t>
  </si>
  <si>
    <t>BILL Holdings Inc. Common Stock</t>
  </si>
  <si>
    <t>BIMI</t>
  </si>
  <si>
    <t>BIMI International Medical Inc. Common Stock</t>
  </si>
  <si>
    <t>BIO</t>
  </si>
  <si>
    <t>Bio-Rad Laboratories Inc. Class A Common Stock</t>
  </si>
  <si>
    <t>BIO/B</t>
  </si>
  <si>
    <t>Bio-Rad Laboratories Inc.</t>
  </si>
  <si>
    <t>BIOC</t>
  </si>
  <si>
    <t>Biocept Inc. Common Stock</t>
  </si>
  <si>
    <t>BIOL</t>
  </si>
  <si>
    <t>Biolase Inc. Common Stock</t>
  </si>
  <si>
    <t>BIOR</t>
  </si>
  <si>
    <t>Biora Therapeutics Inc. Common Stock</t>
  </si>
  <si>
    <t>BIOX</t>
  </si>
  <si>
    <t>Bioceres Crop Solutions Corp. Ordinary Shares</t>
  </si>
  <si>
    <t>BIP</t>
  </si>
  <si>
    <t>Brookfield Infrastructure Partners LP Limited Partnership Units</t>
  </si>
  <si>
    <t>BIP^A</t>
  </si>
  <si>
    <t>Brookfield Infrastructure Partners LP 5.125% Class A Preferred Limited Partnership Units Series 13</t>
  </si>
  <si>
    <t>BIP^B</t>
  </si>
  <si>
    <t>Brookfield Infrastructure Partners LP 5.000% Class A Preferred Limited Partnership Units Series 14</t>
  </si>
  <si>
    <t>BIPC</t>
  </si>
  <si>
    <t>Brookfield Infrastructure Corporation</t>
  </si>
  <si>
    <t>BIPH</t>
  </si>
  <si>
    <t>Brookfield Infrastructure Corporation 5.000% Subordinated Notes due 2081</t>
  </si>
  <si>
    <t>BIPI</t>
  </si>
  <si>
    <t>BIP Bermuda Holdings I Limited 5.125% Perpetual Subordinated Notes</t>
  </si>
  <si>
    <t>BIRD</t>
  </si>
  <si>
    <t>Allbirds Inc. Class A Common Stock</t>
  </si>
  <si>
    <t>Apparel</t>
  </si>
  <si>
    <t>BIRK</t>
  </si>
  <si>
    <t>Birkenstock Holding plc Ordinary Shares</t>
  </si>
  <si>
    <t>BIT</t>
  </si>
  <si>
    <t>BlackRock Multi-Sector Income Trust Common Shares of Beneficial Interest</t>
  </si>
  <si>
    <t>BITE</t>
  </si>
  <si>
    <t>Bite Acquisition Corp. Common Stock</t>
  </si>
  <si>
    <t>BITF</t>
  </si>
  <si>
    <t>Bitfarms Ltd. Common Stock</t>
  </si>
  <si>
    <t>BIVI</t>
  </si>
  <si>
    <t>BioVie Inc. Class A Common Stock</t>
  </si>
  <si>
    <t>BJ</t>
  </si>
  <si>
    <t>BJ's Wholesale Club Holdings Inc. Common Stock</t>
  </si>
  <si>
    <t>BJDX</t>
  </si>
  <si>
    <t>Bluejay Diagnostics Inc. Common Stock</t>
  </si>
  <si>
    <t>BJRI</t>
  </si>
  <si>
    <t>BJ's Restaurants Inc. Common Stock</t>
  </si>
  <si>
    <t>BK</t>
  </si>
  <si>
    <t>The Bank of New York Mellon Corporation Common Stock</t>
  </si>
  <si>
    <t>BKCC</t>
  </si>
  <si>
    <t>BlackRock Capital Investment Corporation Common Stock</t>
  </si>
  <si>
    <t>BKD</t>
  </si>
  <si>
    <t>Brookdale Senior Living Inc. Common Stock</t>
  </si>
  <si>
    <t>BKDT</t>
  </si>
  <si>
    <t>Brookdale Senior Living Inc. 7.00% Tangible Equity Units</t>
  </si>
  <si>
    <t>BKE</t>
  </si>
  <si>
    <t>Buckle Inc. (The) Common Stock</t>
  </si>
  <si>
    <t>BKH</t>
  </si>
  <si>
    <t>Black Hills Corporation Common Stock</t>
  </si>
  <si>
    <t>BKKT</t>
  </si>
  <si>
    <t>Bakkt Holdings Inc. Class A Common Stock</t>
  </si>
  <si>
    <t>BKN</t>
  </si>
  <si>
    <t>BlackRock Investment Quality Municipal Trust Inc. (The)</t>
  </si>
  <si>
    <t>BKNG</t>
  </si>
  <si>
    <t>Booking Holdings Inc. Common Stock</t>
  </si>
  <si>
    <t>BKR</t>
  </si>
  <si>
    <t>Baker Hughes Company Class A Common Stock</t>
  </si>
  <si>
    <t>BKSY</t>
  </si>
  <si>
    <t>BlackSky Technology Inc. Class A Common Stock</t>
  </si>
  <si>
    <t>BKT</t>
  </si>
  <si>
    <t>BlackRock Income Trust Inc. (The)</t>
  </si>
  <si>
    <t>BKTI</t>
  </si>
  <si>
    <t>BK Technologies Corporation Common Stock</t>
  </si>
  <si>
    <t>BKU</t>
  </si>
  <si>
    <t>BankUnited Inc. Common Stock</t>
  </si>
  <si>
    <t>BKYI</t>
  </si>
  <si>
    <t>BIO-key International Inc. Common Stock</t>
  </si>
  <si>
    <t>BL</t>
  </si>
  <si>
    <t>BlackLine Inc. Common Stock</t>
  </si>
  <si>
    <t>BLAC</t>
  </si>
  <si>
    <t>Bellevue Life Sciences Acquisition Corp. Common Stock</t>
  </si>
  <si>
    <t>BLACR</t>
  </si>
  <si>
    <t>Bellevue Life Sciences Acquisition Corp. Rights</t>
  </si>
  <si>
    <t>BLBD</t>
  </si>
  <si>
    <t>Blue Bird Corporation Common Stock</t>
  </si>
  <si>
    <t>BLBX</t>
  </si>
  <si>
    <t>Blackboxstocks Inc. Common Stock</t>
  </si>
  <si>
    <t>BLCO</t>
  </si>
  <si>
    <t>Bausch + Lomb Corporation Common Shares</t>
  </si>
  <si>
    <t>BLD</t>
  </si>
  <si>
    <t>TopBuild Corp. Common Stock</t>
  </si>
  <si>
    <t>BLDE</t>
  </si>
  <si>
    <t>Blade Air Mobility Inc. Class A Common Stock</t>
  </si>
  <si>
    <t>BLDEW</t>
  </si>
  <si>
    <t>Blade Air Mobility Inc. Warrants</t>
  </si>
  <si>
    <t>BLDP</t>
  </si>
  <si>
    <t>Ballard Power Systems Inc. Common Shares</t>
  </si>
  <si>
    <t>BLDR</t>
  </si>
  <si>
    <t>Builders FirstSource Inc. Common Stock</t>
  </si>
  <si>
    <t>BLE</t>
  </si>
  <si>
    <t>BlackRock Municipal Income Trust II</t>
  </si>
  <si>
    <t>BLEU</t>
  </si>
  <si>
    <t>bleuacacia ltd Class A Ordinary Shares</t>
  </si>
  <si>
    <t>BLEUR</t>
  </si>
  <si>
    <t>bleuacacia ltd Rights</t>
  </si>
  <si>
    <t>BLEUW</t>
  </si>
  <si>
    <t>bleuacacia ltd Warrants</t>
  </si>
  <si>
    <t>BLFS</t>
  </si>
  <si>
    <t>BioLife Solutions Inc. Common Stock</t>
  </si>
  <si>
    <t>BLFY</t>
  </si>
  <si>
    <t>Blue Foundry Bancorp Common Stock</t>
  </si>
  <si>
    <t>BLIN</t>
  </si>
  <si>
    <t>Bridgeline Digital Inc. Common Stock</t>
  </si>
  <si>
    <t>BLK</t>
  </si>
  <si>
    <t>BlackRock Inc. Common Stock</t>
  </si>
  <si>
    <t>BLKB</t>
  </si>
  <si>
    <t>Blackbaud Inc. Common Stock</t>
  </si>
  <si>
    <t>BLMN</t>
  </si>
  <si>
    <t>Bloomin' Brands Inc. Common Stock</t>
  </si>
  <si>
    <t>BLND</t>
  </si>
  <si>
    <t>Blend Labs Inc. Class A Common Stock</t>
  </si>
  <si>
    <t>BLNK</t>
  </si>
  <si>
    <t>Blink Charging Co. Common Stock</t>
  </si>
  <si>
    <t>BLRX</t>
  </si>
  <si>
    <t>BioLineRx Ltd. American Depositary Shares</t>
  </si>
  <si>
    <t>BLTE</t>
  </si>
  <si>
    <t>Belite Bio Inc American Depositary Shares</t>
  </si>
  <si>
    <t>BLUA</t>
  </si>
  <si>
    <t>BlueRiver Acquisition Corp. Class A Ordinary Shares</t>
  </si>
  <si>
    <t>BLUE</t>
  </si>
  <si>
    <t>bluebird bio Inc. Common Stock</t>
  </si>
  <si>
    <t>BLW</t>
  </si>
  <si>
    <t>Blackrock Limited Duration Income Trust</t>
  </si>
  <si>
    <t>BLX</t>
  </si>
  <si>
    <t>Banco Latinoamericano de Comercio Exterior S.A.</t>
  </si>
  <si>
    <t>Panama</t>
  </si>
  <si>
    <t>BLZE</t>
  </si>
  <si>
    <t>Backblaze Inc. Class A Common Stock</t>
  </si>
  <si>
    <t>BMA</t>
  </si>
  <si>
    <t>Banco Macro S.A. ADR (representing Ten Class B Common Shares)</t>
  </si>
  <si>
    <t>BMAC</t>
  </si>
  <si>
    <t>Black Mountain Acquisition Corp. Class A Common Stock</t>
  </si>
  <si>
    <t>BMBL</t>
  </si>
  <si>
    <t>Bumble Inc. Class A Common Stock</t>
  </si>
  <si>
    <t>BME</t>
  </si>
  <si>
    <t>Blackrock Health Sciences Trust</t>
  </si>
  <si>
    <t>BMEA</t>
  </si>
  <si>
    <t>Biomea Fusion Inc. Common Stock</t>
  </si>
  <si>
    <t>BMEZ</t>
  </si>
  <si>
    <t>BlackRock Health Sciences Term Trust Common Shares of Beneficial Interest</t>
  </si>
  <si>
    <t>BMI</t>
  </si>
  <si>
    <t>Badger Meter Inc. Common Stock</t>
  </si>
  <si>
    <t>BML^G</t>
  </si>
  <si>
    <t>Bank of America Corporation Depositary Shares (Each representing a 1/1200th interest in a share of Floating Rate Non-Cumulative Preferred Stock Series 1)</t>
  </si>
  <si>
    <t>BML^H</t>
  </si>
  <si>
    <t>Bank of America Corporation Depositary Shares (Each representing a 1/1200th interest in a Share of Floating Rate Non-Cumulative Preferred Stock Series 2)</t>
  </si>
  <si>
    <t>BML^J</t>
  </si>
  <si>
    <t>Bank of America Corporation Depositary Shares (Each representing a 1/1200th interest in a Share of Floating Rate Non-Cumulative Preferred Stock Series 4)</t>
  </si>
  <si>
    <t>BML^L</t>
  </si>
  <si>
    <t>Bank of America Corporation Depositary Shares (Each representing a 1/1200th Interest in a Share of Floating Rate Non-Cumulative Preferred Stock Series 5)</t>
  </si>
  <si>
    <t>BMN</t>
  </si>
  <si>
    <t>BlackRock 2037 Municipal Target Term Trust Common Shares of Beneficial Interest</t>
  </si>
  <si>
    <t>BMO</t>
  </si>
  <si>
    <t>Bank Of Montreal Common Stock</t>
  </si>
  <si>
    <t>BMR</t>
  </si>
  <si>
    <t>Beamr Imaging Ltd. Ordinary Share</t>
  </si>
  <si>
    <t>BMRA</t>
  </si>
  <si>
    <t>Biomerica Inc. Common Stock</t>
  </si>
  <si>
    <t>BMRC</t>
  </si>
  <si>
    <t>Bank of Marin Bancorp Common Stock</t>
  </si>
  <si>
    <t>BMRN</t>
  </si>
  <si>
    <t>BioMarin Pharmaceutical Inc. Common Stock</t>
  </si>
  <si>
    <t>BMTX</t>
  </si>
  <si>
    <t>BM Technologies Inc. Common Stock</t>
  </si>
  <si>
    <t>BMY</t>
  </si>
  <si>
    <t>Bristol-Myers Squibb Company Common Stock</t>
  </si>
  <si>
    <t>BN</t>
  </si>
  <si>
    <t>Brookfield Corporation Class A Limited Voting Shares</t>
  </si>
  <si>
    <t>BNED</t>
  </si>
  <si>
    <t>Barnes &amp; Noble Education Inc Common Stock</t>
  </si>
  <si>
    <t>BNGO</t>
  </si>
  <si>
    <t>Bionano Genomics Inc. Common Stock</t>
  </si>
  <si>
    <t>BNH</t>
  </si>
  <si>
    <t>Brookfield Finance Inc. 4.625% Subordinated Notes due October 16 2080</t>
  </si>
  <si>
    <t>BNIX</t>
  </si>
  <si>
    <t>Bannix Acquisition Corp. Common Stock</t>
  </si>
  <si>
    <t>BNIXR</t>
  </si>
  <si>
    <t>Bannix Acquisition Corp. Right</t>
  </si>
  <si>
    <t>BNJ</t>
  </si>
  <si>
    <t>Brookfield Finance Inc. 4.50% Perpetual Subordinated Notes</t>
  </si>
  <si>
    <t>BNL</t>
  </si>
  <si>
    <t>Broadstone Net Lease Inc. Common Stock</t>
  </si>
  <si>
    <t>BNMV</t>
  </si>
  <si>
    <t>BitNile Metaverse Inc. Common Stock</t>
  </si>
  <si>
    <t>BNOX</t>
  </si>
  <si>
    <t>Bionomics Limited American Depository Shares</t>
  </si>
  <si>
    <t>BNR</t>
  </si>
  <si>
    <t>Burning Rock Biotech Limited American Depositary Shares</t>
  </si>
  <si>
    <t>BNRE</t>
  </si>
  <si>
    <t>Brookfield Reinsurance Ltd. Class A Exchangeable Limited Voting Shares</t>
  </si>
  <si>
    <t>BNRG</t>
  </si>
  <si>
    <t>Brenmiller Energy Ltd Ordinary Shares</t>
  </si>
  <si>
    <t>BNS</t>
  </si>
  <si>
    <t>Bank Nova Scotia Halifax Pfd 3 Ordinary Shares</t>
  </si>
  <si>
    <t>BNTC</t>
  </si>
  <si>
    <t>Benitec Biopharma Inc. Common Stock</t>
  </si>
  <si>
    <t>BNTX</t>
  </si>
  <si>
    <t>BioNTech SE American Depositary Share</t>
  </si>
  <si>
    <t>BNY</t>
  </si>
  <si>
    <t>BlackRock New York Municipal Income Trust</t>
  </si>
  <si>
    <t>BOAC</t>
  </si>
  <si>
    <t>Bluescape Opportunities Acquisition Corp. Class A Ordinary Shares</t>
  </si>
  <si>
    <t>BOC</t>
  </si>
  <si>
    <t>Boston Omaha Corporation Class A Common Stock</t>
  </si>
  <si>
    <t>BOCN</t>
  </si>
  <si>
    <t>Blue Ocean Acquisition Corp Class A Ordinary Shares</t>
  </si>
  <si>
    <t>BOCNW</t>
  </si>
  <si>
    <t>Blue Ocean Acquisition Corp Warrants</t>
  </si>
  <si>
    <t>BODY</t>
  </si>
  <si>
    <t>The Beachbody Company Inc. Class A Common Stock</t>
  </si>
  <si>
    <t>BOE</t>
  </si>
  <si>
    <t>Blackrock Enhanced Global Dividend Trust Common Shares of Beneficial Interest</t>
  </si>
  <si>
    <t>BOF</t>
  </si>
  <si>
    <t>BranchOut Food Inc. Common Stock</t>
  </si>
  <si>
    <t>BOH</t>
  </si>
  <si>
    <t>Bank of Hawaii Corporation Common Stock</t>
  </si>
  <si>
    <t>BOH^A</t>
  </si>
  <si>
    <t>Bank of Hawaii Corporation Depositary Shares Each Representing a 1/40th Interest in a Share of 4.375% Fixed Rate Non-Cumulative Perpetual Preferred Stock Series A</t>
  </si>
  <si>
    <t>BOKF</t>
  </si>
  <si>
    <t>BOK Financial Corporation Common Stock</t>
  </si>
  <si>
    <t>BOLT</t>
  </si>
  <si>
    <t>Bolt Biotherapeutics Inc. Common Stock</t>
  </si>
  <si>
    <t>BON</t>
  </si>
  <si>
    <t>Bon Natural Life Limited Ordinary Shares</t>
  </si>
  <si>
    <t>BOOM</t>
  </si>
  <si>
    <t>DMC Global Inc. Common Stock</t>
  </si>
  <si>
    <t>BOOT</t>
  </si>
  <si>
    <t>Boot Barn Holdings Inc. Common Stock</t>
  </si>
  <si>
    <t>BORR</t>
  </si>
  <si>
    <t>Borr Drilling Limited Common Shares</t>
  </si>
  <si>
    <t>BOSC</t>
  </si>
  <si>
    <t>B.O.S. Better Online Solutions Common Stock</t>
  </si>
  <si>
    <t>Computer Communications Equipment</t>
  </si>
  <si>
    <t>BOTJ</t>
  </si>
  <si>
    <t>Bank of the James Financial Group Inc. Common Stock</t>
  </si>
  <si>
    <t>BOWL</t>
  </si>
  <si>
    <t>Bowlero Corp. Class A Common Stock</t>
  </si>
  <si>
    <t>BOWN</t>
  </si>
  <si>
    <t>Bowen Acquisition Corp Ordinary Shares</t>
  </si>
  <si>
    <t>BOWNR</t>
  </si>
  <si>
    <t>Bowen Acquisition Corp Rights</t>
  </si>
  <si>
    <t>BOWNU</t>
  </si>
  <si>
    <t>Bowen Acquisition Corp Unit</t>
  </si>
  <si>
    <t>BOX</t>
  </si>
  <si>
    <t>Box Inc. Class A Common Stock</t>
  </si>
  <si>
    <t>BOXL</t>
  </si>
  <si>
    <t>Boxlight Corporation Class A Common Stock</t>
  </si>
  <si>
    <t>BP</t>
  </si>
  <si>
    <t>BP p.l.c. Common Stock</t>
  </si>
  <si>
    <t>Integrated oil Companies</t>
  </si>
  <si>
    <t>BPMC</t>
  </si>
  <si>
    <t>Blueprint Medicines Corporation Common Stock</t>
  </si>
  <si>
    <t>BPOP</t>
  </si>
  <si>
    <t>Popular Inc. Common Stock</t>
  </si>
  <si>
    <t>BPOPM</t>
  </si>
  <si>
    <t>Popular Inc. Popular Capital Trust II - 6.125% Cumulative Monthly Income Trust Preferred Securities</t>
  </si>
  <si>
    <t>BPRN</t>
  </si>
  <si>
    <t>Princeton Bancorp Inc. Common Stock (PA)</t>
  </si>
  <si>
    <t>BPT</t>
  </si>
  <si>
    <t>BP Prudhoe Bay Royalty Trust Common Stock</t>
  </si>
  <si>
    <t>BPTH</t>
  </si>
  <si>
    <t>Bio-Path Holdings Inc. Common Stock</t>
  </si>
  <si>
    <t>BPTS</t>
  </si>
  <si>
    <t>Biophytis SA American Depositary Share (0.01 Euro)</t>
  </si>
  <si>
    <t>BPYPM</t>
  </si>
  <si>
    <t>Brookfield Property Partners L.P. 6.25% Class A Cumulative Redeemable Preferred Units Series 1</t>
  </si>
  <si>
    <t>BPYPN</t>
  </si>
  <si>
    <t>Brookfield Property Partners L.P. 5.750% Class A Cumulative Redeemable Perpetual Preferred Units Series 3</t>
  </si>
  <si>
    <t>BPYPO</t>
  </si>
  <si>
    <t>Brookfield Property Partners L.P. 6.375% Class A Cumulative Redeemable Perpetual Preferred Units Series 2</t>
  </si>
  <si>
    <t>BPYPP</t>
  </si>
  <si>
    <t>Brookfield Property Partners L.P. 6.50% Class A Cumulative Redeemable Perpetual Preferred Units</t>
  </si>
  <si>
    <t>BQ</t>
  </si>
  <si>
    <t>Boqii Holding Limited American Depositary Shares representing Class A Ordinary Shares</t>
  </si>
  <si>
    <t>BR</t>
  </si>
  <si>
    <t>Broadridge Financial Solutions Inc. Common Stock</t>
  </si>
  <si>
    <t>BRAC</t>
  </si>
  <si>
    <t>Broad Capital Acquisition Corp Common Stock</t>
  </si>
  <si>
    <t>BRACR</t>
  </si>
  <si>
    <t>Broad Capital Acquisition Corp Rights</t>
  </si>
  <si>
    <t>BRAG</t>
  </si>
  <si>
    <t>Bragg Gaming Group Inc. Common Shares</t>
  </si>
  <si>
    <t>BRBR</t>
  </si>
  <si>
    <t>BellRing Brands Inc. Common Stock</t>
  </si>
  <si>
    <t>BRBS</t>
  </si>
  <si>
    <t>Blue Ridge Bankshares Inc. Common Stock</t>
  </si>
  <si>
    <t>BRC</t>
  </si>
  <si>
    <t>Brady Corporation Common Stock</t>
  </si>
  <si>
    <t>BRCC</t>
  </si>
  <si>
    <t>BRC Inc. Class A Common Stock</t>
  </si>
  <si>
    <t>BRD</t>
  </si>
  <si>
    <t>Beard Energy Transition Acquisition Corp. Class A Common Stock</t>
  </si>
  <si>
    <t>BRDG</t>
  </si>
  <si>
    <t>Bridge Investment Group Holdings Inc. Class A Common Stock</t>
  </si>
  <si>
    <t>BREA</t>
  </si>
  <si>
    <t>Brera Holdings PLC Class B Ordinary Shares</t>
  </si>
  <si>
    <t>BREZ</t>
  </si>
  <si>
    <t>Breeze Holdings Acquisition Corp. Common Stock</t>
  </si>
  <si>
    <t>BREZR</t>
  </si>
  <si>
    <t>Breeze Holdings Acquisition Corp. Right</t>
  </si>
  <si>
    <t>BREZW</t>
  </si>
  <si>
    <t>Breeze Holdings Acquisition Corp. Warrant</t>
  </si>
  <si>
    <t>BRFH</t>
  </si>
  <si>
    <t>Barfresh Food Group Inc. Common Stock</t>
  </si>
  <si>
    <t>BRFS</t>
  </si>
  <si>
    <t>BRF S.A.</t>
  </si>
  <si>
    <t>Meat/Poultry/Fish</t>
  </si>
  <si>
    <t>BRID</t>
  </si>
  <si>
    <t>Bridgford Foods Corporation Common Stock</t>
  </si>
  <si>
    <t>Specialty Foods</t>
  </si>
  <si>
    <t>BRK/A</t>
  </si>
  <si>
    <t>Berkshire Hathaway Inc.</t>
  </si>
  <si>
    <t>Insurance - Diversified</t>
  </si>
  <si>
    <t>BRKH</t>
  </si>
  <si>
    <t>BurTech Acquisition Corp. Class A Common Stock</t>
  </si>
  <si>
    <t>BRKHW</t>
  </si>
  <si>
    <t>BurTech Acquisition Corp. Warrants</t>
  </si>
  <si>
    <t>BRKL</t>
  </si>
  <si>
    <t>Brookline Bancorp Inc. Common Stock</t>
  </si>
  <si>
    <t>BRKR</t>
  </si>
  <si>
    <t>Bruker Corporation Common Stock</t>
  </si>
  <si>
    <t>BRLI</t>
  </si>
  <si>
    <t>Brilliant Acquisition Corporation Ordinary Shares</t>
  </si>
  <si>
    <t>BRLIR</t>
  </si>
  <si>
    <t>Brilliant Acquisition Corporation Rights</t>
  </si>
  <si>
    <t>BRLT</t>
  </si>
  <si>
    <t>Brilliant Earth Group Inc. Class A Common Stock</t>
  </si>
  <si>
    <t>BRN</t>
  </si>
  <si>
    <t>Barnwell Industries Inc. Common Stock</t>
  </si>
  <si>
    <t>BRO</t>
  </si>
  <si>
    <t>Brown &amp; Brown Inc. Common Stock</t>
  </si>
  <si>
    <t>BROG</t>
  </si>
  <si>
    <t>Brooge Energy Limited Ordinary Shares</t>
  </si>
  <si>
    <t>BROGW</t>
  </si>
  <si>
    <t>Brooge Holdings Limited Warrant expiring 12/20/2024</t>
  </si>
  <si>
    <t>BROS</t>
  </si>
  <si>
    <t>Dutch Bros Inc. Class A Common Stock</t>
  </si>
  <si>
    <t>BRP</t>
  </si>
  <si>
    <t>BRP Group Inc. (Insurance Company) Class A Common Stock</t>
  </si>
  <si>
    <t>BRQS</t>
  </si>
  <si>
    <t>Borqs Technologies Inc. Ordinary Shares</t>
  </si>
  <si>
    <t>BRSH</t>
  </si>
  <si>
    <t>Bruush Oral Care Inc. Common Stock</t>
  </si>
  <si>
    <t>BRSP</t>
  </si>
  <si>
    <t>BrightSpire Capital Inc. Class A Common Stock</t>
  </si>
  <si>
    <t>BRT</t>
  </si>
  <si>
    <t>BRT Apartments Corp. (MD) Common Stock</t>
  </si>
  <si>
    <t>BRTX</t>
  </si>
  <si>
    <t>BioRestorative Therapies Inc. Common Stock (NV)</t>
  </si>
  <si>
    <t>BRW</t>
  </si>
  <si>
    <t>Saba Capital Income &amp; Opportunities Fund SBI</t>
  </si>
  <si>
    <t>BRX</t>
  </si>
  <si>
    <t>Brixmor Property Group Inc. Common Stock</t>
  </si>
  <si>
    <t>BRY</t>
  </si>
  <si>
    <t>Berry Corporation (bry) Common Stock</t>
  </si>
  <si>
    <t>BRZE</t>
  </si>
  <si>
    <t>Braze Inc. Class A Common Stock</t>
  </si>
  <si>
    <t>BSAC</t>
  </si>
  <si>
    <t>Banco Santander - Chile ADS</t>
  </si>
  <si>
    <t>BSBK</t>
  </si>
  <si>
    <t>Bogota Financial Corp. Common Stock</t>
  </si>
  <si>
    <t>BSBR</t>
  </si>
  <si>
    <t>Banco Santander Brasil SA American Depositary Shares each representing one unit</t>
  </si>
  <si>
    <t>BSET</t>
  </si>
  <si>
    <t>Bassett Furniture Industries Incorporated Common Stock</t>
  </si>
  <si>
    <t>Home Furnishings</t>
  </si>
  <si>
    <t>BSFC</t>
  </si>
  <si>
    <t>Blue Star Foods Corp. Common Stock</t>
  </si>
  <si>
    <t>BSGM</t>
  </si>
  <si>
    <t>BioSig Technologies Inc. Common Stock</t>
  </si>
  <si>
    <t>BSIG</t>
  </si>
  <si>
    <t>BrightSphere Investment Group Inc. Common Stock</t>
  </si>
  <si>
    <t>BSL</t>
  </si>
  <si>
    <t>Blackstone Senior Floating Rate 2027 Term Fund Common Shares of Beneficial Interest</t>
  </si>
  <si>
    <t>BSM</t>
  </si>
  <si>
    <t>Black Stone Minerals L.P. Common units representing limited partner interests</t>
  </si>
  <si>
    <t>BSQR</t>
  </si>
  <si>
    <t>BSQUARE Corporation Common Stock</t>
  </si>
  <si>
    <t>BSRR</t>
  </si>
  <si>
    <t>Sierra Bancorp Common Stock</t>
  </si>
  <si>
    <t>BST</t>
  </si>
  <si>
    <t>BlackRock Science and Technology Trust Common Shares of Beneficial Interest</t>
  </si>
  <si>
    <t>BSTZ</t>
  </si>
  <si>
    <t>BlackRock Science and Technology Term Trust Common Shares of Beneficial Interest</t>
  </si>
  <si>
    <t>BSVN</t>
  </si>
  <si>
    <t>Bank7 Corp. Common stock</t>
  </si>
  <si>
    <t>BSX</t>
  </si>
  <si>
    <t>Boston Scientific Corporation Common Stock</t>
  </si>
  <si>
    <t>BSY</t>
  </si>
  <si>
    <t>Bentley Systems Incorporated Class B Common Stock</t>
  </si>
  <si>
    <t>BTA</t>
  </si>
  <si>
    <t>BlackRock Long-Term Municipal Advantage Trust Common Shares of Beneficial Interest</t>
  </si>
  <si>
    <t>BTAI</t>
  </si>
  <si>
    <t>BioXcel Therapeutics Inc. Common Stock</t>
  </si>
  <si>
    <t>BTBD</t>
  </si>
  <si>
    <t>BT Brands Inc. Common Stock</t>
  </si>
  <si>
    <t>BTBDW</t>
  </si>
  <si>
    <t>BT Brands Inc. Warrant</t>
  </si>
  <si>
    <t>BTBT</t>
  </si>
  <si>
    <t>Bit Digital Inc. Ordinary Shares</t>
  </si>
  <si>
    <t>BTCM</t>
  </si>
  <si>
    <t>BIT Mining Limited ADS</t>
  </si>
  <si>
    <t>BTCS</t>
  </si>
  <si>
    <t>BTCS Inc. Common Stock</t>
  </si>
  <si>
    <t>BTCT</t>
  </si>
  <si>
    <t>BTC Digital Ltd. Ordinary Shares</t>
  </si>
  <si>
    <t>BTCTW</t>
  </si>
  <si>
    <t>BTC Digital Ltd. Warrant</t>
  </si>
  <si>
    <t>BTCY</t>
  </si>
  <si>
    <t>Biotricity Inc. Common Stock</t>
  </si>
  <si>
    <t>BTDR</t>
  </si>
  <si>
    <t>Bitdeer Technologies Group Class A Ordinary Shares</t>
  </si>
  <si>
    <t>BTE</t>
  </si>
  <si>
    <t>Baytex Energy Corp Common Shares</t>
  </si>
  <si>
    <t>BTG</t>
  </si>
  <si>
    <t>B2Gold Corp Common shares (Canada)</t>
  </si>
  <si>
    <t>BTI</t>
  </si>
  <si>
    <t>British American Tobacco Industries p.l.c. Common Stock ADR</t>
  </si>
  <si>
    <t>BTM</t>
  </si>
  <si>
    <t>Bitcoin Depot Inc. Class A Common Stock</t>
  </si>
  <si>
    <t>BTMD</t>
  </si>
  <si>
    <t>Biote Corp. Class A Common Stock</t>
  </si>
  <si>
    <t>BTMWW</t>
  </si>
  <si>
    <t>Bitcoin Depot Inc. Warrant</t>
  </si>
  <si>
    <t>BTO</t>
  </si>
  <si>
    <t>John Hancock Financial Opportunities Fund Common Stock</t>
  </si>
  <si>
    <t>BTOG</t>
  </si>
  <si>
    <t>Bit Origin Limited Ordinary Shares</t>
  </si>
  <si>
    <t>BTT</t>
  </si>
  <si>
    <t>BlackRock Municipal 2030 Target Term Trust</t>
  </si>
  <si>
    <t>BTTR</t>
  </si>
  <si>
    <t>Better Choice Company Inc. Common Stock</t>
  </si>
  <si>
    <t>BTTX</t>
  </si>
  <si>
    <t>Better Therapeutics Inc. Common Stock</t>
  </si>
  <si>
    <t>BTU</t>
  </si>
  <si>
    <t>Peabody Energy Corporation Common Stock</t>
  </si>
  <si>
    <t>BTZ</t>
  </si>
  <si>
    <t>BlackRock Credit Allocation Income Trust</t>
  </si>
  <si>
    <t>BUD</t>
  </si>
  <si>
    <t>Anheuser-Busch Inbev SA Sponsored ADR (Belgium)</t>
  </si>
  <si>
    <t>Belgium</t>
  </si>
  <si>
    <t>BUI</t>
  </si>
  <si>
    <t>BlackRock Utility Infrastructure &amp; Power Opportunities Trust</t>
  </si>
  <si>
    <t>BUJA</t>
  </si>
  <si>
    <t>Bukit Jalil Global Acquisition 1 Ltd. Ordinary Shares</t>
  </si>
  <si>
    <t>BUJAR</t>
  </si>
  <si>
    <t>Bukit Jalil Global Acquisition 1 Ltd. Rights</t>
  </si>
  <si>
    <t>BUR</t>
  </si>
  <si>
    <t>Burford Capital Limited Ordinary Shares</t>
  </si>
  <si>
    <t>BURL</t>
  </si>
  <si>
    <t>Burlington Stores Inc. Common Stock</t>
  </si>
  <si>
    <t>BURU</t>
  </si>
  <si>
    <t>Nuburu Inc. Common Stock</t>
  </si>
  <si>
    <t>BUSE</t>
  </si>
  <si>
    <t>First Busey Corporation Class A Common Stock</t>
  </si>
  <si>
    <t>BV</t>
  </si>
  <si>
    <t>BrightView Holdings Inc. Common Stock</t>
  </si>
  <si>
    <t>BVFL</t>
  </si>
  <si>
    <t>BV Financial Inc. Common Stock</t>
  </si>
  <si>
    <t>BVH</t>
  </si>
  <si>
    <t>Bluegreen Vacations Holding Corporation Class A Common Stock</t>
  </si>
  <si>
    <t>BVN</t>
  </si>
  <si>
    <t>Buenaventura Mining Company Inc.</t>
  </si>
  <si>
    <t>BVS</t>
  </si>
  <si>
    <t>Bioventus Inc. Class A Common Stock</t>
  </si>
  <si>
    <t>BW</t>
  </si>
  <si>
    <t>Babcock &amp; Wilcox Enterprises Inc. Common Stock</t>
  </si>
  <si>
    <t>BW^A</t>
  </si>
  <si>
    <t>Babcock &amp; Wilcox Enterprises Inc. 7.75% Series A Cumulative Perpetual Preferred Stock</t>
  </si>
  <si>
    <t>BWA</t>
  </si>
  <si>
    <t>BorgWarner Inc. Common Stock</t>
  </si>
  <si>
    <t>BWAQ</t>
  </si>
  <si>
    <t>Blue World Acquisition Corporation Class A Ordinary Shares</t>
  </si>
  <si>
    <t>BWAQR</t>
  </si>
  <si>
    <t>Blue World Acquisition Corporation Right</t>
  </si>
  <si>
    <t>BWAY</t>
  </si>
  <si>
    <t>BrainsWay Ltd. American Depositary Shares</t>
  </si>
  <si>
    <t>BWB</t>
  </si>
  <si>
    <t>Bridgewater Bancshares Inc. Common Stock</t>
  </si>
  <si>
    <t>BWBBP</t>
  </si>
  <si>
    <t>Bridgewater Bancshares Inc. Depositary Shares Each Representing a 1/100th Interest in a Share of 5.875% Non-Cumulative Perpetual Preferred Stock Series A</t>
  </si>
  <si>
    <t>BWEN</t>
  </si>
  <si>
    <t>Broadwind Inc. Common Stock</t>
  </si>
  <si>
    <t>BWFG</t>
  </si>
  <si>
    <t>Bankwell Financial Group Inc. Common Stock</t>
  </si>
  <si>
    <t>BWG</t>
  </si>
  <si>
    <t>BrandywineGLOBAL Global Income Opportunities Fund Inc.</t>
  </si>
  <si>
    <t>BWMN</t>
  </si>
  <si>
    <t>Bowman Consulting Group Ltd. Common Stock</t>
  </si>
  <si>
    <t>BWMX</t>
  </si>
  <si>
    <t>Betterware de Mexico S.A.P.I. de C.V. Ordinary Shares</t>
  </si>
  <si>
    <t>BWNB</t>
  </si>
  <si>
    <t>Babcock &amp; Wilcox Enterprises Inc. 6.50% Senior Notes due 2026</t>
  </si>
  <si>
    <t>BWSN</t>
  </si>
  <si>
    <t>Babcock &amp; Wilcox Enterprises Inc. 8.125% Senior Notes due 2026</t>
  </si>
  <si>
    <t>BWV</t>
  </si>
  <si>
    <t>Blue Water Biotech Inc. Common Stock</t>
  </si>
  <si>
    <t>BWXT</t>
  </si>
  <si>
    <t>BWX Technologies Inc. Common Stock</t>
  </si>
  <si>
    <t>BX</t>
  </si>
  <si>
    <t>Blackstone Inc. Common Stock</t>
  </si>
  <si>
    <t>BXC</t>
  </si>
  <si>
    <t>Bluelinx Holdings Inc. Common Stock</t>
  </si>
  <si>
    <t>Wholesale Distributors</t>
  </si>
  <si>
    <t>BXMT</t>
  </si>
  <si>
    <t>Blackstone Mortgage Trust Inc. Common Stock</t>
  </si>
  <si>
    <t>BXMX</t>
  </si>
  <si>
    <t>Nuveen S&amp;P 500 Buy-Write Income Fund Common Shares of Beneficial Interest</t>
  </si>
  <si>
    <t>BXP</t>
  </si>
  <si>
    <t>Boston Properties Inc. Common Stock</t>
  </si>
  <si>
    <t>BXRX</t>
  </si>
  <si>
    <t>Baudax Bio Inc. Common Stock</t>
  </si>
  <si>
    <t>Misc Health and Biotechnology Services</t>
  </si>
  <si>
    <t>BXSL</t>
  </si>
  <si>
    <t>Blackstone Secured Lending Fund Common Shares of Beneficial Interest</t>
  </si>
  <si>
    <t>BY</t>
  </si>
  <si>
    <t>Byline Bancorp Inc. Common Stock</t>
  </si>
  <si>
    <t>BYD</t>
  </si>
  <si>
    <t>Boyd Gaming Corporation Common Stock</t>
  </si>
  <si>
    <t>BYFC</t>
  </si>
  <si>
    <t>Broadway Financial Corporation Common Stock</t>
  </si>
  <si>
    <t>BYM</t>
  </si>
  <si>
    <t>Blackrock Municipal Income Quality Trust Common Shares of Beneficial Interest</t>
  </si>
  <si>
    <t>BYN</t>
  </si>
  <si>
    <t>Banyan Acquisition Corporation Class A Common Stock</t>
  </si>
  <si>
    <t>BYND</t>
  </si>
  <si>
    <t>Beyond Meat Inc. Common Stock</t>
  </si>
  <si>
    <t>BYNO</t>
  </si>
  <si>
    <t>byNordic Acquisition Corporation Class A Common Stock</t>
  </si>
  <si>
    <t>BYRN</t>
  </si>
  <si>
    <t>Byrna Technologies Inc. Common Stock</t>
  </si>
  <si>
    <t>BYSI</t>
  </si>
  <si>
    <t>BeyondSpring Inc. Ordinary Shares</t>
  </si>
  <si>
    <t>BYTS</t>
  </si>
  <si>
    <t>BYTE Acquisition Corp. Class A Ordinary Shares</t>
  </si>
  <si>
    <t>BYTSW</t>
  </si>
  <si>
    <t>BYTE Acquisition Corp. Warrants</t>
  </si>
  <si>
    <t>BZ</t>
  </si>
  <si>
    <t>KANZHUN LIMITED American Depository Shares</t>
  </si>
  <si>
    <t>BZFD</t>
  </si>
  <si>
    <t>BuzzFeed Inc. Class A Common Stock</t>
  </si>
  <si>
    <t>BZFDW</t>
  </si>
  <si>
    <t>BuzzFeed Inc. Warrant</t>
  </si>
  <si>
    <t>BZH</t>
  </si>
  <si>
    <t>Beazer Homes USA Inc. Common Stock</t>
  </si>
  <si>
    <t>BZUN</t>
  </si>
  <si>
    <t>Baozun Inc. American Depositary Shares</t>
  </si>
  <si>
    <t>C</t>
  </si>
  <si>
    <t>Citigroup Inc. Common Stock</t>
  </si>
  <si>
    <t>C^J</t>
  </si>
  <si>
    <t>Citigroup Inc. Dep Shs Repstg 1/1000 Pfd Ser J Fixed/Fltg</t>
  </si>
  <si>
    <t>C^K</t>
  </si>
  <si>
    <t>Citigroup Inc. Dep Shs Repstg 1/1000th Pfd Ser K</t>
  </si>
  <si>
    <t>C^N</t>
  </si>
  <si>
    <t>Citigroup Capital XIII 7.875% Fixed rate Floating Rate trust Preferred Securities (TruPS)</t>
  </si>
  <si>
    <t>CAAP</t>
  </si>
  <si>
    <t>Corporacion America Airports SA Common Shares</t>
  </si>
  <si>
    <t>CAAS</t>
  </si>
  <si>
    <t>China Automotive Systems Inc. Common Stock</t>
  </si>
  <si>
    <t>CABA</t>
  </si>
  <si>
    <t>Cabaletta Bio Inc. Common Stock</t>
  </si>
  <si>
    <t>CABO</t>
  </si>
  <si>
    <t>Cable One Inc. Common Stock</t>
  </si>
  <si>
    <t>CAC</t>
  </si>
  <si>
    <t>Camden National Corporation Common Stock</t>
  </si>
  <si>
    <t>CACC</t>
  </si>
  <si>
    <t>Credit Acceptance Corporation Common Stock</t>
  </si>
  <si>
    <t>CACI</t>
  </si>
  <si>
    <t>CACI International Inc. Class A Common Stock</t>
  </si>
  <si>
    <t>CACO</t>
  </si>
  <si>
    <t>Caravelle International Group Ordinary Shares</t>
  </si>
  <si>
    <t>CADE</t>
  </si>
  <si>
    <t>Cadence Bank Common Stock</t>
  </si>
  <si>
    <t>CADE^A</t>
  </si>
  <si>
    <t>Cadence Bank 5.50% Series A</t>
  </si>
  <si>
    <t>CADL</t>
  </si>
  <si>
    <t>Candel Therapeutics Inc. Common Stock</t>
  </si>
  <si>
    <t>CAE</t>
  </si>
  <si>
    <t>CAE Inc. Ordinary Shares</t>
  </si>
  <si>
    <t>CAF</t>
  </si>
  <si>
    <t>Morgan Stanley China A Share Fund Inc. Common Stock</t>
  </si>
  <si>
    <t>CAG</t>
  </si>
  <si>
    <t>ConAgra Brands Inc. Common Stock</t>
  </si>
  <si>
    <t>CAH</t>
  </si>
  <si>
    <t>Cardinal Health Inc. Common Stock</t>
  </si>
  <si>
    <t>CAKE</t>
  </si>
  <si>
    <t>Cheesecake Factory Incorporated (The) Common Stock</t>
  </si>
  <si>
    <t>CAL</t>
  </si>
  <si>
    <t>Caleres Inc. Common Stock</t>
  </si>
  <si>
    <t>Shoe Manufacturing</t>
  </si>
  <si>
    <t>CALB</t>
  </si>
  <si>
    <t>California BanCorp Common Stock</t>
  </si>
  <si>
    <t>CALC</t>
  </si>
  <si>
    <t>CalciMedica Inc. Common Stock</t>
  </si>
  <si>
    <t>CALM</t>
  </si>
  <si>
    <t>Cal-Maine Foods Inc. Common Stock</t>
  </si>
  <si>
    <t>CALT</t>
  </si>
  <si>
    <t>Calliditas Therapeutics AB American Depositary Shares</t>
  </si>
  <si>
    <t>CALX</t>
  </si>
  <si>
    <t>Calix Inc Common Stock</t>
  </si>
  <si>
    <t>CAMP</t>
  </si>
  <si>
    <t>CalAmp Corp. Common Stock</t>
  </si>
  <si>
    <t>CAMT</t>
  </si>
  <si>
    <t>Camtek Ltd. Ordinary Shares</t>
  </si>
  <si>
    <t>CAN</t>
  </si>
  <si>
    <t>Canaan Inc. American Depositary Shares</t>
  </si>
  <si>
    <t>CANF</t>
  </si>
  <si>
    <t>Can-Fite Biopharma Ltd Sponsored ADR (Israel)</t>
  </si>
  <si>
    <t>CANG</t>
  </si>
  <si>
    <t>Cango Inc. American Depositary Shares each representing two (2) Class A Ordinary Shares</t>
  </si>
  <si>
    <t>CANO</t>
  </si>
  <si>
    <t>Cano Health Inc. Class A Common Stock</t>
  </si>
  <si>
    <t>CAPL</t>
  </si>
  <si>
    <t>CrossAmerica Partners LP Common Units representing limited partner interests</t>
  </si>
  <si>
    <t>CAPR</t>
  </si>
  <si>
    <t>Capricor Therapeutics Inc. Common Stock</t>
  </si>
  <si>
    <t>CAR</t>
  </si>
  <si>
    <t>Avis Budget Group Inc. Common Stock</t>
  </si>
  <si>
    <t>Rental/Leasing Companies</t>
  </si>
  <si>
    <t>CARA</t>
  </si>
  <si>
    <t>Cara Therapeutics Inc. Common Stock</t>
  </si>
  <si>
    <t>CARE</t>
  </si>
  <si>
    <t>Carter Bankshares Inc. Common Stock</t>
  </si>
  <si>
    <t>CARG</t>
  </si>
  <si>
    <t>CarGurus Inc. Class A Common Stock</t>
  </si>
  <si>
    <t>CARM</t>
  </si>
  <si>
    <t>Carisma Therapeutics Inc. Common Stock</t>
  </si>
  <si>
    <t>CARR</t>
  </si>
  <si>
    <t>Carrier Global Corporation Common Stock</t>
  </si>
  <si>
    <t>CARS</t>
  </si>
  <si>
    <t>Cars.com Inc. Common Stock</t>
  </si>
  <si>
    <t>CART</t>
  </si>
  <si>
    <t>Maplebear Inc. Common Stock</t>
  </si>
  <si>
    <t>CARV</t>
  </si>
  <si>
    <t>Carver Bancorp Inc. Common Stock</t>
  </si>
  <si>
    <t>CASA</t>
  </si>
  <si>
    <t>Casa Systems Inc. Common Stock</t>
  </si>
  <si>
    <t>CASH</t>
  </si>
  <si>
    <t>Pathward Financial Inc. Common Stock</t>
  </si>
  <si>
    <t>CASI</t>
  </si>
  <si>
    <t>CASI Pharmaceuticals Inc. Ordinary Shares</t>
  </si>
  <si>
    <t>CASS</t>
  </si>
  <si>
    <t>Cass Information Systems Inc Common Stock</t>
  </si>
  <si>
    <t>CASY</t>
  </si>
  <si>
    <t>Casey's General Stores Inc. Common Stock</t>
  </si>
  <si>
    <t>CAT</t>
  </si>
  <si>
    <t>Caterpillar Inc. Common Stock</t>
  </si>
  <si>
    <t>CATC</t>
  </si>
  <si>
    <t>Cambridge Bancorp Common Stock</t>
  </si>
  <si>
    <t>CATO</t>
  </si>
  <si>
    <t>Cato Corporation (The) Class A Common Stock</t>
  </si>
  <si>
    <t>CATX</t>
  </si>
  <si>
    <t>Perspective Therapeutics Inc. Common Stock</t>
  </si>
  <si>
    <t>CATY</t>
  </si>
  <si>
    <t>Cathay General Bancorp Common Stock</t>
  </si>
  <si>
    <t>CAVA</t>
  </si>
  <si>
    <t>CAVA Group Inc. Common Stock</t>
  </si>
  <si>
    <t>CB</t>
  </si>
  <si>
    <t>Chubb Limited Common Stock</t>
  </si>
  <si>
    <t>CBAN</t>
  </si>
  <si>
    <t>Colony Bankcorp Inc. Common Stock</t>
  </si>
  <si>
    <t>CBAT</t>
  </si>
  <si>
    <t>CBAK Energy Technology Inc. Common Stock</t>
  </si>
  <si>
    <t>CBAY</t>
  </si>
  <si>
    <t>CymaBay Therapeutics Inc. Common Stock</t>
  </si>
  <si>
    <t>CBD</t>
  </si>
  <si>
    <t>Companhia Brasileira de Distribuicao American Depsitary Shares; each representing one Common Share</t>
  </si>
  <si>
    <t>CBFV</t>
  </si>
  <si>
    <t>CB Financial Services Inc. Common Stock</t>
  </si>
  <si>
    <t>CBH</t>
  </si>
  <si>
    <t>Virtus Convertible &amp; Income 2024 Target Term Fund Common Shares of Beneficial Interest</t>
  </si>
  <si>
    <t>CBIO</t>
  </si>
  <si>
    <t>Catalyst Biosciences Inc. Common Stock</t>
  </si>
  <si>
    <t>CBL</t>
  </si>
  <si>
    <t>CBL &amp; Associates Properties Inc. Common Stock</t>
  </si>
  <si>
    <t>CBNK</t>
  </si>
  <si>
    <t>Capital Bancorp Inc. Common Stock</t>
  </si>
  <si>
    <t>CBOE</t>
  </si>
  <si>
    <t>Cboe Global Markets Inc. Common Stock</t>
  </si>
  <si>
    <t>CBRE</t>
  </si>
  <si>
    <t>CBRE Group Inc Common Stock Class A</t>
  </si>
  <si>
    <t>CBRG</t>
  </si>
  <si>
    <t>Chain Bridge I Class A Ordinary Shares</t>
  </si>
  <si>
    <t>CBRL</t>
  </si>
  <si>
    <t>Cracker Barrel Old Country Store Inc Common Stock</t>
  </si>
  <si>
    <t>CBSH</t>
  </si>
  <si>
    <t>Commerce Bancshares Inc. Common Stock</t>
  </si>
  <si>
    <t>CBT</t>
  </si>
  <si>
    <t>Cabot Corporation Common Stock</t>
  </si>
  <si>
    <t>CBU</t>
  </si>
  <si>
    <t>Community Bank System Inc. Common Stock</t>
  </si>
  <si>
    <t>CBUS</t>
  </si>
  <si>
    <t>Cibus Inc. Class A Common Stock</t>
  </si>
  <si>
    <t>CBZ</t>
  </si>
  <si>
    <t>CBIZ Inc. Common Stock</t>
  </si>
  <si>
    <t>CC</t>
  </si>
  <si>
    <t>Chemours Company (The) Common Stock</t>
  </si>
  <si>
    <t>CCAP</t>
  </si>
  <si>
    <t>Crescent Capital BDC Inc. Common stock</t>
  </si>
  <si>
    <t>CCB</t>
  </si>
  <si>
    <t>Coastal Financial Corporation Common Stock</t>
  </si>
  <si>
    <t>CCBG</t>
  </si>
  <si>
    <t>Capital City Bank Group Common Stock</t>
  </si>
  <si>
    <t>CCCC</t>
  </si>
  <si>
    <t>C4 Therapeutics Inc. Common Stock</t>
  </si>
  <si>
    <t>CCCS</t>
  </si>
  <si>
    <t>CCC Intelligent Solutions Holdings Inc. Common Stock</t>
  </si>
  <si>
    <t>CCD</t>
  </si>
  <si>
    <t>Calamos Dynamic Convertible &amp; Income Fund Common Stock</t>
  </si>
  <si>
    <t>CCEL</t>
  </si>
  <si>
    <t>Cryo-Cell International Inc. Common Stock</t>
  </si>
  <si>
    <t>CCEP</t>
  </si>
  <si>
    <t>Coca-Cola Europacific Partners plc Ordinary Shares</t>
  </si>
  <si>
    <t>CCF</t>
  </si>
  <si>
    <t>Chase Corporation Common Stock</t>
  </si>
  <si>
    <t>CCG</t>
  </si>
  <si>
    <t>Cheche Group Inc. Class A Ordinary Shares</t>
  </si>
  <si>
    <t>CCGWW</t>
  </si>
  <si>
    <t>Cheche Group Inc. Warrant</t>
  </si>
  <si>
    <t>CCI</t>
  </si>
  <si>
    <t>Crown Castle Inc. Common Stock</t>
  </si>
  <si>
    <t>CCIF</t>
  </si>
  <si>
    <t>Carlyle Credit Income Fund Shares of Beneficial Interest</t>
  </si>
  <si>
    <t>CCJ</t>
  </si>
  <si>
    <t>Cameco Corporation Common Stock</t>
  </si>
  <si>
    <t>Other Metals and Minerals</t>
  </si>
  <si>
    <t>CCK</t>
  </si>
  <si>
    <t>Crown Holdings Inc.</t>
  </si>
  <si>
    <t>CCL</t>
  </si>
  <si>
    <t>Carnival Corporation Common Stock</t>
  </si>
  <si>
    <t>CCLD</t>
  </si>
  <si>
    <t>CareCloud Inc. Common Stock</t>
  </si>
  <si>
    <t>CCLDO</t>
  </si>
  <si>
    <t>CareCloud Inc. 8.75% Series B Cumulative Redeemable Perpetual Preferred Stock</t>
  </si>
  <si>
    <t>CCLDP</t>
  </si>
  <si>
    <t>CareCloud Inc. 11% Series A Cumulative Redeemable Perpetual Preferred Stock</t>
  </si>
  <si>
    <t>CCLP</t>
  </si>
  <si>
    <t>CSI Compressco LP Common Units</t>
  </si>
  <si>
    <t>CCM</t>
  </si>
  <si>
    <t>Concord Medical Services Holdings Limited ADS (Each represents three ordinary shares)</t>
  </si>
  <si>
    <t>CCNE</t>
  </si>
  <si>
    <t>CNB Financial Corporation Common Stock</t>
  </si>
  <si>
    <t>CCNEP</t>
  </si>
  <si>
    <t>CNB Financial Corporation Depositary Shares each representing a 1/40th ownership interest in a share of 7.125% Series A Fixed-Rate Non-Cumulative Perpetual Preferred Stock</t>
  </si>
  <si>
    <t>CCO</t>
  </si>
  <si>
    <t>Clear Channel Outdoor Holdings Inc. Common Stock</t>
  </si>
  <si>
    <t>CCOI</t>
  </si>
  <si>
    <t>Cogent Communications Holdings Inc.</t>
  </si>
  <si>
    <t>CCRD</t>
  </si>
  <si>
    <t>CoreCard Corporation Common Stock</t>
  </si>
  <si>
    <t>CCRN</t>
  </si>
  <si>
    <t>Cross Country Healthcare Inc. Common Stock $0.0001 Par Value</t>
  </si>
  <si>
    <t>CCS</t>
  </si>
  <si>
    <t>Century Communities Inc. Common Stock</t>
  </si>
  <si>
    <t>CCSI</t>
  </si>
  <si>
    <t>Consensus Cloud Solutions Inc. Common Stock</t>
  </si>
  <si>
    <t>CCTS</t>
  </si>
  <si>
    <t>Cactus Acquisition Corp. 1 Limited Class A Ordinary Share</t>
  </si>
  <si>
    <t>CCU</t>
  </si>
  <si>
    <t>Compania Cervecerias Unidas S.A. Common Stock</t>
  </si>
  <si>
    <t>CCVI</t>
  </si>
  <si>
    <t>Churchill Capital Corp VI Class A Common Stock</t>
  </si>
  <si>
    <t>CD</t>
  </si>
  <si>
    <t>Chindata Group Holdings Limited American Depositary Shares</t>
  </si>
  <si>
    <t>CDAQ</t>
  </si>
  <si>
    <t>Compass Digital Acquisition Corp. Class A Ordinary Shares</t>
  </si>
  <si>
    <t>CDAQU</t>
  </si>
  <si>
    <t>Compass Digital Acquisition Corp. Unit</t>
  </si>
  <si>
    <t>CDAQW</t>
  </si>
  <si>
    <t>Compass Digital Acquisition Corp. Warrant</t>
  </si>
  <si>
    <t>CDAY</t>
  </si>
  <si>
    <t>Ceridian HCM Holding Inc. Common Stock</t>
  </si>
  <si>
    <t>CDE</t>
  </si>
  <si>
    <t>Coeur Mining Inc. Common Stock</t>
  </si>
  <si>
    <t>CDIO</t>
  </si>
  <si>
    <t>Cardio Diagnostics Holdings Inc. Common stock</t>
  </si>
  <si>
    <t>Biotechnology: Commercial Physical &amp; Biological Resarch</t>
  </si>
  <si>
    <t>CDIOW</t>
  </si>
  <si>
    <t>Cardio Diagnostics Holdings Inc. Warrant</t>
  </si>
  <si>
    <t>CDLX</t>
  </si>
  <si>
    <t>Cardlytics Inc. Common Stock</t>
  </si>
  <si>
    <t>CDMO</t>
  </si>
  <si>
    <t>Avid Bioservices Inc. Common Stock</t>
  </si>
  <si>
    <t>CDNA</t>
  </si>
  <si>
    <t>CareDx Inc. Common Stock</t>
  </si>
  <si>
    <t>CDNS</t>
  </si>
  <si>
    <t>Cadence Design Systems Inc. Common Stock</t>
  </si>
  <si>
    <t>CDP</t>
  </si>
  <si>
    <t>COPT Defense Properties Common Shares of Beneficial Interest</t>
  </si>
  <si>
    <t>CDR^B</t>
  </si>
  <si>
    <t>Cedar Realty Trust Inc. 7.25% Series B Cumulative Redeemable Preferred Stock</t>
  </si>
  <si>
    <t>CDR^C</t>
  </si>
  <si>
    <t>Cedar Realty Trust Inc. 6.50% Series C Cumulative Redeemable Preferred Stock</t>
  </si>
  <si>
    <t>CDRE</t>
  </si>
  <si>
    <t>Cadre Holdings Inc. Common Stock</t>
  </si>
  <si>
    <t>CDRO</t>
  </si>
  <si>
    <t>Codere Online Luxembourg S.A. Ordinary Shares</t>
  </si>
  <si>
    <t>CDROW</t>
  </si>
  <si>
    <t>Codere Online Luxembourg S.A. Warrants</t>
  </si>
  <si>
    <t>CDT</t>
  </si>
  <si>
    <t>Conduit Pharmaceuticals Inc. Common Stock</t>
  </si>
  <si>
    <t>CDTTW</t>
  </si>
  <si>
    <t>Conduit Pharmaceuticals Inc. Warrant</t>
  </si>
  <si>
    <t>CDTX</t>
  </si>
  <si>
    <t>Cidara Therapeutics Inc. Common Stock</t>
  </si>
  <si>
    <t>CDW</t>
  </si>
  <si>
    <t>CDW Corporation Common Stock</t>
  </si>
  <si>
    <t>CDXC</t>
  </si>
  <si>
    <t>ChromaDex Corporation Common Stock</t>
  </si>
  <si>
    <t>CDXS</t>
  </si>
  <si>
    <t>Codexis Inc. Common Stock</t>
  </si>
  <si>
    <t>CDZI</t>
  </si>
  <si>
    <t>CADIZ Inc. Common Stock</t>
  </si>
  <si>
    <t>CDZIP</t>
  </si>
  <si>
    <t>Cadiz Inc. Depositary Shares</t>
  </si>
  <si>
    <t>CE</t>
  </si>
  <si>
    <t>Celanese Corporation Common Stock</t>
  </si>
  <si>
    <t>CEAD</t>
  </si>
  <si>
    <t>CEA Industries Inc. Common Stock</t>
  </si>
  <si>
    <t>CEADW</t>
  </si>
  <si>
    <t>CEA Industries Inc. Warrant</t>
  </si>
  <si>
    <t>CECO</t>
  </si>
  <si>
    <t>CECO Environmental Corp. Common Stock</t>
  </si>
  <si>
    <t>Pollution Control Equipment</t>
  </si>
  <si>
    <t>CEE</t>
  </si>
  <si>
    <t>The Central and Eastern Europe Fund Inc. (The) Common Stock</t>
  </si>
  <si>
    <t>CEG</t>
  </si>
  <si>
    <t>Constellation Energy Corporation Common Stock</t>
  </si>
  <si>
    <t>CEI</t>
  </si>
  <si>
    <t>Camber Energy Inc. Common Stock</t>
  </si>
  <si>
    <t>CEIX</t>
  </si>
  <si>
    <t>CONSOL Energy Inc. Common Stock</t>
  </si>
  <si>
    <t>CELC</t>
  </si>
  <si>
    <t>Celcuity Inc. Common Stock</t>
  </si>
  <si>
    <t>CELH</t>
  </si>
  <si>
    <t>Celsius Holdings Inc. Common Stock</t>
  </si>
  <si>
    <t>CELU</t>
  </si>
  <si>
    <t>Celularity Inc. Class A Common Stock</t>
  </si>
  <si>
    <t>CELUW</t>
  </si>
  <si>
    <t>Celularity Inc. Warrant</t>
  </si>
  <si>
    <t>CELZ</t>
  </si>
  <si>
    <t>Creative Medical Technology Holdings Inc. Common Stock</t>
  </si>
  <si>
    <t>CEM</t>
  </si>
  <si>
    <t>ClearBridge MLP and Midstream Fund Inc. Common Stock</t>
  </si>
  <si>
    <t>CENN</t>
  </si>
  <si>
    <t>Cenntro Electric Group Limited Ordinary Shares</t>
  </si>
  <si>
    <t>New Zealand</t>
  </si>
  <si>
    <t>CENT</t>
  </si>
  <si>
    <t>Central Garden &amp; Pet Company Common Stock</t>
  </si>
  <si>
    <t>CENTA</t>
  </si>
  <si>
    <t>Central Garden &amp; Pet Company Class A Common Stock Nonvoting</t>
  </si>
  <si>
    <t>CENX</t>
  </si>
  <si>
    <t>Century Aluminum Company Common Stock</t>
  </si>
  <si>
    <t>CEPU</t>
  </si>
  <si>
    <t>Central Puerto S.A. American Depositary Shares (each represents ten Common Shares)</t>
  </si>
  <si>
    <t>CEQP</t>
  </si>
  <si>
    <t>Crestwood Equity Partners LP</t>
  </si>
  <si>
    <t>CEQP^</t>
  </si>
  <si>
    <t>Crestwood Equity Partners LP Preferred Units representing limited partner interests</t>
  </si>
  <si>
    <t>CERE</t>
  </si>
  <si>
    <t>Cerevel Therapeutics Holdings Inc. Common Stock</t>
  </si>
  <si>
    <t>CERS</t>
  </si>
  <si>
    <t>Cerus Corporation Common Stock</t>
  </si>
  <si>
    <t>CERT</t>
  </si>
  <si>
    <t>Certara Inc. Common Stock</t>
  </si>
  <si>
    <t>CET</t>
  </si>
  <si>
    <t>Central Securities Corporation Common Stock</t>
  </si>
  <si>
    <t>CETU</t>
  </si>
  <si>
    <t>Cetus Capital Acquisition Corp. Class A Common Stock</t>
  </si>
  <si>
    <t>CETUR</t>
  </si>
  <si>
    <t>Cetus Capital Acquisition Corp. Right to receive 1/6 of one share of Class A Common Stock</t>
  </si>
  <si>
    <t>CETUU</t>
  </si>
  <si>
    <t>Cetus Capital Acquisition Corp. Unit</t>
  </si>
  <si>
    <t>CETUW</t>
  </si>
  <si>
    <t>Cetus Capital Acquisition Corp. Warrant</t>
  </si>
  <si>
    <t>CETX</t>
  </si>
  <si>
    <t>Cemtrex Inc. Common Stock</t>
  </si>
  <si>
    <t>CETXP</t>
  </si>
  <si>
    <t>Cemtrex Inc. Series 1 Preferred Stock</t>
  </si>
  <si>
    <t>CETY</t>
  </si>
  <si>
    <t>Clean Energy Technologies Inc. Common Stock</t>
  </si>
  <si>
    <t>CEV</t>
  </si>
  <si>
    <t>Eaton Vance California Municipal Income Trust Shares of Beneficial Interest</t>
  </si>
  <si>
    <t>CEVA</t>
  </si>
  <si>
    <t>CEVA Inc. Common Stock</t>
  </si>
  <si>
    <t>CF</t>
  </si>
  <si>
    <t>CF Industries Holdings Inc. Common Stock</t>
  </si>
  <si>
    <t>CFB</t>
  </si>
  <si>
    <t>CrossFirst Bankshares Inc. Common Stock</t>
  </si>
  <si>
    <t>CFBK</t>
  </si>
  <si>
    <t>CF Bankshares Inc. Common Stock</t>
  </si>
  <si>
    <t>CFFE</t>
  </si>
  <si>
    <t>CF Acquisition Corp. VIII Class A Common Stock</t>
  </si>
  <si>
    <t>CFFEU</t>
  </si>
  <si>
    <t>CF Acquisition Corp. VIII Unit</t>
  </si>
  <si>
    <t>CFFEW</t>
  </si>
  <si>
    <t>CF Acquisition Corp. VIII Warrant</t>
  </si>
  <si>
    <t>CFFI</t>
  </si>
  <si>
    <t>C&amp;F Financial Corporation Common Stock</t>
  </si>
  <si>
    <t>CFFN</t>
  </si>
  <si>
    <t>Capitol Federal Financial Inc. Common Stock</t>
  </si>
  <si>
    <t>CFFS</t>
  </si>
  <si>
    <t>CF Acquisition Corp. VII Class A Common Stock</t>
  </si>
  <si>
    <t>CFG</t>
  </si>
  <si>
    <t>Citizens Financial Group Inc. Common Stock</t>
  </si>
  <si>
    <t>CFG^D</t>
  </si>
  <si>
    <t>Citizens Financial Group Inc. Depositary Shares each representing a 1/40th Interest in a Share of 6.350% Fixed-to-Floating Rate Non-Cumulative Perpetual Preferred Stock Series D</t>
  </si>
  <si>
    <t>CFG^E</t>
  </si>
  <si>
    <t>Citizens Financial Group Inc. Depositary Shares Each Representing 1/40th Interest in a Share of 5.000% Fixed-Rate Non-Cumulative Perpetual Preferred Stock Series E</t>
  </si>
  <si>
    <t>CFIV</t>
  </si>
  <si>
    <t>CF Acquisition Corp. IV Class A common stock</t>
  </si>
  <si>
    <t>CFIVU</t>
  </si>
  <si>
    <t>CF Acquisition Corp. IV Unit</t>
  </si>
  <si>
    <t>CFIVW</t>
  </si>
  <si>
    <t>CF Acquisition Corp. IV Warrant</t>
  </si>
  <si>
    <t>CFLT</t>
  </si>
  <si>
    <t>Confluent Inc. Class A Common Stock</t>
  </si>
  <si>
    <t>CFR</t>
  </si>
  <si>
    <t>Cullen/Frost Bankers Inc. Common Stock</t>
  </si>
  <si>
    <t>CFR^B</t>
  </si>
  <si>
    <t>Cullen/Frost Bankers Inc. Depositary Shares each representing a 1/40th ownership interest in a share of 4.450% non-cumulative perpetual preferred stock Series B</t>
  </si>
  <si>
    <t>CFRX</t>
  </si>
  <si>
    <t>ContraFect Corporation Common Stock</t>
  </si>
  <si>
    <t>CFSB</t>
  </si>
  <si>
    <t>CFSB Bancorp Inc. Common Stock</t>
  </si>
  <si>
    <t>CG</t>
  </si>
  <si>
    <t>The Carlyle Group Inc. Common Stock</t>
  </si>
  <si>
    <t>CGA</t>
  </si>
  <si>
    <t>China Green Agriculture Inc. Common Stock</t>
  </si>
  <si>
    <t>CGABL</t>
  </si>
  <si>
    <t>The Carlyle Group Inc. 4.625% Subordinated Notes due 2061</t>
  </si>
  <si>
    <t>CGAU</t>
  </si>
  <si>
    <t>Centerra Gold Inc. Common Shares</t>
  </si>
  <si>
    <t>CGBD</t>
  </si>
  <si>
    <t>Carlyle Secured Lending Inc. Common Stock</t>
  </si>
  <si>
    <t>CGC</t>
  </si>
  <si>
    <t>Canopy Growth Corporation Common Shares</t>
  </si>
  <si>
    <t>CGEM</t>
  </si>
  <si>
    <t>Cullinan Oncology Inc. Common Stock</t>
  </si>
  <si>
    <t>CGEN</t>
  </si>
  <si>
    <t>Compugen Ltd. Ordinary Shares</t>
  </si>
  <si>
    <t>CGNT</t>
  </si>
  <si>
    <t>Cognyte Software Ltd. Ordinary Shares</t>
  </si>
  <si>
    <t>CGNX</t>
  </si>
  <si>
    <t>Cognex Corporation Common Stock</t>
  </si>
  <si>
    <t>CGO</t>
  </si>
  <si>
    <t>Calamos Global Total Return Fund Common Stock</t>
  </si>
  <si>
    <t>CGTX</t>
  </si>
  <si>
    <t>Cognition Therapeutics Inc. Common Stock</t>
  </si>
  <si>
    <t>CHCI</t>
  </si>
  <si>
    <t>Comstock Holding Companies Inc. Class A Common Stock</t>
  </si>
  <si>
    <t>CHCO</t>
  </si>
  <si>
    <t>City Holding Company Common Stock</t>
  </si>
  <si>
    <t>CHCT</t>
  </si>
  <si>
    <t>Community Healthcare Trust Incorporated Common Stock</t>
  </si>
  <si>
    <t>CHD</t>
  </si>
  <si>
    <t>Church &amp; Dwight Company Inc. Common Stock</t>
  </si>
  <si>
    <t>CHDN</t>
  </si>
  <si>
    <t>Churchill Downs Incorporated Common Stock</t>
  </si>
  <si>
    <t>CHE</t>
  </si>
  <si>
    <t>Chemed Corp</t>
  </si>
  <si>
    <t>CHEA</t>
  </si>
  <si>
    <t>Chenghe Acquisition Co. Class A Ordinary Share</t>
  </si>
  <si>
    <t>CHEF</t>
  </si>
  <si>
    <t>The Chefs' Warehouse Inc. Common Stock</t>
  </si>
  <si>
    <t>Food Distributors</t>
  </si>
  <si>
    <t>CHEK</t>
  </si>
  <si>
    <t>Check-Cap Ltd. Ordinary Share</t>
  </si>
  <si>
    <t>CHGG</t>
  </si>
  <si>
    <t>Chegg Inc. Common Stock</t>
  </si>
  <si>
    <t>CHH</t>
  </si>
  <si>
    <t>Choice Hotels International Inc. Common Stock</t>
  </si>
  <si>
    <t>CHI</t>
  </si>
  <si>
    <t>Calamos Convertible Opportunities and Income Fund Common Stock</t>
  </si>
  <si>
    <t>CHK</t>
  </si>
  <si>
    <t>Chesapeake Energy Corporation Common Stock</t>
  </si>
  <si>
    <t>CHKEL</t>
  </si>
  <si>
    <t>Chesapeake Energy Corporation Class C Warrants</t>
  </si>
  <si>
    <t>CHKEW</t>
  </si>
  <si>
    <t>Chesapeake Energy Corporation Class A Warrants</t>
  </si>
  <si>
    <t>CHKEZ</t>
  </si>
  <si>
    <t>Chesapeake Energy Corporation Class B Warrants</t>
  </si>
  <si>
    <t>CHKP</t>
  </si>
  <si>
    <t>Check Point Software Technologies Ltd. Ordinary Shares</t>
  </si>
  <si>
    <t>CHMG</t>
  </si>
  <si>
    <t>Chemung Financial Corp Common Stock</t>
  </si>
  <si>
    <t>CHMI</t>
  </si>
  <si>
    <t>Cherry Hill Mortgage Investment Corporation Common Stock</t>
  </si>
  <si>
    <t>CHMI^A</t>
  </si>
  <si>
    <t>Cherry Hill Mortgage Investment Corporation 8.20% Series A Cumulative Redeemable Preferred Stock</t>
  </si>
  <si>
    <t>CHMI^B</t>
  </si>
  <si>
    <t>Cherry Hill Mortgage Investment Corporation 8.250% Series B Fixed-to-Floating Rate Cumulative Redeemable Preferred Stock</t>
  </si>
  <si>
    <t>CHN</t>
  </si>
  <si>
    <t>China Fund Inc. (The) Common Stock</t>
  </si>
  <si>
    <t>CHNR</t>
  </si>
  <si>
    <t>China Natural Resources Inc. Common Stock</t>
  </si>
  <si>
    <t>CHPT</t>
  </si>
  <si>
    <t>ChargePoint Holdings Inc. Common Stock</t>
  </si>
  <si>
    <t>CHRD</t>
  </si>
  <si>
    <t>Chord Energy Corporation Common Stock</t>
  </si>
  <si>
    <t>CHRS</t>
  </si>
  <si>
    <t>Coherus BioSciences Inc. Common Stock</t>
  </si>
  <si>
    <t>CHRW</t>
  </si>
  <si>
    <t>C.H. Robinson Worldwide Inc. Common Stock</t>
  </si>
  <si>
    <t>CHS</t>
  </si>
  <si>
    <t>Chico's FAS Inc. Common Stock</t>
  </si>
  <si>
    <t>CHSCL</t>
  </si>
  <si>
    <t>CHS Inc Class B Cumulative Redeemable Preferred Stock Series 4</t>
  </si>
  <si>
    <t>CHSCM</t>
  </si>
  <si>
    <t>CHS Inc Class B Reset Rate Cumulative Redeemable Preferred Stock Series 3</t>
  </si>
  <si>
    <t>CHSCN</t>
  </si>
  <si>
    <t>CHS Inc Preferred Class B Series 2 Reset Rate</t>
  </si>
  <si>
    <t>CHSCO</t>
  </si>
  <si>
    <t>CHS Inc. Class B Cumulative Redeemable Preferred Stock</t>
  </si>
  <si>
    <t>CHSCP</t>
  </si>
  <si>
    <t>CHS Inc. 8% Cumulative Redeemable Preferred Stock</t>
  </si>
  <si>
    <t>CHSN</t>
  </si>
  <si>
    <t>Chanson International Holding Class A Ordinary Shares</t>
  </si>
  <si>
    <t>CHT</t>
  </si>
  <si>
    <t>Chunghwa Telecom Co. Ltd.</t>
  </si>
  <si>
    <t>CHTR</t>
  </si>
  <si>
    <t>Charter Communications Inc. Class A Common Stock New</t>
  </si>
  <si>
    <t>CHUY</t>
  </si>
  <si>
    <t>Chuy's Holdings Inc. Common Stock</t>
  </si>
  <si>
    <t>CHW</t>
  </si>
  <si>
    <t>Calamos Global Dynamic Income Fund Common Stock</t>
  </si>
  <si>
    <t>CHWY</t>
  </si>
  <si>
    <t>Chewy Inc. Class A Common Stock</t>
  </si>
  <si>
    <t>CHX</t>
  </si>
  <si>
    <t>ChampionX Corporation Common Stock</t>
  </si>
  <si>
    <t>CHY</t>
  </si>
  <si>
    <t>Calamos Convertible and High Income Fund Common Stock</t>
  </si>
  <si>
    <t>CI</t>
  </si>
  <si>
    <t>The Cigna Group Common Stock</t>
  </si>
  <si>
    <t>CIA</t>
  </si>
  <si>
    <t>Citizens Inc. Class A Common Stock ($1.00 Par)</t>
  </si>
  <si>
    <t>CIB</t>
  </si>
  <si>
    <t>BanColombia S.A. Common Stock</t>
  </si>
  <si>
    <t>Colombia</t>
  </si>
  <si>
    <t>CIEN</t>
  </si>
  <si>
    <t>Ciena Corporation Common Stock</t>
  </si>
  <si>
    <t>CIF</t>
  </si>
  <si>
    <t>MFS Intermediate High Income Fund Common Stock</t>
  </si>
  <si>
    <t>CIFR</t>
  </si>
  <si>
    <t>Cipher Mining Inc. Common Stock</t>
  </si>
  <si>
    <t>CIFRW</t>
  </si>
  <si>
    <t>Cipher Mining Inc. Warrant</t>
  </si>
  <si>
    <t>CIG</t>
  </si>
  <si>
    <t>Comp En De Mn Cemig ADS American Depositary Shares</t>
  </si>
  <si>
    <t>CIGI</t>
  </si>
  <si>
    <t>Colliers International Group Inc. Subordinate Voting Shares</t>
  </si>
  <si>
    <t>CII</t>
  </si>
  <si>
    <t>Blackrock Capital and Income Fund Inc.</t>
  </si>
  <si>
    <t>CIK</t>
  </si>
  <si>
    <t>Credit Suisse Asset Management Income Fund Inc. Common Stock</t>
  </si>
  <si>
    <t>CIM</t>
  </si>
  <si>
    <t>Chimera Investment Corporation Common Stock</t>
  </si>
  <si>
    <t>CIM^A</t>
  </si>
  <si>
    <t>Chimera Investment Corporation 8.00% Series A Cumulative Redeemable Preferred Stock</t>
  </si>
  <si>
    <t>CIM^B</t>
  </si>
  <si>
    <t>Chimera Investment Corporation 8.00% Series B Fixed-to-Floating Rate Cumulative Redeemable Preferred Stock</t>
  </si>
  <si>
    <t>CIM^C</t>
  </si>
  <si>
    <t>Chimera Investment Corporation 7.75% Series C Fixed-to-Floating Rate Cumulative Redeemable Preferred Stock</t>
  </si>
  <si>
    <t>CIM^D</t>
  </si>
  <si>
    <t>Chimera Investment Corporation 8.00% Series D Fixed-to-Floating Rate Cumulative Redeemable Preferred Stock</t>
  </si>
  <si>
    <t>CINF</t>
  </si>
  <si>
    <t>Cincinnati Financial Corporation Common Stock</t>
  </si>
  <si>
    <t>CING</t>
  </si>
  <si>
    <t>Cingulate Inc. Common Stock</t>
  </si>
  <si>
    <t>CINGW</t>
  </si>
  <si>
    <t>Cingulate Inc. Warrants</t>
  </si>
  <si>
    <t>CINT</t>
  </si>
  <si>
    <t>CI&amp;T Inc Class A Common Shares</t>
  </si>
  <si>
    <t>CIO</t>
  </si>
  <si>
    <t>City Office REIT Inc. Common Stock</t>
  </si>
  <si>
    <t>CIO^A</t>
  </si>
  <si>
    <t>City Office REIT Inc. 6.625% Series A Cumulative Redeemable Preferred Stock</t>
  </si>
  <si>
    <t>CION</t>
  </si>
  <si>
    <t>CION Investment Corporation Common Stock</t>
  </si>
  <si>
    <t>CISO</t>
  </si>
  <si>
    <t>CISO Global Inc. Common Stock</t>
  </si>
  <si>
    <t>CISS</t>
  </si>
  <si>
    <t>C3is Inc. Common Stock</t>
  </si>
  <si>
    <t>Greece</t>
  </si>
  <si>
    <t>CITE</t>
  </si>
  <si>
    <t>Cartica Acquisition Corp Class A Ordinary Shares</t>
  </si>
  <si>
    <t>CIVB</t>
  </si>
  <si>
    <t>Civista Bancshares Inc. Common Stock</t>
  </si>
  <si>
    <t>CIVI</t>
  </si>
  <si>
    <t>Civitas Resources Inc. Common Stock</t>
  </si>
  <si>
    <t>CIX</t>
  </si>
  <si>
    <t>CompX International Inc. Common Stock</t>
  </si>
  <si>
    <t>CIZN</t>
  </si>
  <si>
    <t>Citizens Holding Company Common Stock</t>
  </si>
  <si>
    <t>CJET</t>
  </si>
  <si>
    <t>Chijet Motor Company Inc. Ordinary Shares</t>
  </si>
  <si>
    <t>CJJD</t>
  </si>
  <si>
    <t>China Jo-Jo Drugstores Inc. (Cayman Islands) Ordinary Shares</t>
  </si>
  <si>
    <t>Retail-Drug Stores and Proprietary Stores</t>
  </si>
  <si>
    <t>CKPT</t>
  </si>
  <si>
    <t>Checkpoint Therapeutics Inc. Common Stock</t>
  </si>
  <si>
    <t>CKX</t>
  </si>
  <si>
    <t>CKX Lands Inc. Common Stock</t>
  </si>
  <si>
    <t>CL</t>
  </si>
  <si>
    <t>Colgate-Palmolive Company Common Stock</t>
  </si>
  <si>
    <t>CLAR</t>
  </si>
  <si>
    <t>Clarus Corporation Common Stock</t>
  </si>
  <si>
    <t>CLAY</t>
  </si>
  <si>
    <t>Chavant Capital Acquisition Corp. Ordinary Shares</t>
  </si>
  <si>
    <t>CLAYW</t>
  </si>
  <si>
    <t>Chavant Capital Acquisition Corp. Warrants</t>
  </si>
  <si>
    <t>CLB</t>
  </si>
  <si>
    <t>Core Laboratories Inc. Common Stock</t>
  </si>
  <si>
    <t>CLBK</t>
  </si>
  <si>
    <t>Columbia Financial Inc. Common Stock</t>
  </si>
  <si>
    <t>CLBT</t>
  </si>
  <si>
    <t>Cellebrite DI Ltd. Ordinary Shares</t>
  </si>
  <si>
    <t>CLBTW</t>
  </si>
  <si>
    <t>Cellebrite DI Ltd. Warrants</t>
  </si>
  <si>
    <t>CLCO</t>
  </si>
  <si>
    <t>Cool Company Ltd. Common Shares</t>
  </si>
  <si>
    <t>CLDI</t>
  </si>
  <si>
    <t>Calidi Biotherapeutics Inc. Common Stock</t>
  </si>
  <si>
    <t>CLDT</t>
  </si>
  <si>
    <t>Chatham Lodging Trust (REIT) Common Shares of Beneficial Interest</t>
  </si>
  <si>
    <t>CLDT^A</t>
  </si>
  <si>
    <t>Chatham Lodging Trust (REIT) 6.625% Series A Cumulative Redeemable Preferred Shares of Beneficial Interest</t>
  </si>
  <si>
    <t>CLDX</t>
  </si>
  <si>
    <t>Celldex Therapeutics Inc.</t>
  </si>
  <si>
    <t>CLEU</t>
  </si>
  <si>
    <t>China Liberal Education Holdings Limited Ordinary Shares</t>
  </si>
  <si>
    <t>CLF</t>
  </si>
  <si>
    <t>Cleveland-Cliffs Inc. Common Stock</t>
  </si>
  <si>
    <t>CLFD</t>
  </si>
  <si>
    <t>Clearfield Inc. Common Stock</t>
  </si>
  <si>
    <t>CLGN</t>
  </si>
  <si>
    <t>CollPlant Biotechnologies Ltd Ordinary Shares</t>
  </si>
  <si>
    <t>CLH</t>
  </si>
  <si>
    <t>Clean Harbors Inc. Common Stock</t>
  </si>
  <si>
    <t>CLIN</t>
  </si>
  <si>
    <t>Clean Earth Acquisitions Corp. Class A Common Stock</t>
  </si>
  <si>
    <t>CLINR</t>
  </si>
  <si>
    <t>Clean Earth Acquisitions Corp. Right</t>
  </si>
  <si>
    <t>CLINU</t>
  </si>
  <si>
    <t>Clean Earth Acquisitions Corp. Unit</t>
  </si>
  <si>
    <t>CLINW</t>
  </si>
  <si>
    <t>Clean Earth Acquisitions Corp. Warrant</t>
  </si>
  <si>
    <t>CLIR</t>
  </si>
  <si>
    <t>ClearSign Technologies Corporation Common Stock (DE)</t>
  </si>
  <si>
    <t>CLLS</t>
  </si>
  <si>
    <t>Cellectis S.A. American Depositary Shares</t>
  </si>
  <si>
    <t>CLM</t>
  </si>
  <si>
    <t>Cornerstone Strategic Value Fund Inc. New Common Stock</t>
  </si>
  <si>
    <t>CLMB</t>
  </si>
  <si>
    <t>Climb Global Solutions Inc. Common Stock</t>
  </si>
  <si>
    <t>CLMT</t>
  </si>
  <si>
    <t>Calumet Specialty Products Partners L.P. Common Units</t>
  </si>
  <si>
    <t>CLNE</t>
  </si>
  <si>
    <t>Clean Energy Fuels Corp. Common Stock</t>
  </si>
  <si>
    <t>CLNN</t>
  </si>
  <si>
    <t>Clene Inc. Common Stock</t>
  </si>
  <si>
    <t>CLNNW</t>
  </si>
  <si>
    <t>Clene Inc. Warrant</t>
  </si>
  <si>
    <t>CLOE</t>
  </si>
  <si>
    <t>Clover Leaf Capital Corp. Class A Common Stock</t>
  </si>
  <si>
    <t>CLOER</t>
  </si>
  <si>
    <t>Clover Leaf Capital Corp. Rights</t>
  </si>
  <si>
    <t>CLOV</t>
  </si>
  <si>
    <t>Clover Health Investments Corp. Class A Common Stock</t>
  </si>
  <si>
    <t>CLPR</t>
  </si>
  <si>
    <t>Clipper Realty Inc. Common Stock</t>
  </si>
  <si>
    <t>CLPS</t>
  </si>
  <si>
    <t>CLPS Incorporation Common Stock</t>
  </si>
  <si>
    <t>CLPT</t>
  </si>
  <si>
    <t>ClearPoint Neuro Inc. Common Stock</t>
  </si>
  <si>
    <t>CLRB</t>
  </si>
  <si>
    <t>Cellectar Biosciences Inc. Common Stock</t>
  </si>
  <si>
    <t>CLRC</t>
  </si>
  <si>
    <t>ClimateRock Class A Ordinary Shares</t>
  </si>
  <si>
    <t>CLRCR</t>
  </si>
  <si>
    <t>ClimateRock Right</t>
  </si>
  <si>
    <t>CLRCW</t>
  </si>
  <si>
    <t>ClimateRock Warrant</t>
  </si>
  <si>
    <t>CLRO</t>
  </si>
  <si>
    <t>ClearOne Inc. (DE) Common Stock</t>
  </si>
  <si>
    <t>CLS</t>
  </si>
  <si>
    <t>Celestica Inc. Common Stock</t>
  </si>
  <si>
    <t>CLSD</t>
  </si>
  <si>
    <t>Clearside Biomedical Inc. Common Stock</t>
  </si>
  <si>
    <t>CLSK</t>
  </si>
  <si>
    <t>CleanSpark Inc. Common Stock</t>
  </si>
  <si>
    <t>CLST</t>
  </si>
  <si>
    <t>Catalyst Bancorp Inc. Common Stock</t>
  </si>
  <si>
    <t>CLVR</t>
  </si>
  <si>
    <t>Clever Leaves Holdings Inc. Common Shares</t>
  </si>
  <si>
    <t>CLVRW</t>
  </si>
  <si>
    <t>Clever Leaves Holdings Inc. Warrant</t>
  </si>
  <si>
    <t>CLVT</t>
  </si>
  <si>
    <t>Clarivate Plc Ordinary Shares</t>
  </si>
  <si>
    <t>CLVT^A</t>
  </si>
  <si>
    <t>Clarivate Plc 5.25% Series A Mandatory Convertible Preferred Shares</t>
  </si>
  <si>
    <t>CLW</t>
  </si>
  <si>
    <t>Clearwater Paper Corporation Common Stock</t>
  </si>
  <si>
    <t>Paper</t>
  </si>
  <si>
    <t>CLWT</t>
  </si>
  <si>
    <t>Euro Tech Holdings Company Limited Common Stock</t>
  </si>
  <si>
    <t>Professional and commerical equipment</t>
  </si>
  <si>
    <t>CLX</t>
  </si>
  <si>
    <t>Clorox Company (The) Common Stock</t>
  </si>
  <si>
    <t>CM</t>
  </si>
  <si>
    <t>Canadian Imperial Bank of Commerce Common Stock</t>
  </si>
  <si>
    <t>CMA</t>
  </si>
  <si>
    <t>Comerica Incorporated Common Stock</t>
  </si>
  <si>
    <t>CMAX</t>
  </si>
  <si>
    <t>CareMax Inc. Class A Common Stock</t>
  </si>
  <si>
    <t>CMAXW</t>
  </si>
  <si>
    <t>CareMax Inc. Warrant</t>
  </si>
  <si>
    <t>CMBM</t>
  </si>
  <si>
    <t>Cambium Networks Corporation Ordinary Shares</t>
  </si>
  <si>
    <t>CMC</t>
  </si>
  <si>
    <t>Commercial Metals Company Common Stock</t>
  </si>
  <si>
    <t>CMCA</t>
  </si>
  <si>
    <t>Capitalworks Emerging Markets Acquisition Corp Class A Ordinary Shares</t>
  </si>
  <si>
    <t>CMCAW</t>
  </si>
  <si>
    <t>Capitalworks Emerging Markets Acquisition Corp Warrant</t>
  </si>
  <si>
    <t>CMCL</t>
  </si>
  <si>
    <t>Caledonia Mining Corporation Plc Common Shares</t>
  </si>
  <si>
    <t>CMCM</t>
  </si>
  <si>
    <t>Cheetah Mobile Inc. American Depositary Shares each representing fifty (50) Class A Ordinary Shares</t>
  </si>
  <si>
    <t>CMCO</t>
  </si>
  <si>
    <t>Columbus McKinnon Corporation Common Stock</t>
  </si>
  <si>
    <t>CMCSA</t>
  </si>
  <si>
    <t>Comcast Corporation Class A Common Stock</t>
  </si>
  <si>
    <t>CMCT</t>
  </si>
  <si>
    <t>Creative Media &amp; Community Trust Corporation Common stock</t>
  </si>
  <si>
    <t>CME</t>
  </si>
  <si>
    <t>CME Group Inc. Class A Common Stock</t>
  </si>
  <si>
    <t>CMG</t>
  </si>
  <si>
    <t>Chipotle Mexican Grill Inc. Common Stock</t>
  </si>
  <si>
    <t>CMI</t>
  </si>
  <si>
    <t>Cummins Inc. Common Stock</t>
  </si>
  <si>
    <t>CMLS</t>
  </si>
  <si>
    <t>Cumulus Media Inc. Class A Common Stock</t>
  </si>
  <si>
    <t>CMMB</t>
  </si>
  <si>
    <t>Chemomab Therapeutics Ltd. American Depositary Share</t>
  </si>
  <si>
    <t>CMND</t>
  </si>
  <si>
    <t>Clearmind Medicine Inc. Common Shares</t>
  </si>
  <si>
    <t>CMP</t>
  </si>
  <si>
    <t>Compass Minerals Intl Inc Common Stock</t>
  </si>
  <si>
    <t>CMPO</t>
  </si>
  <si>
    <t>CompoSecure Inc. Class A Common Stock</t>
  </si>
  <si>
    <t>CMPOW</t>
  </si>
  <si>
    <t>CompoSecure Inc. Warrant</t>
  </si>
  <si>
    <t>CMPR</t>
  </si>
  <si>
    <t>Cimpress plc Ordinary Shares (Ireland)</t>
  </si>
  <si>
    <t>CMPS</t>
  </si>
  <si>
    <t>COMPASS Pathways Plc American Depository Shares</t>
  </si>
  <si>
    <t>CMPX</t>
  </si>
  <si>
    <t>Compass Therapeutics Inc. Common Stock</t>
  </si>
  <si>
    <t>CMRA</t>
  </si>
  <si>
    <t>Comera Life Sciences Holdings Inc. Common Stock</t>
  </si>
  <si>
    <t>CMRAW</t>
  </si>
  <si>
    <t>Comera Life Sciences Holdings Inc. Warrant</t>
  </si>
  <si>
    <t>CMRE</t>
  </si>
  <si>
    <t>Costamare Inc. Common Stock $0.0001 par value</t>
  </si>
  <si>
    <t>CMRE^B</t>
  </si>
  <si>
    <t>Costamare Inc. Perpetual Preferred Stock Series B (Marshall Islands)</t>
  </si>
  <si>
    <t>CMRE^C</t>
  </si>
  <si>
    <t>Costamare Inc. Perpetual Preferred Series C (Marshall Islands)</t>
  </si>
  <si>
    <t>CMRE^D</t>
  </si>
  <si>
    <t>Costamare Inc. 8.75% Series D Cumulative Redeemable Perpetual Preferred Stock</t>
  </si>
  <si>
    <t>CMRE^E</t>
  </si>
  <si>
    <t>Costamare Inc. 8.875% Series E Cumulative Redeemable Perpetual Preferred Stock par value $0.0001</t>
  </si>
  <si>
    <t>CMRX</t>
  </si>
  <si>
    <t>Chimerix Inc. Common Stock</t>
  </si>
  <si>
    <t>CMS</t>
  </si>
  <si>
    <t>CMS Energy Corporation Common Stock</t>
  </si>
  <si>
    <t>CMS^B</t>
  </si>
  <si>
    <t>CMS Energy Corporation Preferred Stock</t>
  </si>
  <si>
    <t>CMS^C</t>
  </si>
  <si>
    <t>CMS Energy Corporation Depositary Shares each representing a 1/1000th interest in a share of 4.200% Cumulative Redeemable Perpetual Preferred Stock Series C</t>
  </si>
  <si>
    <t>CMSA</t>
  </si>
  <si>
    <t>CMS Energy Corporation 5.625% Junior Subordinated Notes due 2078</t>
  </si>
  <si>
    <t>CMSC</t>
  </si>
  <si>
    <t>CMS Energy Corporation 5.875% Junior Subordinated Notes due 2078</t>
  </si>
  <si>
    <t>CMSD</t>
  </si>
  <si>
    <t>CMS Energy Corporation 5.875% Junior Subordinated Notes due 2079</t>
  </si>
  <si>
    <t>CMT</t>
  </si>
  <si>
    <t>Core Molding Technologies Inc Common Stock</t>
  </si>
  <si>
    <t>CMTG</t>
  </si>
  <si>
    <t>Claros Mortgage Trust Inc. Common Stock</t>
  </si>
  <si>
    <t>CMTL</t>
  </si>
  <si>
    <t>Comtech Telecommunications Corp. Common Stock</t>
  </si>
  <si>
    <t>CMU</t>
  </si>
  <si>
    <t>MFS Municipal Income Trust Common Stock</t>
  </si>
  <si>
    <t>CNA</t>
  </si>
  <si>
    <t>CNA Financial Corporation Common Stock</t>
  </si>
  <si>
    <t>CNC</t>
  </si>
  <si>
    <t>Centene Corporation Common Stock</t>
  </si>
  <si>
    <t>CNDA</t>
  </si>
  <si>
    <t>Concord Acquisition Corp II Class A Common Stock</t>
  </si>
  <si>
    <t>CNDB</t>
  </si>
  <si>
    <t>Concord Acquisition Corp III Class A Common Stock</t>
  </si>
  <si>
    <t>CNDT</t>
  </si>
  <si>
    <t>Conduent Incorporated Common Stock</t>
  </si>
  <si>
    <t>CNET</t>
  </si>
  <si>
    <t>ZW Data Action Technologies Inc. Common Stock</t>
  </si>
  <si>
    <t>CNEY</t>
  </si>
  <si>
    <t>CN Energy Group Inc. Class A Ordinary Shares</t>
  </si>
  <si>
    <t>CNF</t>
  </si>
  <si>
    <t>CNFinance Holdings Limited American Depositary Shares each representing twenty (20) Ordinary Shares</t>
  </si>
  <si>
    <t>CNFR</t>
  </si>
  <si>
    <t>Conifer Holdings Inc. Common Stock</t>
  </si>
  <si>
    <t>CNFRZ</t>
  </si>
  <si>
    <t>Conifer Holdings Inc. 9.75% Senior Unsecured Notes due 2028</t>
  </si>
  <si>
    <t>CNGL</t>
  </si>
  <si>
    <t>Canna-Global Acquisition Corp. Class A Common Stock</t>
  </si>
  <si>
    <t>CNGLU</t>
  </si>
  <si>
    <t>Canna-Global Acquisition Corp Unit</t>
  </si>
  <si>
    <t>CNGLW</t>
  </si>
  <si>
    <t>Canna-Global Acquisition Corp Warrant</t>
  </si>
  <si>
    <t>CNHI</t>
  </si>
  <si>
    <t>CNH Industrial N.V. Common Shares</t>
  </si>
  <si>
    <t>CNI</t>
  </si>
  <si>
    <t>Canadian National Railway Company Common Stock</t>
  </si>
  <si>
    <t>CNK</t>
  </si>
  <si>
    <t>Cinemark Holdings Inc Cinemark Holdings Inc. Common Stock</t>
  </si>
  <si>
    <t>CNM</t>
  </si>
  <si>
    <t>Core &amp; Main Inc. Class A Common Stock</t>
  </si>
  <si>
    <t>CNMD</t>
  </si>
  <si>
    <t>CONMED Corporation Common Stock</t>
  </si>
  <si>
    <t>CNNE</t>
  </si>
  <si>
    <t>Cannae Holdings Inc. Common Stock</t>
  </si>
  <si>
    <t>CNO</t>
  </si>
  <si>
    <t>CNO Financial Group Inc. Common Stock</t>
  </si>
  <si>
    <t>CNO^A</t>
  </si>
  <si>
    <t>CNO Financial Group Inc. 5.125% Subordinated Debentures due 2060</t>
  </si>
  <si>
    <t>CNOB</t>
  </si>
  <si>
    <t>ConnectOne Bancorp Inc. Common Stock</t>
  </si>
  <si>
    <t>CNOBP</t>
  </si>
  <si>
    <t>ConnectOne Bancorp Inc. Depositary Shares each representing a 1/40th interest in a share of 5.25% Fixed-Rate Reset Non-Cumulative Perpetual Preferred Stock Series A</t>
  </si>
  <si>
    <t>CNP</t>
  </si>
  <si>
    <t>CenterPoint Energy Inc (Holding Co) Common Stock</t>
  </si>
  <si>
    <t>CNQ</t>
  </si>
  <si>
    <t>Canadian Natural Resources Limited Common Stock</t>
  </si>
  <si>
    <t>CNS</t>
  </si>
  <si>
    <t>Cohen &amp; Steers Inc Common Stock</t>
  </si>
  <si>
    <t>CNSL</t>
  </si>
  <si>
    <t>Consolidated Communications Holdings Inc. Common Stock</t>
  </si>
  <si>
    <t>CNSP</t>
  </si>
  <si>
    <t>CNS Pharmaceuticals Inc. Common Stock</t>
  </si>
  <si>
    <t>CNTA</t>
  </si>
  <si>
    <t>Centessa Pharmaceuticals plc American Depositary Shares</t>
  </si>
  <si>
    <t>CNTB</t>
  </si>
  <si>
    <t>Connect Biopharma Holdings Limited American Depositary Shares</t>
  </si>
  <si>
    <t>CNTG</t>
  </si>
  <si>
    <t>Centogene N.V. Common Shares</t>
  </si>
  <si>
    <t>CNTX</t>
  </si>
  <si>
    <t>Context Therapeutics Inc. Common Stock</t>
  </si>
  <si>
    <t>CNTY</t>
  </si>
  <si>
    <t>Century Casinos Inc. Common Stock</t>
  </si>
  <si>
    <t>CNVS</t>
  </si>
  <si>
    <t>Cineverse Corp. Class A Common Stock</t>
  </si>
  <si>
    <t>CNX</t>
  </si>
  <si>
    <t>CNX Resources Corporation Common Stock</t>
  </si>
  <si>
    <t>CNXA</t>
  </si>
  <si>
    <t>Connexa Sports Technologies Inc. Common Stock</t>
  </si>
  <si>
    <t>CNXC</t>
  </si>
  <si>
    <t>Concentrix Corporation Common Stock</t>
  </si>
  <si>
    <t>CNXN</t>
  </si>
  <si>
    <t>PC Connection Inc. Common Stock</t>
  </si>
  <si>
    <t>COCH</t>
  </si>
  <si>
    <t>Envoy Medical Inc. Class A Common Stock</t>
  </si>
  <si>
    <t>COCO</t>
  </si>
  <si>
    <t>The Vita Coco Company Inc. Common Stock</t>
  </si>
  <si>
    <t>COCP</t>
  </si>
  <si>
    <t>Cocrystal Pharma Inc. Common Stock</t>
  </si>
  <si>
    <t>CODA</t>
  </si>
  <si>
    <t>Coda Octopus Group Inc. Common stock</t>
  </si>
  <si>
    <t>CODI</t>
  </si>
  <si>
    <t>D/B/A Compass Diversified Holdings Shares of Beneficial Interest</t>
  </si>
  <si>
    <t>CODI^A</t>
  </si>
  <si>
    <t>Compass Diversified Holdings 7.250% Series A Preferred Shares representing beneficial interest in Compass Diversified Holdings</t>
  </si>
  <si>
    <t>CODI^B</t>
  </si>
  <si>
    <t>Compass Diversified Holdings 7.875% Series B Fixed-to-Floating Rate Cumulative Preferred Shares representing beneficial interests in Compass Diversified Holdings</t>
  </si>
  <si>
    <t>CODI^C</t>
  </si>
  <si>
    <t>Compass Diversified Holdings 7.875% Series C Cumulative Preferred Shares</t>
  </si>
  <si>
    <t>CODX</t>
  </si>
  <si>
    <t>Co-Diagnostics Inc. Common Stock</t>
  </si>
  <si>
    <t>COE</t>
  </si>
  <si>
    <t>51Talk Online Education Group American depositary shares each representing 60 Class A ordinary shares</t>
  </si>
  <si>
    <t>COEP</t>
  </si>
  <si>
    <t>Coeptis Therapeutics Holdings Inc. Common Stock</t>
  </si>
  <si>
    <t>COEPW</t>
  </si>
  <si>
    <t>Coeptis Therapeutics Holdings Inc. Warrants</t>
  </si>
  <si>
    <t>COF</t>
  </si>
  <si>
    <t>Capital One Financial Corporation Common Stock</t>
  </si>
  <si>
    <t>COF^I</t>
  </si>
  <si>
    <t>Capital One Financial Corporation Depositary shares each representing a 1/40th interest in a share of Fixed Rate Non-Cumulative Perpetual Preferred Stock Series I of the Issuer</t>
  </si>
  <si>
    <t>COF^J</t>
  </si>
  <si>
    <t>Capital One Financial Corporation Depositary Shares Each Representing a 1/40th Interest in a Share of Fixed Rate Non- Cumulative Perpetual Preferred Stock Series J</t>
  </si>
  <si>
    <t>COF^K</t>
  </si>
  <si>
    <t>Capital One Financial Corporation Depositary Shares Each Representing a 1/40th Ownership Interest in a Share of Fixed Rate Non-Cumulative Perpetual Preferred Stock Series K</t>
  </si>
  <si>
    <t>COF^L</t>
  </si>
  <si>
    <t>Capital One Financial Corporation Depositary Shares Each Representing a 1/40th Interest in a Share of Fixed Rate Non-Cumulative Perpetual Preferred Stock Series L</t>
  </si>
  <si>
    <t>COF^N</t>
  </si>
  <si>
    <t>Capital One Financial Corporation Depositary Shares Each Representing a 1/40th Ownership Interest in a Share of Fixed Rate Non-Cumulative Perpetual Preferred Stock Series N</t>
  </si>
  <si>
    <t>COFS</t>
  </si>
  <si>
    <t>ChoiceOne Financial Services Inc. Common Stock</t>
  </si>
  <si>
    <t>COGT</t>
  </si>
  <si>
    <t>Cogent Biosciences Inc. Common Stock</t>
  </si>
  <si>
    <t>COHN</t>
  </si>
  <si>
    <t>Cohen &amp; Company Inc.</t>
  </si>
  <si>
    <t>COHR</t>
  </si>
  <si>
    <t>Coherent Corp. Common Stock</t>
  </si>
  <si>
    <t>COHU</t>
  </si>
  <si>
    <t>Cohu Inc. Common Stock</t>
  </si>
  <si>
    <t>COIN</t>
  </si>
  <si>
    <t>Coinbase Global Inc. Class A Common Stock</t>
  </si>
  <si>
    <t>COKE</t>
  </si>
  <si>
    <t>Coca-Cola Consolidated Inc. Common Stock</t>
  </si>
  <si>
    <t>COLB</t>
  </si>
  <si>
    <t>Columbia Banking System Inc. Common Stock</t>
  </si>
  <si>
    <t>COLD</t>
  </si>
  <si>
    <t>Americold Realty Trust Inc. Common Stock</t>
  </si>
  <si>
    <t>COLL</t>
  </si>
  <si>
    <t>Collegium Pharmaceutical Inc. Common Stock</t>
  </si>
  <si>
    <t>COLM</t>
  </si>
  <si>
    <t>Columbia Sportswear Company Common Stock</t>
  </si>
  <si>
    <t>COMM</t>
  </si>
  <si>
    <t>CommScope Holding Company Inc. Common Stock</t>
  </si>
  <si>
    <t>COMP</t>
  </si>
  <si>
    <t>Compass Inc. Class A Common Stock</t>
  </si>
  <si>
    <t>COMS</t>
  </si>
  <si>
    <t>COMSovereign Holding Corp. Common Stock</t>
  </si>
  <si>
    <t>COMSP</t>
  </si>
  <si>
    <t>COMSovereign Holding Corp. 9.25% Series A Cumulative Redeemable Perpetual Preferred Stock</t>
  </si>
  <si>
    <t>COMSW</t>
  </si>
  <si>
    <t>COMSovereign Holding Corp. Warrants</t>
  </si>
  <si>
    <t>CONN</t>
  </si>
  <si>
    <t>Conn's Inc. Common Stock</t>
  </si>
  <si>
    <t>CONX</t>
  </si>
  <si>
    <t>CONX Corp. Class A Common Stock</t>
  </si>
  <si>
    <t>CONXU</t>
  </si>
  <si>
    <t>CONX Corp. Unit</t>
  </si>
  <si>
    <t>CONXW</t>
  </si>
  <si>
    <t>CONX Corp. Warrant</t>
  </si>
  <si>
    <t>COO</t>
  </si>
  <si>
    <t>The Cooper Companies Inc. Common Stock</t>
  </si>
  <si>
    <t>COOK</t>
  </si>
  <si>
    <t>Traeger Inc. Common Stock</t>
  </si>
  <si>
    <t>COOL</t>
  </si>
  <si>
    <t>Corner Growth Acquisition Corp. Class A Ordinary Shares</t>
  </si>
  <si>
    <t>COOLU</t>
  </si>
  <si>
    <t>Corner Growth Acquisition Corp. Unit</t>
  </si>
  <si>
    <t>COOLW</t>
  </si>
  <si>
    <t>Corner Growth Acquisition Corp. Warrant</t>
  </si>
  <si>
    <t>COOP</t>
  </si>
  <si>
    <t>Mr. Cooper Group Inc. Common Stock</t>
  </si>
  <si>
    <t>COP</t>
  </si>
  <si>
    <t>ConocoPhillips Common Stock</t>
  </si>
  <si>
    <t>COR</t>
  </si>
  <si>
    <t>Cencora Inc. Common Stock</t>
  </si>
  <si>
    <t>CORR</t>
  </si>
  <si>
    <t>CorEnergy Infrastructure Trust Inc. Common Stock</t>
  </si>
  <si>
    <t>CORR^A</t>
  </si>
  <si>
    <t>CorEnergy Infrastructure Trust Inc. Depositary Shares each representing a 1/100th fractional interest of a share of 7.375% Series A Cumulative Redeemable Preferred Stock</t>
  </si>
  <si>
    <t>CORT</t>
  </si>
  <si>
    <t>Corcept Therapeutics Incorporated Common Stock</t>
  </si>
  <si>
    <t>COSM</t>
  </si>
  <si>
    <t>Cosmos Health Inc. Common Stock</t>
  </si>
  <si>
    <t>COST</t>
  </si>
  <si>
    <t>Costco Wholesale Corporation Common Stock</t>
  </si>
  <si>
    <t>COTY</t>
  </si>
  <si>
    <t>Coty Inc. Class A Common Stock</t>
  </si>
  <si>
    <t>COUR</t>
  </si>
  <si>
    <t>Coursera Inc. Common Stock</t>
  </si>
  <si>
    <t>COYA</t>
  </si>
  <si>
    <t>Coya Therapeutics Inc. Common Stock</t>
  </si>
  <si>
    <t>CP</t>
  </si>
  <si>
    <t>Canadian Pacific Kansas City Limited Common Shares</t>
  </si>
  <si>
    <t>Railroads</t>
  </si>
  <si>
    <t>CPA</t>
  </si>
  <si>
    <t>Copa Holdings S.A. Class A Common Stock</t>
  </si>
  <si>
    <t>CPAC</t>
  </si>
  <si>
    <t>Cementos Pacasmayo S.A.A. American Depositary Shares (Each representing five Common Shares)</t>
  </si>
  <si>
    <t>CPB</t>
  </si>
  <si>
    <t>Campbell Soup Company Common Stock</t>
  </si>
  <si>
    <t>CPE</t>
  </si>
  <si>
    <t>Callon Petroleum Company Common Stock</t>
  </si>
  <si>
    <t>CPF</t>
  </si>
  <si>
    <t>Central Pacific Financial Corp New</t>
  </si>
  <si>
    <t>CPG</t>
  </si>
  <si>
    <t>Crescent Point Energy Corporation Ordinary Shares (Canada)</t>
  </si>
  <si>
    <t>CPHC</t>
  </si>
  <si>
    <t>Canterbury Park Holding Corporation 'New' Common Stock</t>
  </si>
  <si>
    <t>CPHI</t>
  </si>
  <si>
    <t>China Pharma Holdings Inc. Common Stock</t>
  </si>
  <si>
    <t>CPIX</t>
  </si>
  <si>
    <t>Cumberland Pharmaceuticals Inc. Common Stock</t>
  </si>
  <si>
    <t>CPK</t>
  </si>
  <si>
    <t>Chesapeake Utilities Corporation Common Stock</t>
  </si>
  <si>
    <t>CPLP</t>
  </si>
  <si>
    <t>Capital Product Partners L.P. Common Units</t>
  </si>
  <si>
    <t>CPNG</t>
  </si>
  <si>
    <t>Coupang Inc. Class A Common Stock</t>
  </si>
  <si>
    <t>CPOP</t>
  </si>
  <si>
    <t>Pop Culture Group Co. Ltd Class A Ordinary Shares</t>
  </si>
  <si>
    <t>CPRI</t>
  </si>
  <si>
    <t>Capri Holdings Limited Ordinary Shares</t>
  </si>
  <si>
    <t>CPRT</t>
  </si>
  <si>
    <t>Copart Inc. (DE) Common Stock</t>
  </si>
  <si>
    <t>CPRX</t>
  </si>
  <si>
    <t>Catalyst Pharmaceuticals Inc. Common Stock</t>
  </si>
  <si>
    <t>CPS</t>
  </si>
  <si>
    <t>Cooper-Standard Holdings Inc. Common Stock</t>
  </si>
  <si>
    <t>CPSH</t>
  </si>
  <si>
    <t>CPS Technologies Corp. Common Stock</t>
  </si>
  <si>
    <t>CPSI</t>
  </si>
  <si>
    <t>Computer Programs and Systems Inc. Common Stock</t>
  </si>
  <si>
    <t>CPSS</t>
  </si>
  <si>
    <t>Consumer Portfolio Services Inc. Common Stock</t>
  </si>
  <si>
    <t>CPT</t>
  </si>
  <si>
    <t>Camden Property Trust Common Stock</t>
  </si>
  <si>
    <t>CPTK</t>
  </si>
  <si>
    <t>Crown PropTech Acquisitions Class A Ordinary Shares</t>
  </si>
  <si>
    <t>CPTN</t>
  </si>
  <si>
    <t>Cepton Inc. Common Stock</t>
  </si>
  <si>
    <t>CPTNW</t>
  </si>
  <si>
    <t>Cepton Inc. Warrant</t>
  </si>
  <si>
    <t>CPZ</t>
  </si>
  <si>
    <t>Calamos Long/Short Equity &amp; Dynamic Income Trust Common Stock</t>
  </si>
  <si>
    <t>CQP</t>
  </si>
  <si>
    <t>Cheniere Energy Partners LP Common Units</t>
  </si>
  <si>
    <t>CR</t>
  </si>
  <si>
    <t>Crane Company Common Stock</t>
  </si>
  <si>
    <t>CRAI</t>
  </si>
  <si>
    <t>CRA International Inc. Common Stock</t>
  </si>
  <si>
    <t>CRBG</t>
  </si>
  <si>
    <t>Corebridge Financial Inc. Common Stock</t>
  </si>
  <si>
    <t>CRBP</t>
  </si>
  <si>
    <t>Corbus Pharmaceuticals Holdings Inc. Common Stock</t>
  </si>
  <si>
    <t>CRBU</t>
  </si>
  <si>
    <t>Caribou Biosciences Inc. Common Stock</t>
  </si>
  <si>
    <t>CRC</t>
  </si>
  <si>
    <t>California Resources Corporation Common Stock</t>
  </si>
  <si>
    <t>CRCT</t>
  </si>
  <si>
    <t>Cricut Inc. Class A Common Stock</t>
  </si>
  <si>
    <t>CRD/A</t>
  </si>
  <si>
    <t>Crawford &amp; Company</t>
  </si>
  <si>
    <t>CRD/B</t>
  </si>
  <si>
    <t>CRDF</t>
  </si>
  <si>
    <t>Cardiff Oncology Inc. Common Stock</t>
  </si>
  <si>
    <t>CRDL</t>
  </si>
  <si>
    <t>Cardiol Therapeutics Inc. Class A Common Shares</t>
  </si>
  <si>
    <t>CRDO</t>
  </si>
  <si>
    <t>Credo Technology Group Holding Ltd Ordinary Shares</t>
  </si>
  <si>
    <t>CREG</t>
  </si>
  <si>
    <t>Smart Powerr Corp. Common Stock</t>
  </si>
  <si>
    <t>CRESW</t>
  </si>
  <si>
    <t>Cresud S.A.C.I.F. y A. Warrant</t>
  </si>
  <si>
    <t>CRESY</t>
  </si>
  <si>
    <t>Cresud S.A.C.I.F. y A. American Depositary Shares</t>
  </si>
  <si>
    <t>CREX</t>
  </si>
  <si>
    <t>Creative Realities Inc. Common Stock</t>
  </si>
  <si>
    <t>CREXW</t>
  </si>
  <si>
    <t>Creative Realities Inc. Warrant</t>
  </si>
  <si>
    <t>CRF</t>
  </si>
  <si>
    <t>Cornerstone Total Return Fund Inc. (The) Common Stock</t>
  </si>
  <si>
    <t>CRGE</t>
  </si>
  <si>
    <t>Charge Enterprises Inc. Common Stock</t>
  </si>
  <si>
    <t>CRGO</t>
  </si>
  <si>
    <t>Freightos Limited Ordinary shares</t>
  </si>
  <si>
    <t>CRGOW</t>
  </si>
  <si>
    <t>Freightos Limited Warrants</t>
  </si>
  <si>
    <t>CRGY</t>
  </si>
  <si>
    <t>Crescent Energy Company Class A Common Stock</t>
  </si>
  <si>
    <t>CRH</t>
  </si>
  <si>
    <t>CRH PLC Ordinary Shares</t>
  </si>
  <si>
    <t>CRI</t>
  </si>
  <si>
    <t>Carter's Inc. Common Stock</t>
  </si>
  <si>
    <t>CRIS</t>
  </si>
  <si>
    <t>Curis Inc. Common Stock</t>
  </si>
  <si>
    <t>CRK</t>
  </si>
  <si>
    <t>Comstock Resources Inc. Common Stock</t>
  </si>
  <si>
    <t>CRKN</t>
  </si>
  <si>
    <t>Crown Electrokinetics Corp. Common Stock</t>
  </si>
  <si>
    <t>CRL</t>
  </si>
  <si>
    <t>Charles River Laboratories International Inc. Common Stock</t>
  </si>
  <si>
    <t>CRM</t>
  </si>
  <si>
    <t>Salesforce Inc. Common Stock</t>
  </si>
  <si>
    <t>CRMD</t>
  </si>
  <si>
    <t>CorMedix Inc. Common Stock</t>
  </si>
  <si>
    <t>CRMT</t>
  </si>
  <si>
    <t>America's Car-Mart Inc Common Stock</t>
  </si>
  <si>
    <t>CRNC</t>
  </si>
  <si>
    <t>Cerence Inc. Common Stock</t>
  </si>
  <si>
    <t>CRNT</t>
  </si>
  <si>
    <t>Ceragon Networks Ltd. Ordinary Shares</t>
  </si>
  <si>
    <t>CRNX</t>
  </si>
  <si>
    <t>Crinetics Pharmaceuticals Inc. Common Stock</t>
  </si>
  <si>
    <t>CRON</t>
  </si>
  <si>
    <t>Cronos Group Inc. Common Share</t>
  </si>
  <si>
    <t>CROX</t>
  </si>
  <si>
    <t>Crocs Inc. Common Stock</t>
  </si>
  <si>
    <t>CRS</t>
  </si>
  <si>
    <t>Carpenter Technology Corporation Common Stock</t>
  </si>
  <si>
    <t>CRSP</t>
  </si>
  <si>
    <t>CRISPR Therapeutics AG Common Shares</t>
  </si>
  <si>
    <t>CRSR</t>
  </si>
  <si>
    <t>Corsair Gaming Inc. Common Stock</t>
  </si>
  <si>
    <t>CRT</t>
  </si>
  <si>
    <t>Cross Timbers Royalty Trust Common Stock</t>
  </si>
  <si>
    <t>CRTO</t>
  </si>
  <si>
    <t>Criteo S.A. American Depositary Shares</t>
  </si>
  <si>
    <t>CRUS</t>
  </si>
  <si>
    <t>Cirrus Logic Inc. Common Stock</t>
  </si>
  <si>
    <t>CRVL</t>
  </si>
  <si>
    <t>CorVel Corp. Common Stock</t>
  </si>
  <si>
    <t>CRVO</t>
  </si>
  <si>
    <t>CervoMed Inc. Common Stock</t>
  </si>
  <si>
    <t>CRVS</t>
  </si>
  <si>
    <t>Corvus Pharmaceuticals Inc. Common Stock</t>
  </si>
  <si>
    <t>CRWD</t>
  </si>
  <si>
    <t>CrowdStrike Holdings Inc. Class A Common Stock</t>
  </si>
  <si>
    <t>CRWS</t>
  </si>
  <si>
    <t>Crown Crafts Inc Common Stock</t>
  </si>
  <si>
    <t>CSAN</t>
  </si>
  <si>
    <t>Cosan S.A. ADS</t>
  </si>
  <si>
    <t>CSBR</t>
  </si>
  <si>
    <t>Champions Oncology Inc. Common Stock</t>
  </si>
  <si>
    <t>CSCO</t>
  </si>
  <si>
    <t>Cisco Systems Inc. Common Stock (DE)</t>
  </si>
  <si>
    <t>CSGP</t>
  </si>
  <si>
    <t>CoStar Group Inc. Common Stock</t>
  </si>
  <si>
    <t>CSGS</t>
  </si>
  <si>
    <t>CSG Systems International Inc. Common Stock</t>
  </si>
  <si>
    <t>CSIQ</t>
  </si>
  <si>
    <t>Canadian Solar Inc. Common Shares (ON)</t>
  </si>
  <si>
    <t>CSL</t>
  </si>
  <si>
    <t>Carlisle Companies Incorporated Common Stock</t>
  </si>
  <si>
    <t>CSLM</t>
  </si>
  <si>
    <t>CSLM Acquisition Corp. Class A Ordinary Share</t>
  </si>
  <si>
    <t>CSLMR</t>
  </si>
  <si>
    <t>CSLM Acquisition Corp. Right</t>
  </si>
  <si>
    <t>CSLR</t>
  </si>
  <si>
    <t>Complete Solaria Inc. Common Stock</t>
  </si>
  <si>
    <t>CSLRW</t>
  </si>
  <si>
    <t>Complete Solaria Inc. Warrants</t>
  </si>
  <si>
    <t>CSPI</t>
  </si>
  <si>
    <t>CSP Inc. Common Stock</t>
  </si>
  <si>
    <t>CSQ</t>
  </si>
  <si>
    <t>Calamos Strategic Total Return Common Stock</t>
  </si>
  <si>
    <t>CSR</t>
  </si>
  <si>
    <t>D/B/A Centerspace Common Stock</t>
  </si>
  <si>
    <t>CSR^C</t>
  </si>
  <si>
    <t>D/B/A Centerspace 6.625% Series C</t>
  </si>
  <si>
    <t>CSSE</t>
  </si>
  <si>
    <t>Chicken Soup for the Soul Entertainment Inc. Class A Common Stock</t>
  </si>
  <si>
    <t>CSSEL</t>
  </si>
  <si>
    <t>Chicken Soup for the Soul Entertainment Inc. Warrant</t>
  </si>
  <si>
    <t>CSSEN</t>
  </si>
  <si>
    <t>Chicken Soup for the Soul Entertainment Inc. 9.50% Notes due 2025</t>
  </si>
  <si>
    <t>CSSEP</t>
  </si>
  <si>
    <t>Chicken Soup for the Soul Entertainment Inc. 9.75% Series A Cumulative Redeemable Perpetual Preferred Stock</t>
  </si>
  <si>
    <t>CSTA</t>
  </si>
  <si>
    <t>Constellation Acquisition Corp I Class A Ordinary Shares</t>
  </si>
  <si>
    <t>CSTE</t>
  </si>
  <si>
    <t>Caesarstone Ltd. Ordinary Shares</t>
  </si>
  <si>
    <t>CSTL</t>
  </si>
  <si>
    <t>Castle Biosciences Inc. Common Stock</t>
  </si>
  <si>
    <t>CSTM</t>
  </si>
  <si>
    <t>Constellium SE Ordinary Shares (France)</t>
  </si>
  <si>
    <t>CSTR</t>
  </si>
  <si>
    <t>CapStar Financial Holdings Inc. Common Stock</t>
  </si>
  <si>
    <t>CSV</t>
  </si>
  <si>
    <t>Carriage Services Inc. Common Stock</t>
  </si>
  <si>
    <t>CSWC</t>
  </si>
  <si>
    <t>Capital Southwest Corporation Common Stock</t>
  </si>
  <si>
    <t>CSWCZ</t>
  </si>
  <si>
    <t>Capital Southwest Corporation 7.75% Notes due 2028</t>
  </si>
  <si>
    <t>CSWI</t>
  </si>
  <si>
    <t>CSW Industrials Inc. Common Stock</t>
  </si>
  <si>
    <t>CSX</t>
  </si>
  <si>
    <t>CSX Corporation Common Stock</t>
  </si>
  <si>
    <t>CTA^A</t>
  </si>
  <si>
    <t>EIDP Inc. Preferred Stock $3.50 Series</t>
  </si>
  <si>
    <t>CTA^B</t>
  </si>
  <si>
    <t>EIDP Inc. Preferred Stock $4.50 Series</t>
  </si>
  <si>
    <t>CTAS</t>
  </si>
  <si>
    <t>Cintas Corporation Common Stock</t>
  </si>
  <si>
    <t>CTBB</t>
  </si>
  <si>
    <t>Qwest Corporation 6.5% Notes due 2056</t>
  </si>
  <si>
    <t>CTBI</t>
  </si>
  <si>
    <t>Community Trust Bancorp Inc. Common Stock</t>
  </si>
  <si>
    <t>CTCX</t>
  </si>
  <si>
    <t>Carmell Therapeutics Corporation Class A Common Stock</t>
  </si>
  <si>
    <t>CTDD</t>
  </si>
  <si>
    <t>Qwest Corporation 6.75% Notes due 2057</t>
  </si>
  <si>
    <t>CTG</t>
  </si>
  <si>
    <t>Computer Task Group Inc. Common Stock</t>
  </si>
  <si>
    <t>CTGO</t>
  </si>
  <si>
    <t>Contango ORE Inc. Common Stock</t>
  </si>
  <si>
    <t>CTHR</t>
  </si>
  <si>
    <t>Charles &amp; Colvard Ltd Common Stock</t>
  </si>
  <si>
    <t>CTKB</t>
  </si>
  <si>
    <t>Cytek Biosciences Inc. Common Stock</t>
  </si>
  <si>
    <t>CTLP</t>
  </si>
  <si>
    <t>Cantaloupe Inc. Common Stock</t>
  </si>
  <si>
    <t>CTLT</t>
  </si>
  <si>
    <t>Catalent Inc. Common Stock</t>
  </si>
  <si>
    <t>CTM</t>
  </si>
  <si>
    <t>Castellum Inc. Common Stock</t>
  </si>
  <si>
    <t>CTMX</t>
  </si>
  <si>
    <t>CytomX Therapeutics Inc. Common Stock</t>
  </si>
  <si>
    <t>CTNT</t>
  </si>
  <si>
    <t>Cheetah Net Supply Chain Service Inc. Class A Common Stock</t>
  </si>
  <si>
    <t>CTO</t>
  </si>
  <si>
    <t>CTO Realty Growth Inc. Common Stock</t>
  </si>
  <si>
    <t>CTO^A</t>
  </si>
  <si>
    <t>CTO Realty Growth Inc. 6.375% Series A Cumulative Redeemable Preferred Stock</t>
  </si>
  <si>
    <t>CTOS</t>
  </si>
  <si>
    <t>Custom Truck One Source Inc. Common Stock</t>
  </si>
  <si>
    <t>CTR</t>
  </si>
  <si>
    <t>ClearBridge MLP and Midstream Total Return Fund Inc. Common Stock</t>
  </si>
  <si>
    <t>CTRA</t>
  </si>
  <si>
    <t>Coterra Energy Inc. Common Stock</t>
  </si>
  <si>
    <t>CTRE</t>
  </si>
  <si>
    <t>CareTrust REIT Inc. Common Stock</t>
  </si>
  <si>
    <t>CTRM</t>
  </si>
  <si>
    <t>Castor Maritime Inc. Common Shares</t>
  </si>
  <si>
    <t>Cyprus</t>
  </si>
  <si>
    <t>CTRN</t>
  </si>
  <si>
    <t>Citi Trends Inc. Common Stock</t>
  </si>
  <si>
    <t>CTS</t>
  </si>
  <si>
    <t>CTS Corporation Common Stock</t>
  </si>
  <si>
    <t>CTSH</t>
  </si>
  <si>
    <t>Cognizant Technology Solutions Corporation Class A Common Stock</t>
  </si>
  <si>
    <t>CTSO</t>
  </si>
  <si>
    <t>Cytosorbents Corporation Common Stock</t>
  </si>
  <si>
    <t>CTV</t>
  </si>
  <si>
    <t>Innovid Corp. Common Stock</t>
  </si>
  <si>
    <t>CTVA</t>
  </si>
  <si>
    <t>Corteva Inc. Common Stock</t>
  </si>
  <si>
    <t>CTXR</t>
  </si>
  <si>
    <t>Citius Pharmaceuticals Inc. Common Stock</t>
  </si>
  <si>
    <t>CUBA</t>
  </si>
  <si>
    <t>Herzfeld Caribbean Basin Fund Inc. (The) Common Stock</t>
  </si>
  <si>
    <t>CUBB</t>
  </si>
  <si>
    <t>Customers Bancorp Inc 5.375% Subordinated Notes Due 2034</t>
  </si>
  <si>
    <t>CUBE</t>
  </si>
  <si>
    <t>CubeSmart Common Shares</t>
  </si>
  <si>
    <t>CUBI</t>
  </si>
  <si>
    <t>Customers Bancorp Inc Common Stock</t>
  </si>
  <si>
    <t>CUBI^E</t>
  </si>
  <si>
    <t>Customers Bancorp Inc Fixed-to-Floating Rate Non-Cumulative Perpetual Preferred Stock Series E</t>
  </si>
  <si>
    <t>CUBI^F</t>
  </si>
  <si>
    <t>Customers Bancorp Inc Fixed-to-Floating Rate Non-Cumulative Perpetual Preferred Stock Series F</t>
  </si>
  <si>
    <t>CUE</t>
  </si>
  <si>
    <t>Cue Biopharma Inc. Common Stock</t>
  </si>
  <si>
    <t>CUEN</t>
  </si>
  <si>
    <t>Cuentas Inc. Common Stock</t>
  </si>
  <si>
    <t>CUENW</t>
  </si>
  <si>
    <t>Cuentas Inc. Warrant</t>
  </si>
  <si>
    <t>CUK</t>
  </si>
  <si>
    <t>Carnival Plc ADS ADS</t>
  </si>
  <si>
    <t>CULL</t>
  </si>
  <si>
    <t>Cullman Bancorp Inc. Common Stock</t>
  </si>
  <si>
    <t>CULP</t>
  </si>
  <si>
    <t>Culp Inc. Common Stock</t>
  </si>
  <si>
    <t>CURI</t>
  </si>
  <si>
    <t>CuriosityStream Inc. Class A Common Stock</t>
  </si>
  <si>
    <t>CURIW</t>
  </si>
  <si>
    <t>CuriosityStream Inc. Warrant</t>
  </si>
  <si>
    <t>CURO</t>
  </si>
  <si>
    <t>CURO Group Holdings Corp. Common Stock</t>
  </si>
  <si>
    <t>CURV</t>
  </si>
  <si>
    <t>Torrid Holdings Inc. Common Stock</t>
  </si>
  <si>
    <t>CUTR</t>
  </si>
  <si>
    <t>Cutera Inc. Common Stock</t>
  </si>
  <si>
    <t>CUZ</t>
  </si>
  <si>
    <t>Cousins Properties Incorporated Common Stock</t>
  </si>
  <si>
    <t>CVAC</t>
  </si>
  <si>
    <t>CureVac N.V. Ordinary Shares</t>
  </si>
  <si>
    <t>CVBF</t>
  </si>
  <si>
    <t>CVB Financial Corporation Common Stock</t>
  </si>
  <si>
    <t>CVCO</t>
  </si>
  <si>
    <t>Cavco Industries Inc. Common Stock When Issued</t>
  </si>
  <si>
    <t>CVCY</t>
  </si>
  <si>
    <t>Central Valley Community Bancorp Common Stock</t>
  </si>
  <si>
    <t>CVE</t>
  </si>
  <si>
    <t>Cenovus Energy Inc Common Stock</t>
  </si>
  <si>
    <t>CVEO</t>
  </si>
  <si>
    <t>Civeo Corporation (Canada) Common Shares</t>
  </si>
  <si>
    <t>CVGI</t>
  </si>
  <si>
    <t>Commercial Vehicle Group Inc. Common Stock</t>
  </si>
  <si>
    <t>CVGW</t>
  </si>
  <si>
    <t>Calavo Growers Inc. Common Stock</t>
  </si>
  <si>
    <t>CVI</t>
  </si>
  <si>
    <t>CVR Energy Inc. Common Stock</t>
  </si>
  <si>
    <t>CVII</t>
  </si>
  <si>
    <t>Churchill Capital Corp VII Class A Common Stock</t>
  </si>
  <si>
    <t>CVKD</t>
  </si>
  <si>
    <t>Cadrenal Therapeutics Inc. Common Stock</t>
  </si>
  <si>
    <t>CVLG</t>
  </si>
  <si>
    <t>Covenant Logistics Group Inc. Class A Common Stock</t>
  </si>
  <si>
    <t>CVLT</t>
  </si>
  <si>
    <t>Commvault Systems Inc. Common Stock</t>
  </si>
  <si>
    <t>CVLY</t>
  </si>
  <si>
    <t>Codorus Valley Bancorp Inc Common Stock</t>
  </si>
  <si>
    <t>CVM</t>
  </si>
  <si>
    <t>Cel-Sci Corporation Common Stock</t>
  </si>
  <si>
    <t>CVNA</t>
  </si>
  <si>
    <t>Carvana Co. Class A Common Stock</t>
  </si>
  <si>
    <t>CVR</t>
  </si>
  <si>
    <t>Chicago Rivet &amp; Machine Co. Common Stock</t>
  </si>
  <si>
    <t>CVRX</t>
  </si>
  <si>
    <t>CVRx Inc. Common Stock</t>
  </si>
  <si>
    <t>CVS</t>
  </si>
  <si>
    <t>CVS Health Corporation Common Stock</t>
  </si>
  <si>
    <t>CVU</t>
  </si>
  <si>
    <t>CPI Aerostructures Inc. Common Stock</t>
  </si>
  <si>
    <t>CVV</t>
  </si>
  <si>
    <t>CVD Equipment Corporation Common Stock</t>
  </si>
  <si>
    <t>CVX</t>
  </si>
  <si>
    <t>Chevron Corporation Common Stock</t>
  </si>
  <si>
    <t>CW</t>
  </si>
  <si>
    <t>Curtiss-Wright Corporation Common Stock</t>
  </si>
  <si>
    <t>CWAN</t>
  </si>
  <si>
    <t>Clearwater Analytics Holdings Inc. Class A Common Stock</t>
  </si>
  <si>
    <t>CWBC</t>
  </si>
  <si>
    <t>Community West Bancshares Common Stock</t>
  </si>
  <si>
    <t>CWBR</t>
  </si>
  <si>
    <t>CohBar Inc. Common Stock</t>
  </si>
  <si>
    <t>CWCO</t>
  </si>
  <si>
    <t>Consolidated Water Co. Ltd. Ordinary Shares</t>
  </si>
  <si>
    <t>CWD</t>
  </si>
  <si>
    <t>CaliberCos Inc. Class A Common Stock</t>
  </si>
  <si>
    <t>CWEN</t>
  </si>
  <si>
    <t>Clearway Energy Inc. Class C Common Stock</t>
  </si>
  <si>
    <t>CWH</t>
  </si>
  <si>
    <t>Camping World Holdings Inc. Class A Common Stock</t>
  </si>
  <si>
    <t>CWK</t>
  </si>
  <si>
    <t>Cushman &amp; Wakefield plc Ordinary Shares</t>
  </si>
  <si>
    <t>CWST</t>
  </si>
  <si>
    <t>Casella Waste Systems Inc. Class A Common Stock</t>
  </si>
  <si>
    <t>CWT</t>
  </si>
  <si>
    <t>California Water Service Group Common Stock</t>
  </si>
  <si>
    <t>CX</t>
  </si>
  <si>
    <t>Cemex S.A.B. de C.V. Sponsored ADR</t>
  </si>
  <si>
    <t>CXAC</t>
  </si>
  <si>
    <t>C5 Acquisition Corporation Class A Common Stock</t>
  </si>
  <si>
    <t>CXAI</t>
  </si>
  <si>
    <t>CXApp Inc. Class A Common Stock</t>
  </si>
  <si>
    <t>CXAIW</t>
  </si>
  <si>
    <t>CXApp Inc. Warrant</t>
  </si>
  <si>
    <t>CXDO</t>
  </si>
  <si>
    <t>Crexendo Inc. Common Stock</t>
  </si>
  <si>
    <t>CXE</t>
  </si>
  <si>
    <t>MFS High Income Municipal Trust Common Stock</t>
  </si>
  <si>
    <t>CXH</t>
  </si>
  <si>
    <t>MFS Investment Grade Municipal Trust Common Stock</t>
  </si>
  <si>
    <t>CXM</t>
  </si>
  <si>
    <t>Sprinklr Inc. Class A Common Stock</t>
  </si>
  <si>
    <t>CXT</t>
  </si>
  <si>
    <t>Crane NXT Co. Common Stock</t>
  </si>
  <si>
    <t>CXW</t>
  </si>
  <si>
    <t>CoreCivic Inc. Common Stock</t>
  </si>
  <si>
    <t>CYAN</t>
  </si>
  <si>
    <t>Cyanotech Corporation Common Stock</t>
  </si>
  <si>
    <t>CYBN</t>
  </si>
  <si>
    <t>Cybin Inc. Common Shares</t>
  </si>
  <si>
    <t>CYBR</t>
  </si>
  <si>
    <t>CyberArk Software Ltd. Ordinary Shares</t>
  </si>
  <si>
    <t>CYCC</t>
  </si>
  <si>
    <t>Cyclacel Pharmaceuticals Inc. Common Stock</t>
  </si>
  <si>
    <t>CYCCP</t>
  </si>
  <si>
    <t>Cyclacel Pharmaceuticals Inc. 6% Convertible Preferred Stock</t>
  </si>
  <si>
    <t>CYCN</t>
  </si>
  <si>
    <t>Cyclerion Therapeutics Inc. Common Stock</t>
  </si>
  <si>
    <t>CYD</t>
  </si>
  <si>
    <t>China Yuchai International Limited Common Stock</t>
  </si>
  <si>
    <t>CYH</t>
  </si>
  <si>
    <t>Community Health Systems Inc. Common Stock</t>
  </si>
  <si>
    <t>CYN</t>
  </si>
  <si>
    <t>Cyngn Inc. Common Stock</t>
  </si>
  <si>
    <t>CYRX</t>
  </si>
  <si>
    <t>CryoPort Inc. Common Stock</t>
  </si>
  <si>
    <t>CYT</t>
  </si>
  <si>
    <t>Cyteir Therapeutics Inc. Common Stock</t>
  </si>
  <si>
    <t>CYTH</t>
  </si>
  <si>
    <t>Cyclo Therapeutics Inc. Common Stock</t>
  </si>
  <si>
    <t>CYTHW</t>
  </si>
  <si>
    <t>Cyclo Therapeutics Inc. Warrant</t>
  </si>
  <si>
    <t>CYTK</t>
  </si>
  <si>
    <t>Cytokinetics Incorporated Common Stock</t>
  </si>
  <si>
    <t>CYTO</t>
  </si>
  <si>
    <t>Altamira Therapeutics Ltd. 0.2 Common Shares (Bermuda)</t>
  </si>
  <si>
    <t>CZFS</t>
  </si>
  <si>
    <t>Citizens Financial Services Inc. Common Stock</t>
  </si>
  <si>
    <t>CZNC</t>
  </si>
  <si>
    <t>Citizens &amp; Northern Corp Common Stock</t>
  </si>
  <si>
    <t>CZOO</t>
  </si>
  <si>
    <t>Cazoo Group Ltd Class A Ordinary Shares</t>
  </si>
  <si>
    <t>CZR</t>
  </si>
  <si>
    <t>Caesars Entertainment Inc. Common Stock</t>
  </si>
  <si>
    <t>CZWI</t>
  </si>
  <si>
    <t>Citizens Community Bancorp Inc. Common Stock</t>
  </si>
  <si>
    <t>D</t>
  </si>
  <si>
    <t>Dominion Energy Inc. Common Stock</t>
  </si>
  <si>
    <t>DAC</t>
  </si>
  <si>
    <t>Danaos Corporation Common Stock</t>
  </si>
  <si>
    <t>DADA</t>
  </si>
  <si>
    <t>Dada Nexus Limited American Depositary Shares</t>
  </si>
  <si>
    <t>DAIO</t>
  </si>
  <si>
    <t>Data I/O Corporation Common Stock</t>
  </si>
  <si>
    <t>DAKT</t>
  </si>
  <si>
    <t>Daktronics Inc. Common Stock</t>
  </si>
  <si>
    <t>DAL</t>
  </si>
  <si>
    <t>Delta Air Lines Inc. Common Stock</t>
  </si>
  <si>
    <t>DALN</t>
  </si>
  <si>
    <t>DallasNews Corporation Series A Common Stock</t>
  </si>
  <si>
    <t>Newspapers/Magazines</t>
  </si>
  <si>
    <t>DAN</t>
  </si>
  <si>
    <t>Dana Incorporated Common Stock</t>
  </si>
  <si>
    <t>DAO</t>
  </si>
  <si>
    <t>Youdao Inc. American Depositary Shares each representing one Class A Ordinary Share</t>
  </si>
  <si>
    <t>DAR</t>
  </si>
  <si>
    <t>Darling Ingredients Inc. Common Stock</t>
  </si>
  <si>
    <t>DARE</t>
  </si>
  <si>
    <t>Dare Bioscience Inc. Common Stock</t>
  </si>
  <si>
    <t>DASH</t>
  </si>
  <si>
    <t>DoorDash Inc. Class A Common Stock</t>
  </si>
  <si>
    <t>DATS</t>
  </si>
  <si>
    <t>DatChat Inc. Common Stock</t>
  </si>
  <si>
    <t>DATSW</t>
  </si>
  <si>
    <t>DatChat Inc. Series A Warrant</t>
  </si>
  <si>
    <t>DAVA</t>
  </si>
  <si>
    <t>Endava plc American Depositary Shares (each representing one Class A Ordinary Share)</t>
  </si>
  <si>
    <t>DAVE</t>
  </si>
  <si>
    <t>Dave Inc. Class A Common Stock</t>
  </si>
  <si>
    <t>DAVEW</t>
  </si>
  <si>
    <t>Dave Inc. Warrants</t>
  </si>
  <si>
    <t>DAWN</t>
  </si>
  <si>
    <t>Day One Biopharmaceuticals Inc. Common Stock</t>
  </si>
  <si>
    <t>DB</t>
  </si>
  <si>
    <t>Deutsche Bank AG Common Stock</t>
  </si>
  <si>
    <t>DBD</t>
  </si>
  <si>
    <t>Diebold Nixdorf Incorporated Common stock</t>
  </si>
  <si>
    <t>DBGI</t>
  </si>
  <si>
    <t>Digital Brands Group Inc. Common Stock</t>
  </si>
  <si>
    <t>DBGIW</t>
  </si>
  <si>
    <t>Digital Brands Group Inc. Warrant</t>
  </si>
  <si>
    <t>DBI</t>
  </si>
  <si>
    <t>Designer Brands Inc. Class A Common Stock</t>
  </si>
  <si>
    <t>DBL</t>
  </si>
  <si>
    <t>DoubleLine Opportunistic Credit Fund Common Shares of Beneficial Interest</t>
  </si>
  <si>
    <t>DBRG</t>
  </si>
  <si>
    <t>DigitalBridge Group Inc.</t>
  </si>
  <si>
    <t>DBRG^H</t>
  </si>
  <si>
    <t>DigitalBridge Group Inc. 7.125% Series H</t>
  </si>
  <si>
    <t>DBRG^I</t>
  </si>
  <si>
    <t>DigitalBridge Group Inc. 7.15% Series I</t>
  </si>
  <si>
    <t>DBRG^J</t>
  </si>
  <si>
    <t>DigitalBridge Group Inc. 7.125% Series J</t>
  </si>
  <si>
    <t>DBVT</t>
  </si>
  <si>
    <t>DBV Technologies S.A. American Depositary Shares</t>
  </si>
  <si>
    <t>DBX</t>
  </si>
  <si>
    <t>Dropbox Inc. Class A Common Stock</t>
  </si>
  <si>
    <t>DC</t>
  </si>
  <si>
    <t>Dakota Gold Corp. Common Stock</t>
  </si>
  <si>
    <t>DCBO</t>
  </si>
  <si>
    <t>Docebo Inc. Common Shares</t>
  </si>
  <si>
    <t>DCF</t>
  </si>
  <si>
    <t>BNY Mellon Alcentra Global Credit Income 2024 Target Term Fund Inc. Common Stock</t>
  </si>
  <si>
    <t>DCFC</t>
  </si>
  <si>
    <t>Tritium DCFC Limited Ordinary Shares</t>
  </si>
  <si>
    <t>DCFCW</t>
  </si>
  <si>
    <t>Tritium DCFC Limited Warrant</t>
  </si>
  <si>
    <t>DCGO</t>
  </si>
  <si>
    <t>DocGo Inc. Common Stock</t>
  </si>
  <si>
    <t>DCI</t>
  </si>
  <si>
    <t>Donaldson Company Inc. Common Stock</t>
  </si>
  <si>
    <t>DCO</t>
  </si>
  <si>
    <t>Ducommun Incorporated Common Stock</t>
  </si>
  <si>
    <t>DCOM</t>
  </si>
  <si>
    <t>Dime Community Bancshares Inc. Common Stock</t>
  </si>
  <si>
    <t>DCOMP</t>
  </si>
  <si>
    <t>Dime Community Bancshares Inc. Fixed-Rate Non-Cumulative Perpetual Preferred Stock Series A</t>
  </si>
  <si>
    <t>DCPH</t>
  </si>
  <si>
    <t>Deciphera Pharmaceuticals Inc. Common Stock</t>
  </si>
  <si>
    <t>DCTH</t>
  </si>
  <si>
    <t>Delcath Systems Inc. Common Stock</t>
  </si>
  <si>
    <t>DD</t>
  </si>
  <si>
    <t>DuPont de Nemours Inc. Common Stock</t>
  </si>
  <si>
    <t>DDD</t>
  </si>
  <si>
    <t>3D Systems Corporation Common Stock</t>
  </si>
  <si>
    <t>DDI</t>
  </si>
  <si>
    <t>DoubleDown Interactive Co. Ltd. American Depository Shares</t>
  </si>
  <si>
    <t>South Korea</t>
  </si>
  <si>
    <t>DDL</t>
  </si>
  <si>
    <t>Dingdong (Cayman) Limited American Depositary Shares (each two representing three Ordinary Shares)</t>
  </si>
  <si>
    <t>DDOG</t>
  </si>
  <si>
    <t>Datadog Inc. Class A Common Stock</t>
  </si>
  <si>
    <t>DDS</t>
  </si>
  <si>
    <t>Dillard's Inc. Common Stock</t>
  </si>
  <si>
    <t>DDT</t>
  </si>
  <si>
    <t>Dillard's Capital Trust I</t>
  </si>
  <si>
    <t>DE</t>
  </si>
  <si>
    <t>Deere &amp; Company Common Stock</t>
  </si>
  <si>
    <t>DEA</t>
  </si>
  <si>
    <t>Easterly Government Properties Inc. Common Stock</t>
  </si>
  <si>
    <t>DECA</t>
  </si>
  <si>
    <t>Denali Capital Acquisition Corp. Class A Ordinary Shares</t>
  </si>
  <si>
    <t>DECK</t>
  </si>
  <si>
    <t>Deckers Outdoor Corporation Common Stock</t>
  </si>
  <si>
    <t>DEI</t>
  </si>
  <si>
    <t>Douglas Emmett Inc. Common Stock</t>
  </si>
  <si>
    <t>DELL</t>
  </si>
  <si>
    <t>Dell Technologies Inc. Class C Common Stock</t>
  </si>
  <si>
    <t>DEN</t>
  </si>
  <si>
    <t>Denbury Inc. Common Stock</t>
  </si>
  <si>
    <t>DENN</t>
  </si>
  <si>
    <t>Denny's Corporation Common Stock</t>
  </si>
  <si>
    <t>DEO</t>
  </si>
  <si>
    <t>Diageo plc Common Stock</t>
  </si>
  <si>
    <t>DERM</t>
  </si>
  <si>
    <t>Journey Medical Corporation Common Stock</t>
  </si>
  <si>
    <t>DESP</t>
  </si>
  <si>
    <t>Despegar.com Corp. Ordinary Shares</t>
  </si>
  <si>
    <t>DFH</t>
  </si>
  <si>
    <t>Dream Finders Homes Inc. Class A Common Stock</t>
  </si>
  <si>
    <t>DFIN</t>
  </si>
  <si>
    <t>Donnelley Financial Solutions Inc. Common Stock</t>
  </si>
  <si>
    <t>DFLI</t>
  </si>
  <si>
    <t>Dragonfly Energy Holdings Corp. Common Stock (NV)</t>
  </si>
  <si>
    <t>DFLIW</t>
  </si>
  <si>
    <t>Dragonfly Energy Holdings Corp. Warrant</t>
  </si>
  <si>
    <t>DFP</t>
  </si>
  <si>
    <t>Flaherty &amp; Crumrine Dynamic Preferred and Income Fund Inc. Common Stock</t>
  </si>
  <si>
    <t>DFS</t>
  </si>
  <si>
    <t>Discover Financial Services Common Stock</t>
  </si>
  <si>
    <t>DG</t>
  </si>
  <si>
    <t>Dollar General Corporation Common Stock</t>
  </si>
  <si>
    <t>DGHI</t>
  </si>
  <si>
    <t>Digihost Technology Inc. Common Subordinate Voting Shares</t>
  </si>
  <si>
    <t>DGICA</t>
  </si>
  <si>
    <t>Donegal Group Inc. Class A Common Stock</t>
  </si>
  <si>
    <t>DGICB</t>
  </si>
  <si>
    <t>Donegal Group Inc. Class B Common Stock</t>
  </si>
  <si>
    <t>DGII</t>
  </si>
  <si>
    <t>Digi International Inc. Common Stock</t>
  </si>
  <si>
    <t>DGLY</t>
  </si>
  <si>
    <t>Digital Ally Inc. Common Stock</t>
  </si>
  <si>
    <t>DGX</t>
  </si>
  <si>
    <t>Quest Diagnostics Incorporated Common Stock</t>
  </si>
  <si>
    <t>DH</t>
  </si>
  <si>
    <t>Definitive Healthcare Corp. Class A Common Stock</t>
  </si>
  <si>
    <t>DHAC</t>
  </si>
  <si>
    <t>Digital Health Acquisition Corp. Common Stock</t>
  </si>
  <si>
    <t>DHACW</t>
  </si>
  <si>
    <t>Digital Health Acquisition Corp. Warrant</t>
  </si>
  <si>
    <t>DHC</t>
  </si>
  <si>
    <t>Diversified Healthcare Trust Common Shares of Beneficial Interest</t>
  </si>
  <si>
    <t>DHCA</t>
  </si>
  <si>
    <t>DHC Acquisition Corp. Class A ordinary share</t>
  </si>
  <si>
    <t>DHCAU</t>
  </si>
  <si>
    <t>DHC Acquisition Corp. Unit</t>
  </si>
  <si>
    <t>DHCNI</t>
  </si>
  <si>
    <t>Diversified Healthcare Trust 5.625% Senior Notes due 2042</t>
  </si>
  <si>
    <t>DHCNL</t>
  </si>
  <si>
    <t>Diversified Healthcare Trust 6.25% Senior Notes Due 2046</t>
  </si>
  <si>
    <t>DHF</t>
  </si>
  <si>
    <t>BNY Mellon High Yield Strategies Fund Common Stock</t>
  </si>
  <si>
    <t>DHI</t>
  </si>
  <si>
    <t>D.R. Horton Inc. Common Stock</t>
  </si>
  <si>
    <t>DHIL</t>
  </si>
  <si>
    <t>Diamond Hill Investment Group Inc. Class A Common Stock</t>
  </si>
  <si>
    <t>DHR</t>
  </si>
  <si>
    <t>Danaher Corporation Common Stock</t>
  </si>
  <si>
    <t>DHT</t>
  </si>
  <si>
    <t>DHT Holdings Inc.</t>
  </si>
  <si>
    <t>Jersey</t>
  </si>
  <si>
    <t>DHX</t>
  </si>
  <si>
    <t>DHI Group Inc. Common Stock</t>
  </si>
  <si>
    <t>DHY</t>
  </si>
  <si>
    <t>Credit Suisse High Yield Bond Fund Common Stock</t>
  </si>
  <si>
    <t>DIAX</t>
  </si>
  <si>
    <t>Nuveen Dow 30SM Dynamic Overwrite Fund Common Shares of Beneficial Interest</t>
  </si>
  <si>
    <t>DIBS</t>
  </si>
  <si>
    <t>1stdibs.com Inc. Common Stock</t>
  </si>
  <si>
    <t>DIN</t>
  </si>
  <si>
    <t>Dine Brands Global Inc. Common Stock</t>
  </si>
  <si>
    <t>DINO</t>
  </si>
  <si>
    <t>HF Sinclair Corporation Common Stock</t>
  </si>
  <si>
    <t>DIOD</t>
  </si>
  <si>
    <t>Diodes Incorporated Common Stock</t>
  </si>
  <si>
    <t>DIS</t>
  </si>
  <si>
    <t>Walt Disney Company (The) Common Stock</t>
  </si>
  <si>
    <t>DISA</t>
  </si>
  <si>
    <t>Disruptive Acquisition Corporation I Class A Ordinary Shares</t>
  </si>
  <si>
    <t>DISAW</t>
  </si>
  <si>
    <t>Disruptive Acquisition Corporation I Warrant</t>
  </si>
  <si>
    <t>DISH</t>
  </si>
  <si>
    <t>DISH Network Corporation Class A Common Stock</t>
  </si>
  <si>
    <t>DIST</t>
  </si>
  <si>
    <t>Distoken Acquisition Corporation Ordinary Shares</t>
  </si>
  <si>
    <t>DISTR</t>
  </si>
  <si>
    <t>Distoken Acquisition Corporation Right</t>
  </si>
  <si>
    <t>DIT</t>
  </si>
  <si>
    <t>AMCON Distributing Company Common Stock</t>
  </si>
  <si>
    <t>DJCO</t>
  </si>
  <si>
    <t>Daily Journal Corp. (S.C.) Common Stock</t>
  </si>
  <si>
    <t>DK</t>
  </si>
  <si>
    <t>Delek US Holdings Inc. Common Stock</t>
  </si>
  <si>
    <t>DKDCA</t>
  </si>
  <si>
    <t>Data Knights Acquisition Corp. Class A Common Stock</t>
  </si>
  <si>
    <t>DKDCU</t>
  </si>
  <si>
    <t>Data Knights Acquisition Corp. Unit</t>
  </si>
  <si>
    <t>DKDCW</t>
  </si>
  <si>
    <t>Data Knights Acquisition Corp. Warrant</t>
  </si>
  <si>
    <t>DKL</t>
  </si>
  <si>
    <t>Delek Logistics Partners L.P. Common Units representing Limited Partner Interests</t>
  </si>
  <si>
    <t>DKNG</t>
  </si>
  <si>
    <t>DraftKings Inc. Class A Common Stock</t>
  </si>
  <si>
    <t>DKS</t>
  </si>
  <si>
    <t>Dick's Sporting Goods Inc Common Stock</t>
  </si>
  <si>
    <t>DLA</t>
  </si>
  <si>
    <t>Delta Apparel Inc. Common Stock</t>
  </si>
  <si>
    <t>DLB</t>
  </si>
  <si>
    <t>Dolby Laboratories Common Stock</t>
  </si>
  <si>
    <t>DLHC</t>
  </si>
  <si>
    <t>DLH Holdings Corp.</t>
  </si>
  <si>
    <t>DLNG</t>
  </si>
  <si>
    <t>Dynagas LNG Partners LP Common Units</t>
  </si>
  <si>
    <t>DLNG^A</t>
  </si>
  <si>
    <t>Dynagas LNG Partners LP 9.00% Series A Cumulative Redeemable Preferred Units</t>
  </si>
  <si>
    <t>DLNG^B</t>
  </si>
  <si>
    <t>Dynagas LNG Partners LP 8.75% Series B Fixed to Floating Rate Cumulative Redeemable Perpetual Preferred Units liquidation preference $25.00 per Uni</t>
  </si>
  <si>
    <t>DLO</t>
  </si>
  <si>
    <t>DLocal Limited Class A Common Shares</t>
  </si>
  <si>
    <t>Uruguay</t>
  </si>
  <si>
    <t>DLPN</t>
  </si>
  <si>
    <t>Dolphin Entertainment Inc. Common Stock</t>
  </si>
  <si>
    <t>DLR</t>
  </si>
  <si>
    <t>Digital Realty Trust Inc. Common Stock</t>
  </si>
  <si>
    <t>DLR^J</t>
  </si>
  <si>
    <t>Digital Realty Trust Inc. 5.250% Series J Cumulative Redeemable Preferred Stock</t>
  </si>
  <si>
    <t>DLR^K</t>
  </si>
  <si>
    <t>Digital Realty Trust Inc. 5.850% Series K Cumulative Redeemable Preferred Stock par value $0.01 per share</t>
  </si>
  <si>
    <t>DLR^L</t>
  </si>
  <si>
    <t>Digital Realty Trust Inc. 5.200% Series L Cumulative Redeemable Preferred Stock</t>
  </si>
  <si>
    <t>DLTH</t>
  </si>
  <si>
    <t>Duluth Holdings Inc. Class B Common Stock</t>
  </si>
  <si>
    <t>DLTR</t>
  </si>
  <si>
    <t>Dollar Tree Inc. Common Stock</t>
  </si>
  <si>
    <t>DLX</t>
  </si>
  <si>
    <t>Deluxe Corporation Common Stock</t>
  </si>
  <si>
    <t>DLY</t>
  </si>
  <si>
    <t>DoubleLine Yield Opportunities Fund Common Shares of Beneficial Interest</t>
  </si>
  <si>
    <t>DM</t>
  </si>
  <si>
    <t>Desktop Metal Inc. Class A Common Stock</t>
  </si>
  <si>
    <t>DMA</t>
  </si>
  <si>
    <t>Destra Multi-Alternative Fund Common Stock</t>
  </si>
  <si>
    <t>DMAC</t>
  </si>
  <si>
    <t>DiaMedica Therapeutics Inc. Common Stock</t>
  </si>
  <si>
    <t>DMAQ</t>
  </si>
  <si>
    <t>Deep Medicine Acquisition Corp. Class A Common Stock</t>
  </si>
  <si>
    <t>DMAQR</t>
  </si>
  <si>
    <t>Deep Medicine Acquisition Corp. Rights</t>
  </si>
  <si>
    <t>DMB</t>
  </si>
  <si>
    <t>BNY Mellon Municipal Bond Infrastructure Fund Inc. Common Stock</t>
  </si>
  <si>
    <t>DMF</t>
  </si>
  <si>
    <t>BNY Mellon Municipal Income Inc. Common Stock</t>
  </si>
  <si>
    <t>DMK</t>
  </si>
  <si>
    <t>DMK Pharmaceuticals Corporation Common Stock</t>
  </si>
  <si>
    <t>DMLP</t>
  </si>
  <si>
    <t>Dorchester Minerals L.P. Common Units Representing Limited Partnership Interests</t>
  </si>
  <si>
    <t>DMO</t>
  </si>
  <si>
    <t>Western Asset Mortgage Opportunity Fund Inc. Common Stock</t>
  </si>
  <si>
    <t>DMRC</t>
  </si>
  <si>
    <t>Digimarc Corporation Common Stock</t>
  </si>
  <si>
    <t>DMTK</t>
  </si>
  <si>
    <t>DermTech Inc. Common Stock</t>
  </si>
  <si>
    <t>DMYY</t>
  </si>
  <si>
    <t>dMY Squared Technology Group Inc. Class A Common Stock</t>
  </si>
  <si>
    <t>DNA</t>
  </si>
  <si>
    <t>Ginkgo Bioworks Holdings Inc. Class A Common Stock</t>
  </si>
  <si>
    <t>DNB</t>
  </si>
  <si>
    <t>Dun &amp; Bradstreet Holdings Inc. Common Stock</t>
  </si>
  <si>
    <t>DNLI</t>
  </si>
  <si>
    <t>Denali Therapeutics Inc. Common Stock</t>
  </si>
  <si>
    <t>DNMR</t>
  </si>
  <si>
    <t>Danimer Scientific Inc. Common Stock</t>
  </si>
  <si>
    <t>DNN</t>
  </si>
  <si>
    <t>Denison Mines Corp Ordinary Shares (Canada)</t>
  </si>
  <si>
    <t>DNOW</t>
  </si>
  <si>
    <t>NOW Inc. Common Stock</t>
  </si>
  <si>
    <t>DNP</t>
  </si>
  <si>
    <t>DNP Select Income Fund Inc. Common Stock</t>
  </si>
  <si>
    <t>DNTH</t>
  </si>
  <si>
    <t>Dianthus Therapeutics Inc. Common Stock</t>
  </si>
  <si>
    <t>DNUT</t>
  </si>
  <si>
    <t>Krispy Kreme Inc. Common Stock</t>
  </si>
  <si>
    <t>DO</t>
  </si>
  <si>
    <t>Diamond Offshore Drilling Inc. Common Stock</t>
  </si>
  <si>
    <t>DOC</t>
  </si>
  <si>
    <t>Physicians Realty Trust Common Shares of Beneficial Interest</t>
  </si>
  <si>
    <t>DOCN</t>
  </si>
  <si>
    <t>DigitalOcean Holdings Inc. Common Stock</t>
  </si>
  <si>
    <t>DOCS</t>
  </si>
  <si>
    <t>Doximity Inc. Class A Common Stock</t>
  </si>
  <si>
    <t>DOCU</t>
  </si>
  <si>
    <t>DocuSign Inc. Common Stock</t>
  </si>
  <si>
    <t>DOGZ</t>
  </si>
  <si>
    <t>Dogness (International) Corporation Class A Common Stock</t>
  </si>
  <si>
    <t>DOLE</t>
  </si>
  <si>
    <t>Dole plc Ordinary Shares</t>
  </si>
  <si>
    <t>DOMA</t>
  </si>
  <si>
    <t>Doma Holdings Inc. Common Stock</t>
  </si>
  <si>
    <t>DOMH</t>
  </si>
  <si>
    <t>Dominari Holdings Inc. Common Stock</t>
  </si>
  <si>
    <t>DOMO</t>
  </si>
  <si>
    <t>Domo Inc. Class B Common Stock</t>
  </si>
  <si>
    <t>DOOO</t>
  </si>
  <si>
    <t>BRP Inc. (Recreational Products) Common Subordinate Voting Shares</t>
  </si>
  <si>
    <t>DOOR</t>
  </si>
  <si>
    <t>Masonite International Corporation Ordinary Shares (Canada)</t>
  </si>
  <si>
    <t>DORM</t>
  </si>
  <si>
    <t>Dorman Products Inc. Common Stock</t>
  </si>
  <si>
    <t>DOUG</t>
  </si>
  <si>
    <t>Douglas Elliman Inc. Common Stock</t>
  </si>
  <si>
    <t>DOV</t>
  </si>
  <si>
    <t>Dover Corporation Common Stock</t>
  </si>
  <si>
    <t>DOW</t>
  </si>
  <si>
    <t>Dow Inc. Common Stock</t>
  </si>
  <si>
    <t>DOX</t>
  </si>
  <si>
    <t>Amdocs Limited Ordinary Shares</t>
  </si>
  <si>
    <t>Guernsey</t>
  </si>
  <si>
    <t>DOYU</t>
  </si>
  <si>
    <t>DouYu International Holdings Limited ADS</t>
  </si>
  <si>
    <t>DPCS</t>
  </si>
  <si>
    <t>DP Cap Acquisition Corp I Class A Ordinary Shares</t>
  </si>
  <si>
    <t>DPG</t>
  </si>
  <si>
    <t>Duff &amp; Phelps Utility and Infrastructure Fund Inc.</t>
  </si>
  <si>
    <t>DPRO</t>
  </si>
  <si>
    <t>Draganfly Inc. Common Shares</t>
  </si>
  <si>
    <t>DPSI</t>
  </si>
  <si>
    <t>DecisionPoint Systems Inc. Common Stock</t>
  </si>
  <si>
    <t>DPZ</t>
  </si>
  <si>
    <t>Domino's Pizza Inc Common Stock</t>
  </si>
  <si>
    <t>DQ</t>
  </si>
  <si>
    <t>DAQO New Energy Corp. American Depositary Shares each representing five ordinary shares</t>
  </si>
  <si>
    <t>DRCT</t>
  </si>
  <si>
    <t>Direct Digital Holdings Inc. Class A Common Stock</t>
  </si>
  <si>
    <t>DRCTW</t>
  </si>
  <si>
    <t>Direct Digital Holdings Inc. Warrant</t>
  </si>
  <si>
    <t>DRD</t>
  </si>
  <si>
    <t>DRDGOLD Limited American Depositary Shares</t>
  </si>
  <si>
    <t>DRH</t>
  </si>
  <si>
    <t>Diamondrock Hospitality Company Common Stock</t>
  </si>
  <si>
    <t>DRH^A</t>
  </si>
  <si>
    <t>Diamondrock Hospitality Company 8.250% Series A Cumulative Redeemable Preferred Stock</t>
  </si>
  <si>
    <t>DRI</t>
  </si>
  <si>
    <t>Darden Restaurants Inc. Common Stock</t>
  </si>
  <si>
    <t>DRIO</t>
  </si>
  <si>
    <t>DarioHealth Corp. Common Stock</t>
  </si>
  <si>
    <t>DRMA</t>
  </si>
  <si>
    <t>Dermata Therapeutics Inc. Common Stock</t>
  </si>
  <si>
    <t>DRMAW</t>
  </si>
  <si>
    <t>Dermata Therapeutics Inc. Warrant</t>
  </si>
  <si>
    <t>DRQ</t>
  </si>
  <si>
    <t>Dril-Quip Inc. Common Stock</t>
  </si>
  <si>
    <t>DRRX</t>
  </si>
  <si>
    <t>DURECT Corporation Common Stock</t>
  </si>
  <si>
    <t>DRS</t>
  </si>
  <si>
    <t>Leonardo DRS Inc. Common Stock</t>
  </si>
  <si>
    <t>DRTS</t>
  </si>
  <si>
    <t>Alpha Tau Medical Ltd. Ordinary Shares</t>
  </si>
  <si>
    <t>DRTSW</t>
  </si>
  <si>
    <t>Alpha Tau Medical Ltd. Warrant</t>
  </si>
  <si>
    <t>DRUG</t>
  </si>
  <si>
    <t>Bright Minds Biosciences Inc. Common Stock</t>
  </si>
  <si>
    <t>DRVN</t>
  </si>
  <si>
    <t>Driven Brands Holdings Inc. Common Stock</t>
  </si>
  <si>
    <t>Automotive Aftermarket</t>
  </si>
  <si>
    <t>DSGN</t>
  </si>
  <si>
    <t>Design Therapeutics Inc. Common Stock</t>
  </si>
  <si>
    <t>DSGR</t>
  </si>
  <si>
    <t>Distribution Solutions Group Inc. Common Stock</t>
  </si>
  <si>
    <t>DSGX</t>
  </si>
  <si>
    <t>Descartes Systems Group Inc. (The) Common Stock</t>
  </si>
  <si>
    <t>DSKE</t>
  </si>
  <si>
    <t>Daseke Inc. Common Stock</t>
  </si>
  <si>
    <t>DSL</t>
  </si>
  <si>
    <t>DoubleLine Income Solutions Fund Common Shares of Beneficial Interests</t>
  </si>
  <si>
    <t>DSM</t>
  </si>
  <si>
    <t>BNY Mellon Strategic Municipal Bond Fund Inc. Common Stock</t>
  </si>
  <si>
    <t>DSP</t>
  </si>
  <si>
    <t>Viant Technology Inc. Class A Common Stock</t>
  </si>
  <si>
    <t>DSS</t>
  </si>
  <si>
    <t>DSS Inc. Common Stock</t>
  </si>
  <si>
    <t>DSU</t>
  </si>
  <si>
    <t>Blackrock Debt Strategies Fund Inc. Common Stock</t>
  </si>
  <si>
    <t>DSWL</t>
  </si>
  <si>
    <t>Deswell Industries Inc. Common Shares</t>
  </si>
  <si>
    <t>Macau</t>
  </si>
  <si>
    <t>DSX</t>
  </si>
  <si>
    <t>Diana Shipping inc. common stock</t>
  </si>
  <si>
    <t>DSX^B</t>
  </si>
  <si>
    <t>Diana Shipping Inc. Perpetual Preferred Shares Series B (Marshall Islands)</t>
  </si>
  <si>
    <t>DT</t>
  </si>
  <si>
    <t>Dynatrace Inc. Common Stock</t>
  </si>
  <si>
    <t>DTB</t>
  </si>
  <si>
    <t>DTE Energy Company 2020 Series G 4.375% Junior Subordinated Debentures due 2080</t>
  </si>
  <si>
    <t>DTC</t>
  </si>
  <si>
    <t>Solo Brands Inc. Class A Common Stock</t>
  </si>
  <si>
    <t>DTCK</t>
  </si>
  <si>
    <t>Davis Commodities Limited Ordinary Shares</t>
  </si>
  <si>
    <t>DTE</t>
  </si>
  <si>
    <t>DTE Energy Company Common Stock</t>
  </si>
  <si>
    <t>DTF</t>
  </si>
  <si>
    <t>DTF Tax-Free Income 2028 Term Fund Inc. Common Stock</t>
  </si>
  <si>
    <t>DTG</t>
  </si>
  <si>
    <t>DTE Energy Company 2021 Series E 4.375% Junior Subordinated Debentures</t>
  </si>
  <si>
    <t>DTI</t>
  </si>
  <si>
    <t>Drilling Tools International Corporation Common Stock</t>
  </si>
  <si>
    <t>DTIL</t>
  </si>
  <si>
    <t>Precision BioSciences Inc. Common Stock</t>
  </si>
  <si>
    <t>DTM</t>
  </si>
  <si>
    <t>DT Midstream Inc. Common Stock</t>
  </si>
  <si>
    <t>DTSS</t>
  </si>
  <si>
    <t>Datasea Inc. Common Stock</t>
  </si>
  <si>
    <t>DTST</t>
  </si>
  <si>
    <t>Data Storage Corporation Common Stock</t>
  </si>
  <si>
    <t>DTW</t>
  </si>
  <si>
    <t>DTE Energy Company 2017 Series E 5.25% Junior Subordinated Debentures due 2077</t>
  </si>
  <si>
    <t>DUET</t>
  </si>
  <si>
    <t>DUET Acquisition Corp. Class A Common Stock</t>
  </si>
  <si>
    <t>DUETU</t>
  </si>
  <si>
    <t>DUET Acquisition Corp. Unit</t>
  </si>
  <si>
    <t>DUETW</t>
  </si>
  <si>
    <t>DUET Acquisition Corp. Warrant</t>
  </si>
  <si>
    <t>DUK</t>
  </si>
  <si>
    <t>Duke Energy Corporation (Holding Company) Common Stock</t>
  </si>
  <si>
    <t>DUK^A</t>
  </si>
  <si>
    <t>Duke Energy Corporation Depositary Shares each representing a 1/1000th interest in a share of 5.75% Series A Cumulative Redeemable Perpetual Preferred Stock</t>
  </si>
  <si>
    <t>DUKB</t>
  </si>
  <si>
    <t>Duke Energy Corporation 5.625% Junior Subordinated Debentures due 2078</t>
  </si>
  <si>
    <t>DUNE</t>
  </si>
  <si>
    <t>Dune Acquisition Corporation Class A Common Stock</t>
  </si>
  <si>
    <t>DUO</t>
  </si>
  <si>
    <t>Fangdd Network Group Ltd. American Depositary Shares</t>
  </si>
  <si>
    <t>DUOL</t>
  </si>
  <si>
    <t>Duolingo Inc. Class A Common Stock</t>
  </si>
  <si>
    <t>DUOT</t>
  </si>
  <si>
    <t>Duos Technologies Group Inc. Common Stock</t>
  </si>
  <si>
    <t>DV</t>
  </si>
  <si>
    <t>DoubleVerify Holdings Inc. Common Stock</t>
  </si>
  <si>
    <t>DVA</t>
  </si>
  <si>
    <t>DaVita Inc. Common Stock</t>
  </si>
  <si>
    <t>DVAX</t>
  </si>
  <si>
    <t>Dynavax Technologies Corporation Common Stock</t>
  </si>
  <si>
    <t>DVN</t>
  </si>
  <si>
    <t>Devon Energy Corporation Common Stock</t>
  </si>
  <si>
    <t>DWAC</t>
  </si>
  <si>
    <t>Digital World Acquisition Corp. Class A Common Stock</t>
  </si>
  <si>
    <t>DWACU</t>
  </si>
  <si>
    <t>Digital World Acquisition Corp. Units</t>
  </si>
  <si>
    <t>DWACW</t>
  </si>
  <si>
    <t>Digital World Acquisition Corp. Warrants</t>
  </si>
  <si>
    <t>DWSN</t>
  </si>
  <si>
    <t>Dawson Geophysical Company Common Stock</t>
  </si>
  <si>
    <t>DX</t>
  </si>
  <si>
    <t>Dynex Capital Inc. Common Stock</t>
  </si>
  <si>
    <t>DX^C</t>
  </si>
  <si>
    <t>Dynex Capital Inc. 6.900% Series C Fixed-to-Floating Rate Cumulative Redeemable Preferred Stock</t>
  </si>
  <si>
    <t>DXC</t>
  </si>
  <si>
    <t>DXC Technology Company Common Stock</t>
  </si>
  <si>
    <t>DXCM</t>
  </si>
  <si>
    <t>DexCom Inc. Common Stock</t>
  </si>
  <si>
    <t>DXF</t>
  </si>
  <si>
    <t>Dunxin Financial Holdings Limited American Depositary Shares</t>
  </si>
  <si>
    <t>DXLG</t>
  </si>
  <si>
    <t>Destination XL Group Inc. Common Stock</t>
  </si>
  <si>
    <t>DXPE</t>
  </si>
  <si>
    <t>DXP Enterprises Inc. Common Stock</t>
  </si>
  <si>
    <t>DXR</t>
  </si>
  <si>
    <t>Daxor Corporation Common Stock</t>
  </si>
  <si>
    <t>DXYN</t>
  </si>
  <si>
    <t>Dixie Group Inc. (The) Common Stock</t>
  </si>
  <si>
    <t>DY</t>
  </si>
  <si>
    <t>Dycom Industries Inc. Common Stock</t>
  </si>
  <si>
    <t>Water Sewer Pipeline Comm &amp; Power Line Construction</t>
  </si>
  <si>
    <t>DYAI</t>
  </si>
  <si>
    <t>Dyadic International Inc. Common Stock</t>
  </si>
  <si>
    <t>DYN</t>
  </si>
  <si>
    <t>Dyne Therapeutics Inc. Common Stock</t>
  </si>
  <si>
    <t>DYNT</t>
  </si>
  <si>
    <t>Dynatronics Corporation Common Stock</t>
  </si>
  <si>
    <t>DZSI</t>
  </si>
  <si>
    <t>DZS Inc. Common Stock</t>
  </si>
  <si>
    <t>E</t>
  </si>
  <si>
    <t>ENI S.p.A. Common Stock</t>
  </si>
  <si>
    <t>Italy</t>
  </si>
  <si>
    <t>EA</t>
  </si>
  <si>
    <t>Electronic Arts Inc. Common Stock</t>
  </si>
  <si>
    <t>EAC</t>
  </si>
  <si>
    <t>Edify Acquisition Corp. Class A Common Stock</t>
  </si>
  <si>
    <t>EAD</t>
  </si>
  <si>
    <t>Allspring Income Opportunities Fund Common Shares</t>
  </si>
  <si>
    <t>EAF</t>
  </si>
  <si>
    <t>GrafTech International Ltd. Common Stock</t>
  </si>
  <si>
    <t>EAI</t>
  </si>
  <si>
    <t>Entergy Arkansas LLC First Mortgage Bonds 4.875% Series Due September 1 2066</t>
  </si>
  <si>
    <t>EAR</t>
  </si>
  <si>
    <t>Eargo Inc. Common Stock</t>
  </si>
  <si>
    <t>EARN</t>
  </si>
  <si>
    <t>Ellington Residential Mortgage REIT Common Shares of Beneficial Interest</t>
  </si>
  <si>
    <t>EAST</t>
  </si>
  <si>
    <t>Eastside Distilling Inc. Common Stock</t>
  </si>
  <si>
    <t>EAT</t>
  </si>
  <si>
    <t>Brinker International Inc. Common Stock</t>
  </si>
  <si>
    <t>EB</t>
  </si>
  <si>
    <t>Eventbrite Inc. Class A Common Stock</t>
  </si>
  <si>
    <t>EBAY</t>
  </si>
  <si>
    <t>eBay Inc. Common Stock</t>
  </si>
  <si>
    <t>EBC</t>
  </si>
  <si>
    <t>Eastern Bankshares Inc. Common Stock</t>
  </si>
  <si>
    <t>EBF</t>
  </si>
  <si>
    <t>Ennis Inc. Common Stock</t>
  </si>
  <si>
    <t>EBIX</t>
  </si>
  <si>
    <t>Ebix Inc. Common Stock</t>
  </si>
  <si>
    <t>EBMT</t>
  </si>
  <si>
    <t>Eagle Bancorp Montana Inc. Common Stock</t>
  </si>
  <si>
    <t>EBON</t>
  </si>
  <si>
    <t>Ebang International Holdings Inc. Class A Ordinary Shares</t>
  </si>
  <si>
    <t>EBR</t>
  </si>
  <si>
    <t>Centrais Electricas Brasileiras S A American Depositary Shares (Each representing one Common Share)</t>
  </si>
  <si>
    <t>EBS</t>
  </si>
  <si>
    <t>Emergent Biosolutions Inc. Common Stock</t>
  </si>
  <si>
    <t>EBTC</t>
  </si>
  <si>
    <t>Enterprise Bancorp Inc Common Stock</t>
  </si>
  <si>
    <t>EC</t>
  </si>
  <si>
    <t>Ecopetrol S.A. American Depositary Shares</t>
  </si>
  <si>
    <t>ECAT</t>
  </si>
  <si>
    <t>BlackRock ESG Capital Allocation Term Trust Common Shares of Beneficial Interest</t>
  </si>
  <si>
    <t>ECBK</t>
  </si>
  <si>
    <t>ECB Bancorp Inc. Common Stock</t>
  </si>
  <si>
    <t>ECC</t>
  </si>
  <si>
    <t>Eagle Point Credit Company Inc. Common Stock</t>
  </si>
  <si>
    <t>ECC^D</t>
  </si>
  <si>
    <t>Eagle Point Credit Company Inc. 6.75% Series D Preferred Stock</t>
  </si>
  <si>
    <t>ECCC</t>
  </si>
  <si>
    <t>Eagle Point Credit Company Inc. 6.50% Series C Term Preferred Stock due 2031</t>
  </si>
  <si>
    <t>ECCV</t>
  </si>
  <si>
    <t>Eagle Point Credit Company Inc. 5.375% Notes due 2029</t>
  </si>
  <si>
    <t>ECCW</t>
  </si>
  <si>
    <t>Eagle Point Credit Company Inc. 6.75% Notes due 2031</t>
  </si>
  <si>
    <t>ECCX</t>
  </si>
  <si>
    <t>Eagle Point Credit Company Inc. 6.6875% Notes due 2028</t>
  </si>
  <si>
    <t>ECF</t>
  </si>
  <si>
    <t>Ellsworth Growth and Income Fund Ltd.</t>
  </si>
  <si>
    <t>ECF^A</t>
  </si>
  <si>
    <t>Ellsworth Growth and Income Fund Ltd. 5.25% Series A Cumulative Preferred Shares (Liquidation Preference $25.00 per share)</t>
  </si>
  <si>
    <t>ECL</t>
  </si>
  <si>
    <t>Ecolab Inc. Common Stock</t>
  </si>
  <si>
    <t>ECOR</t>
  </si>
  <si>
    <t>electroCore Inc. Common Stock</t>
  </si>
  <si>
    <t>ECPG</t>
  </si>
  <si>
    <t>Encore Capital Group Inc Common Stock</t>
  </si>
  <si>
    <t>ECVT</t>
  </si>
  <si>
    <t>Ecovyst Inc. Common Stock</t>
  </si>
  <si>
    <t>ECX</t>
  </si>
  <si>
    <t>ECARX Holdings Inc. Class A Ordinary shares</t>
  </si>
  <si>
    <t>ECXWW</t>
  </si>
  <si>
    <t>ECARX Holdings Inc. Warrants</t>
  </si>
  <si>
    <t>ED</t>
  </si>
  <si>
    <t>Consolidated Edison Inc. Common Stock</t>
  </si>
  <si>
    <t>EDAP</t>
  </si>
  <si>
    <t>EDAP TMS S.A. American Depositary Shares</t>
  </si>
  <si>
    <t>EDBL</t>
  </si>
  <si>
    <t>Edible Garden AG Incorporated Common Stock</t>
  </si>
  <si>
    <t>EDBLW</t>
  </si>
  <si>
    <t>Edible Garden AG Incorporated Warrant</t>
  </si>
  <si>
    <t>EDD</t>
  </si>
  <si>
    <t>Morgan Stanley Emerging Markets Domestic Debt Fund Inc. Common Stock</t>
  </si>
  <si>
    <t>EDF</t>
  </si>
  <si>
    <t>Virtus Stone Harbor Emerging Markets Income Fund Common Shares of Beneficial Interest</t>
  </si>
  <si>
    <t>EDI</t>
  </si>
  <si>
    <t>Virtus Stone Harbor Emerging Markets Total Income Fund Common Shares of Beneficial Interest</t>
  </si>
  <si>
    <t>EDIT</t>
  </si>
  <si>
    <t>Editas Medicine Inc. Common Stock</t>
  </si>
  <si>
    <t>EDN</t>
  </si>
  <si>
    <t>Empresa Distribuidora Y Comercializadora Norte S.A. (Edenor) American Depositary Shares</t>
  </si>
  <si>
    <t>EDR</t>
  </si>
  <si>
    <t>Endeavor Group Holdings Inc. Class A Common Stock</t>
  </si>
  <si>
    <t>EDRY</t>
  </si>
  <si>
    <t>EuroDry Ltd. Common Shares</t>
  </si>
  <si>
    <t>EDSA</t>
  </si>
  <si>
    <t>Edesa Biotech Inc. Common Shares</t>
  </si>
  <si>
    <t>EDTK</t>
  </si>
  <si>
    <t>Skillful Craftsman Education Technology Limited Ordinary Share</t>
  </si>
  <si>
    <t>EDU</t>
  </si>
  <si>
    <t>New Oriental Education &amp; Technology Group Inc. Sponsored ADR representing 10 Ordinary Share (Cayman Islands)</t>
  </si>
  <si>
    <t>EDUC</t>
  </si>
  <si>
    <t>Educational Development Corporation Common Stock</t>
  </si>
  <si>
    <t>EE</t>
  </si>
  <si>
    <t>Excelerate Energy Inc. Class A Common Stock</t>
  </si>
  <si>
    <t>EEA</t>
  </si>
  <si>
    <t>The European Equity Fund Inc. Common Stock</t>
  </si>
  <si>
    <t>EEFT</t>
  </si>
  <si>
    <t>Euronet Worldwide Inc. Common Stock</t>
  </si>
  <si>
    <t>EEIQ</t>
  </si>
  <si>
    <t>EpicQuest Education Group International Limited Common Stock</t>
  </si>
  <si>
    <t>EEX</t>
  </si>
  <si>
    <t>Emerald Holding Inc. Common Stock</t>
  </si>
  <si>
    <t>EFC</t>
  </si>
  <si>
    <t>Ellington Financial Inc. Common Stock</t>
  </si>
  <si>
    <t>EFC^A</t>
  </si>
  <si>
    <t>Ellington Financial Inc. 6.750% Series A Fixed-to-Floating Rate Cumulative Redeemable Preferred Stock</t>
  </si>
  <si>
    <t>EFC^B</t>
  </si>
  <si>
    <t>Ellington Financial Inc. 6.250% Series B Fixed-Rate Reset Cumulative Redeemable Preferred Stock</t>
  </si>
  <si>
    <t>EFC^C</t>
  </si>
  <si>
    <t>Ellington Financial Inc. 8.625% Series C Fixed-Rate Reset Cumulative Redeemable Preferred Stock</t>
  </si>
  <si>
    <t>EFHT</t>
  </si>
  <si>
    <t>EF Hutton Acquisition Corporation I Common Stock</t>
  </si>
  <si>
    <t>EFHTR</t>
  </si>
  <si>
    <t>EF Hutton Acquisition Corporation I Rights</t>
  </si>
  <si>
    <t>EFHTW</t>
  </si>
  <si>
    <t>EF Hutton Acquisition Corporation I Warrant</t>
  </si>
  <si>
    <t>EFOI</t>
  </si>
  <si>
    <t>Energy Focus Inc. Common Stock</t>
  </si>
  <si>
    <t>EFR</t>
  </si>
  <si>
    <t>Eaton Vance Senior Floating-Rate Fund Common Shares of Beneficial Interest</t>
  </si>
  <si>
    <t>EFSC</t>
  </si>
  <si>
    <t>Enterprise Financial Services Corporation Common Stock</t>
  </si>
  <si>
    <t>EFSCP</t>
  </si>
  <si>
    <t>Enterprise Financial Services Corporation Depositary Shares Each Representing a 1/40th Interest in a Share of 5% Fixed Rate Non-Cumulative Perpetual Preferred Stock Series A</t>
  </si>
  <si>
    <t>EFSH</t>
  </si>
  <si>
    <t>1847 Holdings LLC Common Shares</t>
  </si>
  <si>
    <t>EFT</t>
  </si>
  <si>
    <t>Eaton Vance Floating Rate Income Trust Common Shares of Beneficial Interest</t>
  </si>
  <si>
    <t>EFTR</t>
  </si>
  <si>
    <t>eFFECTOR Therapeutics Inc. Common Stock</t>
  </si>
  <si>
    <t>EFTRW</t>
  </si>
  <si>
    <t>eFFECTOR Therapeutics Inc. Warrant</t>
  </si>
  <si>
    <t>EFX</t>
  </si>
  <si>
    <t>Equifax Inc. Common Stock</t>
  </si>
  <si>
    <t>EFXT</t>
  </si>
  <si>
    <t>Enerflex Ltd Common Shares</t>
  </si>
  <si>
    <t>EG</t>
  </si>
  <si>
    <t>Everest Group Ltd. Common Stock</t>
  </si>
  <si>
    <t>EGAN</t>
  </si>
  <si>
    <t>eGain Corporation Common Stock</t>
  </si>
  <si>
    <t>EGBN</t>
  </si>
  <si>
    <t>Eagle Bancorp Inc. Common Stock</t>
  </si>
  <si>
    <t>EGF</t>
  </si>
  <si>
    <t>Blackrock Enhanced Government Fund Inc. Common Stock</t>
  </si>
  <si>
    <t>EGGF</t>
  </si>
  <si>
    <t>EG Acquisition Corp. Class A Common Stock</t>
  </si>
  <si>
    <t>EGHT</t>
  </si>
  <si>
    <t>8x8 Inc Common Stock</t>
  </si>
  <si>
    <t>EGIO</t>
  </si>
  <si>
    <t>Edgio Inc. Common Stock</t>
  </si>
  <si>
    <t>EGLE</t>
  </si>
  <si>
    <t>Eagle Bulk Shipping Inc. Common Stock</t>
  </si>
  <si>
    <t>EGLX</t>
  </si>
  <si>
    <t>Enthusiast Gaming Holdings Inc. Common Stock</t>
  </si>
  <si>
    <t>EGO</t>
  </si>
  <si>
    <t>Eldorado Gold Corporation Ordinary Shares</t>
  </si>
  <si>
    <t>EGP</t>
  </si>
  <si>
    <t>EastGroup Properties Inc. Common Stock</t>
  </si>
  <si>
    <t>EGRX</t>
  </si>
  <si>
    <t>Eagle Pharmaceuticals Inc. Common Stock</t>
  </si>
  <si>
    <t>EGY</t>
  </si>
  <si>
    <t>VAALCO Energy Inc. Common Stock</t>
  </si>
  <si>
    <t>EH</t>
  </si>
  <si>
    <t>EHang Holdings Limited ADS</t>
  </si>
  <si>
    <t>EHAB</t>
  </si>
  <si>
    <t>Enhabit Inc. Common Stock</t>
  </si>
  <si>
    <t>EHC</t>
  </si>
  <si>
    <t>Encompass Health Corporation Common Stock</t>
  </si>
  <si>
    <t>EHI</t>
  </si>
  <si>
    <t>Western Asset Global High Income Fund Inc Common Stock</t>
  </si>
  <si>
    <t>EHTH</t>
  </si>
  <si>
    <t>eHealth Inc. Common Stock</t>
  </si>
  <si>
    <t>EIC</t>
  </si>
  <si>
    <t>Eagle Point Income Company Inc. Common Stock</t>
  </si>
  <si>
    <t>EICA</t>
  </si>
  <si>
    <t>Eagle Point Income Company Inc. 5.00% Series A Term Preferred Stock due 2026</t>
  </si>
  <si>
    <t>EICB</t>
  </si>
  <si>
    <t>Eagle Point Income Company Inc. 7.75% Series B Term Preferred Stock Due 2028</t>
  </si>
  <si>
    <t>EIG</t>
  </si>
  <si>
    <t>Employers Holdings Inc Common Stock</t>
  </si>
  <si>
    <t>EIGR</t>
  </si>
  <si>
    <t>Eiger BioPharmaceuticals Inc. Common Stock</t>
  </si>
  <si>
    <t>EIM</t>
  </si>
  <si>
    <t>Eaton Vance Municipal Bond Fund Common Shares of Beneficial Interest $.01 par value</t>
  </si>
  <si>
    <t>EIX</t>
  </si>
  <si>
    <t>Edison International Common Stock</t>
  </si>
  <si>
    <t>EJH</t>
  </si>
  <si>
    <t>E-Home Household Service Holdings Limited Ordinary Shares</t>
  </si>
  <si>
    <t>EKSO</t>
  </si>
  <si>
    <t>Ekso Bionics Holdings Inc. Common Stock</t>
  </si>
  <si>
    <t>EL</t>
  </si>
  <si>
    <t>Estee Lauder Companies Inc. (The) Common Stock</t>
  </si>
  <si>
    <t>ELA</t>
  </si>
  <si>
    <t>Envela Corporation Common Stock</t>
  </si>
  <si>
    <t>ELAN</t>
  </si>
  <si>
    <t>Elanco Animal Health Incorporated Common Stock</t>
  </si>
  <si>
    <t>ELBM</t>
  </si>
  <si>
    <t>Electra Battery Materials Corporation Common Stock</t>
  </si>
  <si>
    <t>ELC</t>
  </si>
  <si>
    <t>Entergy Louisiana Inc. Collateral Trust Mortgage Bonds 4.875 % Series due September 1 2066</t>
  </si>
  <si>
    <t>ELDN</t>
  </si>
  <si>
    <t>Eledon Pharmaceuticals Inc. Common Stock</t>
  </si>
  <si>
    <t>ELEV</t>
  </si>
  <si>
    <t>Elevation Oncology Inc. Common stock</t>
  </si>
  <si>
    <t>ELF</t>
  </si>
  <si>
    <t>e.l.f. Beauty Inc. Common Stock</t>
  </si>
  <si>
    <t>ELIQ</t>
  </si>
  <si>
    <t>Electriq Power Holdings Inc. Class A Common Stock</t>
  </si>
  <si>
    <t>ELLO</t>
  </si>
  <si>
    <t>Ellomay Capital Ltd Ordinary Shares (Israel)</t>
  </si>
  <si>
    <t>ELMD</t>
  </si>
  <si>
    <t>Electromed Inc. Common Stock</t>
  </si>
  <si>
    <t>ELME</t>
  </si>
  <si>
    <t>Elme Communities Common Stock</t>
  </si>
  <si>
    <t>ELP</t>
  </si>
  <si>
    <t>Companhia Paranaense de Energia (COPEL) American Depositary Shares (each representing one Unit consisting one Common Share and four non-voting Class B Preferred Shares)</t>
  </si>
  <si>
    <t>ELS</t>
  </si>
  <si>
    <t>Equity Lifestyle Properties Inc. Common Stock</t>
  </si>
  <si>
    <t>ELSE</t>
  </si>
  <si>
    <t>Electro-Sensors Inc. Common Stock</t>
  </si>
  <si>
    <t>ELTK</t>
  </si>
  <si>
    <t>Eltek Ltd. Ordinary Shares</t>
  </si>
  <si>
    <t>ELTX</t>
  </si>
  <si>
    <t>Elicio Therapeutics Inc. Common Stock</t>
  </si>
  <si>
    <t>ELUT</t>
  </si>
  <si>
    <t>Elutia Inc. Class A Common Stock</t>
  </si>
  <si>
    <t>ELV</t>
  </si>
  <si>
    <t>Elevance Health Inc. Common Stock</t>
  </si>
  <si>
    <t>ELVA</t>
  </si>
  <si>
    <t>Electrovaya Inc. Common Shares</t>
  </si>
  <si>
    <t>ELVN</t>
  </si>
  <si>
    <t>Enliven Therapeutics Inc. Common Stock</t>
  </si>
  <si>
    <t>ELWS</t>
  </si>
  <si>
    <t>Earlyworks Co. Ltd. American Depositary Shares</t>
  </si>
  <si>
    <t>ELYM</t>
  </si>
  <si>
    <t>Eliem Therapeutics Inc Common Stock</t>
  </si>
  <si>
    <t>EM</t>
  </si>
  <si>
    <t>Smart Share Global Limited American Depositary Shares</t>
  </si>
  <si>
    <t>EMBC</t>
  </si>
  <si>
    <t>Embecta Corp. Common Stock</t>
  </si>
  <si>
    <t>EMCG</t>
  </si>
  <si>
    <t>Embrace Change Acquisition Corp Ordinary Shares</t>
  </si>
  <si>
    <t>EMCGR</t>
  </si>
  <si>
    <t>Embrace Change Acquisition Corp Rights</t>
  </si>
  <si>
    <t>EMCGW</t>
  </si>
  <si>
    <t>Embrace Change Acquisition Corp Warrants</t>
  </si>
  <si>
    <t>EMD</t>
  </si>
  <si>
    <t>Western Asset Emerging Markets Debt Fund Inc Common Stock</t>
  </si>
  <si>
    <t>EME</t>
  </si>
  <si>
    <t>EMCOR Group Inc. Common Stock</t>
  </si>
  <si>
    <t>EMF</t>
  </si>
  <si>
    <t>Templeton Emerging Markets Fund Common Stock</t>
  </si>
  <si>
    <t>EMKR</t>
  </si>
  <si>
    <t>EMCORE Corporation Common Stock</t>
  </si>
  <si>
    <t>EML</t>
  </si>
  <si>
    <t>Eastern Company (The) Common Stock</t>
  </si>
  <si>
    <t>EMLD</t>
  </si>
  <si>
    <t>FTAC Emerald Acquisition Corp. Class A Common Stock</t>
  </si>
  <si>
    <t>EMLDW</t>
  </si>
  <si>
    <t>FTAC Emerald Acquisition Corp. Warrant</t>
  </si>
  <si>
    <t>EMN</t>
  </si>
  <si>
    <t>Eastman Chemical Company Common Stock</t>
  </si>
  <si>
    <t>EMO</t>
  </si>
  <si>
    <t>ClearBridge Energy Midstream Opportunity Fund Inc. Common Stock</t>
  </si>
  <si>
    <t>EMP</t>
  </si>
  <si>
    <t>Entergy Mississippi LLC First Mortgage Bonds 4.90% Series Due October 1 2066</t>
  </si>
  <si>
    <t>EMR</t>
  </si>
  <si>
    <t>Emerson Electric Company Common Stock</t>
  </si>
  <si>
    <t>EMX</t>
  </si>
  <si>
    <t>EMX Royalty Corporation Common Shares (Canada)</t>
  </si>
  <si>
    <t>ENB</t>
  </si>
  <si>
    <t>Enbridge Inc Common Stock</t>
  </si>
  <si>
    <t>ENCP</t>
  </si>
  <si>
    <t>Energem Corp Class A Ordinary Shares</t>
  </si>
  <si>
    <t>ENCPW</t>
  </si>
  <si>
    <t>Energem Corp Warrant</t>
  </si>
  <si>
    <t>ENER</t>
  </si>
  <si>
    <t>Accretion Acquisition Corp. Common Stock</t>
  </si>
  <si>
    <t>ENERR</t>
  </si>
  <si>
    <t>Accretion Acquisition Corp. Right</t>
  </si>
  <si>
    <t>ENERW</t>
  </si>
  <si>
    <t>Accretion Acquisition Corp. Warrant</t>
  </si>
  <si>
    <t>ENFN</t>
  </si>
  <si>
    <t>Enfusion Inc. Class A Common Stock</t>
  </si>
  <si>
    <t>ENG</t>
  </si>
  <si>
    <t>ENGlobal Corporation Common Stock</t>
  </si>
  <si>
    <t>ENIC</t>
  </si>
  <si>
    <t>Enel Chile S.A. American Depositary Shares (Each representing 50 shares of Common Stock)</t>
  </si>
  <si>
    <t>ENJ</t>
  </si>
  <si>
    <t>Entergy New Orleans LLC First Mortgage Bonds 5.0% Series due December 1 2052</t>
  </si>
  <si>
    <t>ENLC</t>
  </si>
  <si>
    <t>EnLink Midstream LLC Common Units representing Limited Partner Interests</t>
  </si>
  <si>
    <t>ENLT</t>
  </si>
  <si>
    <t>Enlight Renewable Energy Ltd. Ordinary Shares</t>
  </si>
  <si>
    <t>ENLV</t>
  </si>
  <si>
    <t>Enlivex Therapeutics Ltd. Ordinary Shares</t>
  </si>
  <si>
    <t>ENO</t>
  </si>
  <si>
    <t>Entergy New Orleans LLC First Mortgage Bonds 5.50% Series due April 1 2066</t>
  </si>
  <si>
    <t>ENOV</t>
  </si>
  <si>
    <t>Enovis Corporation Common Stock</t>
  </si>
  <si>
    <t>ENPH</t>
  </si>
  <si>
    <t>Enphase Energy Inc. Common Stock</t>
  </si>
  <si>
    <t>ENR</t>
  </si>
  <si>
    <t>Energizer Holdings Inc. Common Stock</t>
  </si>
  <si>
    <t>ENS</t>
  </si>
  <si>
    <t>EnerSys Common Stock</t>
  </si>
  <si>
    <t>ENSC</t>
  </si>
  <si>
    <t>Ensysce Biosciences Inc. Common Stock</t>
  </si>
  <si>
    <t>ENSG</t>
  </si>
  <si>
    <t>The Ensign Group Inc. Common Stock</t>
  </si>
  <si>
    <t>ENSV</t>
  </si>
  <si>
    <t>Enservco Corporation Common Stock</t>
  </si>
  <si>
    <t>ENTA</t>
  </si>
  <si>
    <t>Enanta Pharmaceuticals Inc. Common Stock</t>
  </si>
  <si>
    <t>ENTG</t>
  </si>
  <si>
    <t>Entegris Inc. Common Stock</t>
  </si>
  <si>
    <t>ENTX</t>
  </si>
  <si>
    <t>Entera Bio Ltd. Ordinary Shares</t>
  </si>
  <si>
    <t>ENV</t>
  </si>
  <si>
    <t>Envestnet Inc Common Stock</t>
  </si>
  <si>
    <t>ENVA</t>
  </si>
  <si>
    <t>Enova International Inc. Common Stock</t>
  </si>
  <si>
    <t>ENVB</t>
  </si>
  <si>
    <t>Enveric Biosciences Inc. Common Stock</t>
  </si>
  <si>
    <t>ENVX</t>
  </si>
  <si>
    <t>Enovix Corporation Common Stock</t>
  </si>
  <si>
    <t>ENX</t>
  </si>
  <si>
    <t>Eaton Vance New York Municipal Bond Fund Common Shares of Beneficial Interest $.01 par value</t>
  </si>
  <si>
    <t>ENZ</t>
  </si>
  <si>
    <t>Enzo Biochem Inc. Common Stock ($0.01 Par Value)</t>
  </si>
  <si>
    <t>EOD</t>
  </si>
  <si>
    <t>Allspring Global Dividend Opportunity Fund Common Shares of Beneficial Interest</t>
  </si>
  <si>
    <t>EOG</t>
  </si>
  <si>
    <t>EOG Resources Inc. Common Stock</t>
  </si>
  <si>
    <t>EOI</t>
  </si>
  <si>
    <t>Eaton Vance Enhance Equity Income Fund Eaton Vance Enhanced Equity Income Fund Shares of Beneficial Interest</t>
  </si>
  <si>
    <t>EOLS</t>
  </si>
  <si>
    <t>Evolus Inc. Common Stock</t>
  </si>
  <si>
    <t>EOS</t>
  </si>
  <si>
    <t>Eaton Vance Enhance Equity Income Fund II Common Stock</t>
  </si>
  <si>
    <t>EOSE</t>
  </si>
  <si>
    <t>Eos Energy Enterprises Inc. Class A Common Stock</t>
  </si>
  <si>
    <t>EOSEW</t>
  </si>
  <si>
    <t>Eos Energy Enterprises Inc. Warrant</t>
  </si>
  <si>
    <t>EOT</t>
  </si>
  <si>
    <t>Eaton Vance Municipal Income Trust EATON VANCE NATIONAL MUNICIPAL OPPORTUNITIES TRUST</t>
  </si>
  <si>
    <t>EP</t>
  </si>
  <si>
    <t>Empire Petroleum Corporation Common Stock</t>
  </si>
  <si>
    <t>EP^C</t>
  </si>
  <si>
    <t>El Paso Corporation Preferred Stock</t>
  </si>
  <si>
    <t>EPAC</t>
  </si>
  <si>
    <t>Enerpac Tool Group Corp. Common Stock</t>
  </si>
  <si>
    <t>EPAM</t>
  </si>
  <si>
    <t>EPAM Systems Inc. Common Stock</t>
  </si>
  <si>
    <t>EPC</t>
  </si>
  <si>
    <t>Edgewell Personal Care Company Common Stock</t>
  </si>
  <si>
    <t>EPD</t>
  </si>
  <si>
    <t>Enterprise Products Partners L.P. Common Stock</t>
  </si>
  <si>
    <t>EPIX</t>
  </si>
  <si>
    <t>ESSA Pharma Inc. Common Stock</t>
  </si>
  <si>
    <t>EPM</t>
  </si>
  <si>
    <t>Evolution Petroleum Corporation Inc. Common Stock</t>
  </si>
  <si>
    <t>EPOW</t>
  </si>
  <si>
    <t>Sunrise New Energy Co. Ltd Ordinary Shares</t>
  </si>
  <si>
    <t>EPR</t>
  </si>
  <si>
    <t>EPR Properties Common Stock</t>
  </si>
  <si>
    <t>EPR^C</t>
  </si>
  <si>
    <t>EPR Properties 5.75% Series C Cumulative Convertible Preferred Shares</t>
  </si>
  <si>
    <t>EPR^E</t>
  </si>
  <si>
    <t>EPR Properties Series E Cumulative Conv Pfd Shs Ser E</t>
  </si>
  <si>
    <t>EPR^G</t>
  </si>
  <si>
    <t>EPR Properties 5.750% Series G Cumulative Redeemable Preferred Shares</t>
  </si>
  <si>
    <t>EPRT</t>
  </si>
  <si>
    <t>Essential Properties Realty Trust Inc. Common Stock</t>
  </si>
  <si>
    <t>EPSN</t>
  </si>
  <si>
    <t>Epsilon Energy Ltd. Common Share</t>
  </si>
  <si>
    <t>EQ</t>
  </si>
  <si>
    <t>Equillium Inc. Common Stock</t>
  </si>
  <si>
    <t>EQBK</t>
  </si>
  <si>
    <t>Equity Bancshares Inc. Class A Common Stock</t>
  </si>
  <si>
    <t>EQC</t>
  </si>
  <si>
    <t>Equity Commonwealth Common Shares of Beneficial Interest</t>
  </si>
  <si>
    <t>EQC^D</t>
  </si>
  <si>
    <t>Equity Commonwealth 6.50% Pfd Conv Shs Ser D</t>
  </si>
  <si>
    <t>EQH</t>
  </si>
  <si>
    <t>Equitable Holdings Inc. Common Stock</t>
  </si>
  <si>
    <t>EQH^A</t>
  </si>
  <si>
    <t>Equitable Holdings Inc. Depositary Shares</t>
  </si>
  <si>
    <t>EQH^C</t>
  </si>
  <si>
    <t>Equitable Holdings Inc. Depositary Shares each representing a 1/1000th interest in a share of Fixed Rate Noncumulative Perpetual Preferred Stock Series C</t>
  </si>
  <si>
    <t>EQIX</t>
  </si>
  <si>
    <t>Equinix Inc. Common Stock REIT</t>
  </si>
  <si>
    <t>EQNR</t>
  </si>
  <si>
    <t>Equinor ASA</t>
  </si>
  <si>
    <t>Norway</t>
  </si>
  <si>
    <t>EQR</t>
  </si>
  <si>
    <t>Equity Residential Common Shares of Beneficial Interest</t>
  </si>
  <si>
    <t>EQRX</t>
  </si>
  <si>
    <t>EQRx Inc. Common Stock</t>
  </si>
  <si>
    <t>EQRXW</t>
  </si>
  <si>
    <t>EQRx Inc. Warrant</t>
  </si>
  <si>
    <t>EQS</t>
  </si>
  <si>
    <t>Equus Total Return Inc. Common Stock</t>
  </si>
  <si>
    <t>EQT</t>
  </si>
  <si>
    <t>EQT Corporation Common Stock</t>
  </si>
  <si>
    <t>EQX</t>
  </si>
  <si>
    <t>Equinox Gold Corp. Common Shares</t>
  </si>
  <si>
    <t>ERAS</t>
  </si>
  <si>
    <t>Erasca Inc. Common Stock</t>
  </si>
  <si>
    <t>ERC</t>
  </si>
  <si>
    <t>Allspring Multi-Sector Income Fund Common Stock</t>
  </si>
  <si>
    <t>ERF</t>
  </si>
  <si>
    <t>Enerplus Corporation Common Stock</t>
  </si>
  <si>
    <t>ERH</t>
  </si>
  <si>
    <t>Allspring Utilities and High Income Fund Common Shares</t>
  </si>
  <si>
    <t>ERIC</t>
  </si>
  <si>
    <t>Ericsson American Depositary Shares</t>
  </si>
  <si>
    <t>ERIE</t>
  </si>
  <si>
    <t>Erie Indemnity Company Class A Common Stock</t>
  </si>
  <si>
    <t>ERII</t>
  </si>
  <si>
    <t>Energy Recovery Inc. Common Stock</t>
  </si>
  <si>
    <t>ERJ</t>
  </si>
  <si>
    <t>Embraer S.A. Common Stock</t>
  </si>
  <si>
    <t>ERNA</t>
  </si>
  <si>
    <t>Eterna Therapeutics Inc. Common Stock</t>
  </si>
  <si>
    <t>ERO</t>
  </si>
  <si>
    <t>Ero Copper Corp. Common Shares</t>
  </si>
  <si>
    <t>ES</t>
  </si>
  <si>
    <t>Eversource Energy (D/B/A) Common Stock</t>
  </si>
  <si>
    <t>ESAB</t>
  </si>
  <si>
    <t>ESAB Corporation Common Stock</t>
  </si>
  <si>
    <t>ESAC</t>
  </si>
  <si>
    <t>ESGEN Acquisition Corporation Class A Ordinary Shares</t>
  </si>
  <si>
    <t>ESACW</t>
  </si>
  <si>
    <t>ESGEN Acquisition Corporation Warrants</t>
  </si>
  <si>
    <t>ESCA</t>
  </si>
  <si>
    <t>Escalade Incorporated Common Stock</t>
  </si>
  <si>
    <t>ESE</t>
  </si>
  <si>
    <t>ESCO Technologies Inc. Common Stock</t>
  </si>
  <si>
    <t>ESEA</t>
  </si>
  <si>
    <t>Euroseas Ltd. Common Stock (Marshall Islands)</t>
  </si>
  <si>
    <t>ESGL</t>
  </si>
  <si>
    <t>ESGL Holdings Limited Ordinary Shares</t>
  </si>
  <si>
    <t>ESGLW</t>
  </si>
  <si>
    <t>ESGL Holdings Limited Warrants</t>
  </si>
  <si>
    <t>ESGR</t>
  </si>
  <si>
    <t>Enstar Group Limited Ordinary Shares</t>
  </si>
  <si>
    <t>ESGRO</t>
  </si>
  <si>
    <t>Enstar Group Limited Depository Shares 7.00% Perpetual Non-Cumulative Preference Shares Series E</t>
  </si>
  <si>
    <t>ESGRP</t>
  </si>
  <si>
    <t>Enstar Group Limited Depositary Shares Each Representing 1/1000th of an interest in Preference Shares</t>
  </si>
  <si>
    <t>ESHA</t>
  </si>
  <si>
    <t>ESH Acquisition Corp. Class A Common Stock</t>
  </si>
  <si>
    <t>ESHAR</t>
  </si>
  <si>
    <t>ESH Acquisition Corp. Right</t>
  </si>
  <si>
    <t>ESI</t>
  </si>
  <si>
    <t>Element Solutions Inc. Common Stock</t>
  </si>
  <si>
    <t>ESLA</t>
  </si>
  <si>
    <t>Estrella Immunopharma Inc. Common Stock</t>
  </si>
  <si>
    <t>ESLAW</t>
  </si>
  <si>
    <t>Estrella Immunopharma Inc. Warrant</t>
  </si>
  <si>
    <t>ESLT</t>
  </si>
  <si>
    <t>Elbit Systems Ltd. Ordinary Shares</t>
  </si>
  <si>
    <t>ESMT</t>
  </si>
  <si>
    <t>EngageSmart Inc. Common Stock</t>
  </si>
  <si>
    <t>ESNT</t>
  </si>
  <si>
    <t>Essent Group Ltd. Common Shares</t>
  </si>
  <si>
    <t>ESOA</t>
  </si>
  <si>
    <t>Energy Services of America Corporation Common Stock</t>
  </si>
  <si>
    <t>ESP</t>
  </si>
  <si>
    <t>Espey Mfg. &amp; Electronics Corp. Common Stock</t>
  </si>
  <si>
    <t>ESPR</t>
  </si>
  <si>
    <t>Esperion Therapeutics Inc. Common Stock</t>
  </si>
  <si>
    <t>ESQ</t>
  </si>
  <si>
    <t>Esquire Financial Holdings Inc. Common Stock</t>
  </si>
  <si>
    <t>ESRT</t>
  </si>
  <si>
    <t>Empire State Realty Trust Inc. Class A Common Stock</t>
  </si>
  <si>
    <t>ESS</t>
  </si>
  <si>
    <t>Essex Property Trust Inc. Common Stock</t>
  </si>
  <si>
    <t>ESSA</t>
  </si>
  <si>
    <t>ESSA Bancorp Inc. Common Stock</t>
  </si>
  <si>
    <t>ESTA</t>
  </si>
  <si>
    <t>Establishment Labs Holdings Inc. Common Shares</t>
  </si>
  <si>
    <t>Costa Rica</t>
  </si>
  <si>
    <t>ESTC</t>
  </si>
  <si>
    <t>Elastic N.V. Ordinary Shares</t>
  </si>
  <si>
    <t>ESTE</t>
  </si>
  <si>
    <t>Earthstone Energy Inc. Class A Common Stock</t>
  </si>
  <si>
    <t>ET</t>
  </si>
  <si>
    <t>Energy Transfer LP Common Units</t>
  </si>
  <si>
    <t>ET^C</t>
  </si>
  <si>
    <t>Energy Transfer L.P. 7.375% Series C Fixed-to-Floating Rate Cumulative Redeemable Perpetual Preferred Unit</t>
  </si>
  <si>
    <t>ET^D</t>
  </si>
  <si>
    <t>Energy Transfer L.P. 7.625% Series D Fixed-to-Floating Rate Cumulative Redeemable Perpetual Preferred Unit</t>
  </si>
  <si>
    <t>ET^E</t>
  </si>
  <si>
    <t>Energy Transfer L.P. 7.600% Series E Fixed-to-Floating Rate Cumulative Redeemable Perpetual Preferred Unit</t>
  </si>
  <si>
    <t>ETAO</t>
  </si>
  <si>
    <t>Etao International Co. Ltd. Ordinary Shares</t>
  </si>
  <si>
    <t>ETB</t>
  </si>
  <si>
    <t>Eaton Vance Tax-Managed Buy-Write Income Fund Eaton Vance Tax-Managed Buy-Write Income Fund Common Shares of Beneficial Interest</t>
  </si>
  <si>
    <t>ETD</t>
  </si>
  <si>
    <t>Ethan Allen Interiors Inc. Common Stock</t>
  </si>
  <si>
    <t>ETG</t>
  </si>
  <si>
    <t>Eaton Vance Tax-Advantaged Global Dividend Income Fund Common Shares of Beneficial Interest</t>
  </si>
  <si>
    <t>ETI^</t>
  </si>
  <si>
    <t>Entergy Texas Inc 5.375% Series A Preferred Stock Cumulative No Par Value</t>
  </si>
  <si>
    <t>ETJ</t>
  </si>
  <si>
    <t>Eaton Vance Risk-Managed Diversified Equity Income Fund Common Shares of Beneficial Interest</t>
  </si>
  <si>
    <t>ETN</t>
  </si>
  <si>
    <t>Eaton Corporation PLC Ordinary Shares</t>
  </si>
  <si>
    <t>ETNB</t>
  </si>
  <si>
    <t>89bio Inc. Common Stock</t>
  </si>
  <si>
    <t>ETO</t>
  </si>
  <si>
    <t>Eaton Vance Tax-Advantage Global Dividend Opp Common Stock</t>
  </si>
  <si>
    <t>ETON</t>
  </si>
  <si>
    <t>Eton Pharmaceuticals Inc. Common Stock</t>
  </si>
  <si>
    <t>ETR</t>
  </si>
  <si>
    <t>Entergy Corporation Common Stock</t>
  </si>
  <si>
    <t>ETRN</t>
  </si>
  <si>
    <t>Equitrans Midstream Corporation Common Stock</t>
  </si>
  <si>
    <t>ETSY</t>
  </si>
  <si>
    <t>Etsy Inc. Common Stock</t>
  </si>
  <si>
    <t>ETV</t>
  </si>
  <si>
    <t>Eaton Vance Corporation Eaton Vance Tax-Managed Buy-Write Opportunities Fund Common Shares of Beneficial Interest</t>
  </si>
  <si>
    <t>ETW</t>
  </si>
  <si>
    <t>Eaton Vance Corporation Eaton Vance Tax-Managed Global Buy-Write Opportunites Fund Common Shares of Beneficial Interest</t>
  </si>
  <si>
    <t>ETWO</t>
  </si>
  <si>
    <t>E2open Parent Holdings Inc.Class A Common Stock</t>
  </si>
  <si>
    <t>ETX</t>
  </si>
  <si>
    <t>Eaton Vance Municipal Income 2028 Term Trust Common Shares of Beneficial Interest</t>
  </si>
  <si>
    <t>ETY</t>
  </si>
  <si>
    <t>Eaton Vance Tax-Managed Diversified Equity Income Fund Common Shares of Beneficial Interest</t>
  </si>
  <si>
    <t>EU</t>
  </si>
  <si>
    <t>enCore Energy Corp. Common Shares</t>
  </si>
  <si>
    <t>EUDA</t>
  </si>
  <si>
    <t>EUDA Health Holdings Limited Ordinary Shares</t>
  </si>
  <si>
    <t>EUDAW</t>
  </si>
  <si>
    <t>EUDA Health Holdings Limited Warrant</t>
  </si>
  <si>
    <t>EURN</t>
  </si>
  <si>
    <t>Euronav NV Ordinary Shares</t>
  </si>
  <si>
    <t>EVA</t>
  </si>
  <si>
    <t>Enviva Inc. Common Stock</t>
  </si>
  <si>
    <t>EVAX</t>
  </si>
  <si>
    <t>Evaxion Biotech A/S American Depositary Share</t>
  </si>
  <si>
    <t>EVBG</t>
  </si>
  <si>
    <t>Everbridge Inc. Common Stock</t>
  </si>
  <si>
    <t>EVBN</t>
  </si>
  <si>
    <t>Evans Bancorp Inc. Common Stock</t>
  </si>
  <si>
    <t>EVC</t>
  </si>
  <si>
    <t>Entravision Communications Corporation Common Stock</t>
  </si>
  <si>
    <t>EVCM</t>
  </si>
  <si>
    <t>EverCommerce Inc. Common Stock</t>
  </si>
  <si>
    <t>EVE</t>
  </si>
  <si>
    <t>EVe Mobility Acquisition Corp Class A Ordinary Shares</t>
  </si>
  <si>
    <t>EVER</t>
  </si>
  <si>
    <t>EverQuote Inc. Class A Common Stock</t>
  </si>
  <si>
    <t>EVEX</t>
  </si>
  <si>
    <t>Eve Holding Inc. Common Stock</t>
  </si>
  <si>
    <t>EVF</t>
  </si>
  <si>
    <t>Eaton Vance Senior Income Trust Common Stock</t>
  </si>
  <si>
    <t>EVG</t>
  </si>
  <si>
    <t>Eaton Vance Short Diversified Income Fund Eaton Vance Short Duration Diversified Income Fund Common Shares of Beneficial Interest</t>
  </si>
  <si>
    <t>EVGN</t>
  </si>
  <si>
    <t>Evogene Ltd Ordinary Shares</t>
  </si>
  <si>
    <t>EVGO</t>
  </si>
  <si>
    <t>EVgo Inc. Class A Common Stock</t>
  </si>
  <si>
    <t>EVGOW</t>
  </si>
  <si>
    <t>EVgo Inc. Warrants</t>
  </si>
  <si>
    <t>EVGR</t>
  </si>
  <si>
    <t>Evergreen Corporation Class A Ordinary Share</t>
  </si>
  <si>
    <t>EVH</t>
  </si>
  <si>
    <t>Evolent Health Inc Class A Common Stock</t>
  </si>
  <si>
    <t>EVI</t>
  </si>
  <si>
    <t>EVI Industries Inc. Common Stock</t>
  </si>
  <si>
    <t>EVLO</t>
  </si>
  <si>
    <t>Evelo Biosciences Inc. Common Stock</t>
  </si>
  <si>
    <t>EVLV</t>
  </si>
  <si>
    <t>Evolv Technologies Holdings Inc. Class A Common Stock</t>
  </si>
  <si>
    <t>EVLVW</t>
  </si>
  <si>
    <t>Evolv Technologies Holdings Inc. Warrant</t>
  </si>
  <si>
    <t>EVM</t>
  </si>
  <si>
    <t>Eaton Vance California Municipal Bond Fund Common Shares of Beneficial Interest $.01 par value</t>
  </si>
  <si>
    <t>EVN</t>
  </si>
  <si>
    <t>Eaton Vance Municipal Income Trust Common Stock</t>
  </si>
  <si>
    <t>EVO</t>
  </si>
  <si>
    <t>Evotec SE American Depositary Shares</t>
  </si>
  <si>
    <t>EVOK</t>
  </si>
  <si>
    <t>Evoke Pharma Inc. Common Stock</t>
  </si>
  <si>
    <t>EVR</t>
  </si>
  <si>
    <t>Evercore Inc. Class A Common Stock</t>
  </si>
  <si>
    <t>EVRG</t>
  </si>
  <si>
    <t>Evergy Inc. Common Stock</t>
  </si>
  <si>
    <t>EVRI</t>
  </si>
  <si>
    <t>Everi Holdings Inc. Common Stock</t>
  </si>
  <si>
    <t>EVT</t>
  </si>
  <si>
    <t>Eaton Vance Tax Advantaged Dividend Income Fund Common Shares of Beneficial Interest</t>
  </si>
  <si>
    <t>EVTC</t>
  </si>
  <si>
    <t>Evertec Inc. Common Stock</t>
  </si>
  <si>
    <t>Puerto Rico</t>
  </si>
  <si>
    <t>EVTL</t>
  </si>
  <si>
    <t>Vertical Aerospace Ltd. Ordinary Shares</t>
  </si>
  <si>
    <t>EVTV</t>
  </si>
  <si>
    <t>Envirotech Vehicles Inc. Common Stock</t>
  </si>
  <si>
    <t>EVV</t>
  </si>
  <si>
    <t>Eaton Vance Limited Duration Income Fund Common Shares of Beneficial Interest</t>
  </si>
  <si>
    <t>EW</t>
  </si>
  <si>
    <t>Edwards Lifesciences Corporation Common Stock</t>
  </si>
  <si>
    <t>EWBC</t>
  </si>
  <si>
    <t>East West Bancorp Inc. Common Stock</t>
  </si>
  <si>
    <t>EWCZ</t>
  </si>
  <si>
    <t>European Wax Center Inc. Class A Common Stock</t>
  </si>
  <si>
    <t>EWTX</t>
  </si>
  <si>
    <t>Edgewise Therapeutics Inc. Common Stock</t>
  </si>
  <si>
    <t>EXAI</t>
  </si>
  <si>
    <t>Exscientia Plc American Depositary Shares</t>
  </si>
  <si>
    <t>EXAS</t>
  </si>
  <si>
    <t>Exact Sciences Corporation Common Stock</t>
  </si>
  <si>
    <t>EXC</t>
  </si>
  <si>
    <t>Exelon Corporation Common Stock</t>
  </si>
  <si>
    <t>EXEL</t>
  </si>
  <si>
    <t>Exelixis Inc. Common Stock</t>
  </si>
  <si>
    <t>EXFY</t>
  </si>
  <si>
    <t>Expensify Inc. Class A Common Stock</t>
  </si>
  <si>
    <t>EXG</t>
  </si>
  <si>
    <t>Eaton Vance Tax-Managed Global Diversified Equity Income Fund Common Shares of Beneficial Interest</t>
  </si>
  <si>
    <t>EXK</t>
  </si>
  <si>
    <t>Endeavour Silver Corporation Ordinary Shares (Canada)</t>
  </si>
  <si>
    <t>EXLS</t>
  </si>
  <si>
    <t>ExlService Holdings Inc. Common Stock</t>
  </si>
  <si>
    <t>EXP</t>
  </si>
  <si>
    <t>Eagle Materials Inc Common Stock</t>
  </si>
  <si>
    <t>EXPD</t>
  </si>
  <si>
    <t>Expeditors International of Washington Inc. Common Stock</t>
  </si>
  <si>
    <t>EXPE</t>
  </si>
  <si>
    <t>Expedia Group Inc. Common Stock</t>
  </si>
  <si>
    <t>EXPI</t>
  </si>
  <si>
    <t>eXp World Holdings Inc. Common Stock</t>
  </si>
  <si>
    <t>EXPO</t>
  </si>
  <si>
    <t>Exponent Inc. Common Stock</t>
  </si>
  <si>
    <t>EXPR</t>
  </si>
  <si>
    <t>Express Inc. Common Stock</t>
  </si>
  <si>
    <t>EXR</t>
  </si>
  <si>
    <t>Extra Space Storage Inc Common Stock</t>
  </si>
  <si>
    <t>EXTO</t>
  </si>
  <si>
    <t>Almacenes Exito S.A. American Depositary Share each representing eight (8) Common Shares</t>
  </si>
  <si>
    <t>EXTR</t>
  </si>
  <si>
    <t>Extreme Networks Inc. Common Stock</t>
  </si>
  <si>
    <t>EYE</t>
  </si>
  <si>
    <t>National Vision Holdings Inc. Common Stock</t>
  </si>
  <si>
    <t>EYEN</t>
  </si>
  <si>
    <t>Eyenovia Inc. Common Stock</t>
  </si>
  <si>
    <t>EYPT</t>
  </si>
  <si>
    <t>EyePoint Pharmaceuticals Inc. Common Stock</t>
  </si>
  <si>
    <t>EZFL</t>
  </si>
  <si>
    <t>EzFill Holdings Inc. Common Stock</t>
  </si>
  <si>
    <t>EZGO</t>
  </si>
  <si>
    <t>EZGO Technologies Ltd. Ordinary Shares</t>
  </si>
  <si>
    <t>Motor Vehicles</t>
  </si>
  <si>
    <t>EZPW</t>
  </si>
  <si>
    <t>EZCORP Inc. Class A Non Voting Common Stock</t>
  </si>
  <si>
    <t>F</t>
  </si>
  <si>
    <t>Ford Motor Company Common Stock</t>
  </si>
  <si>
    <t>F^B</t>
  </si>
  <si>
    <t>Ford Motor Company 6.20% Notes due June 1 2059</t>
  </si>
  <si>
    <t>F^C</t>
  </si>
  <si>
    <t>Ford Motor Company 6% Notes due December 1 2059</t>
  </si>
  <si>
    <t>F^D</t>
  </si>
  <si>
    <t>Ford Motor Company 6.500% Notes due August 15 2062</t>
  </si>
  <si>
    <t>FA</t>
  </si>
  <si>
    <t>First Advantage Corporation Common Stock</t>
  </si>
  <si>
    <t>FAF</t>
  </si>
  <si>
    <t>First American Corporation (New) Common Stock</t>
  </si>
  <si>
    <t>FAM</t>
  </si>
  <si>
    <t>First Trust/abrdn Global Opportunity Income Fund Common Shares of Beneficial Interest</t>
  </si>
  <si>
    <t>FAMI</t>
  </si>
  <si>
    <t>Farmmi Inc. Ordinary Shares</t>
  </si>
  <si>
    <t>FANG</t>
  </si>
  <si>
    <t>Diamondback Energy Inc. Common Stock</t>
  </si>
  <si>
    <t>FANH</t>
  </si>
  <si>
    <t>Fanhua Inc. American Depositary Shares</t>
  </si>
  <si>
    <t>FARM</t>
  </si>
  <si>
    <t>Farmer Brothers Company Common Stock</t>
  </si>
  <si>
    <t>FARO</t>
  </si>
  <si>
    <t>FARO Technologies Inc. Common Stock</t>
  </si>
  <si>
    <t>FAST</t>
  </si>
  <si>
    <t>Fastenal Company Common Stock</t>
  </si>
  <si>
    <t>FAT</t>
  </si>
  <si>
    <t>FAT Brands Inc. Class A Common Stock</t>
  </si>
  <si>
    <t>FATBB</t>
  </si>
  <si>
    <t>FAT Brands Inc. Class B Common Stock</t>
  </si>
  <si>
    <t>FATBP</t>
  </si>
  <si>
    <t>FAT Brands Inc. 8.25% Series B Cumulative Preferred Stock</t>
  </si>
  <si>
    <t>FATBW</t>
  </si>
  <si>
    <t>FAT Brands Inc. Warrant</t>
  </si>
  <si>
    <t>FATE</t>
  </si>
  <si>
    <t>Fate Therapeutics Inc. Common Stock</t>
  </si>
  <si>
    <t>FATH</t>
  </si>
  <si>
    <t>Fathom Digital Manufacturing Corporation Class A Common Stock</t>
  </si>
  <si>
    <t>FATPW</t>
  </si>
  <si>
    <t>Fat Projects Acquisition Corp Warrant</t>
  </si>
  <si>
    <t>FAX</t>
  </si>
  <si>
    <t>abrdn Asia-Pacific Income Fund Inc. Common Stock</t>
  </si>
  <si>
    <t>FAZE</t>
  </si>
  <si>
    <t>FaZe Holdings Inc. Common Stock</t>
  </si>
  <si>
    <t>FAZEW</t>
  </si>
  <si>
    <t>FaZe Holdings Inc. Warrant</t>
  </si>
  <si>
    <t>FBIN</t>
  </si>
  <si>
    <t>Fortune Brands Innovations Inc. Common Stock</t>
  </si>
  <si>
    <t>FBIO</t>
  </si>
  <si>
    <t>Fortress Biotech Inc. Common Stock</t>
  </si>
  <si>
    <t>FBIOP</t>
  </si>
  <si>
    <t>Fortress Biotech Inc. 9.375% Series A Cumulative Redeemable Perpetual Preferred Stock</t>
  </si>
  <si>
    <t>FBIZ</t>
  </si>
  <si>
    <t>First Business Financial Services Inc. Common Stock</t>
  </si>
  <si>
    <t>FBK</t>
  </si>
  <si>
    <t>FB Financial Corporation Common Stock</t>
  </si>
  <si>
    <t>FBMS</t>
  </si>
  <si>
    <t>First Bancshares Inc.</t>
  </si>
  <si>
    <t>FBNC</t>
  </si>
  <si>
    <t>First Bancorp Common Stock</t>
  </si>
  <si>
    <t>FBP</t>
  </si>
  <si>
    <t>First BanCorp. New Common Stock</t>
  </si>
  <si>
    <t>FBRT</t>
  </si>
  <si>
    <t>Franklin BSP Realty Trust Inc. Common Stock</t>
  </si>
  <si>
    <t>FBRT^E</t>
  </si>
  <si>
    <t>Franklin BSP Realty Trust Inc. 7.50% Series E Cumulative Redeemable Preferred Stock</t>
  </si>
  <si>
    <t>FBRX</t>
  </si>
  <si>
    <t>Forte Biosciences Inc. Common Stock</t>
  </si>
  <si>
    <t>FBYD</t>
  </si>
  <si>
    <t>Falcon's Beyond Global Inc. Class A Common Stock</t>
  </si>
  <si>
    <t>FBYDP</t>
  </si>
  <si>
    <t>Falcon's Beyond Global Inc. 8% Series A Preferred Stock</t>
  </si>
  <si>
    <t>FBYDW</t>
  </si>
  <si>
    <t>Falcon's Beyond Global Inc. Warrants</t>
  </si>
  <si>
    <t>FC</t>
  </si>
  <si>
    <t>Franklin Covey Company Common Stock</t>
  </si>
  <si>
    <t>FCAP</t>
  </si>
  <si>
    <t>First Capital Inc. Common Stock</t>
  </si>
  <si>
    <t>FCBC</t>
  </si>
  <si>
    <t>First Community Bankshares Inc. (VA) Common Stock</t>
  </si>
  <si>
    <t>FCCO</t>
  </si>
  <si>
    <t>First Community Corporation Common Stock</t>
  </si>
  <si>
    <t>FCEL</t>
  </si>
  <si>
    <t>FuelCell Energy Inc. Common Stock</t>
  </si>
  <si>
    <t>FCF</t>
  </si>
  <si>
    <t>First Commonwealth Financial Corporation Common Stock</t>
  </si>
  <si>
    <t>FCFS</t>
  </si>
  <si>
    <t>FirstCash Holdings Inc. Common Stock</t>
  </si>
  <si>
    <t>FCN</t>
  </si>
  <si>
    <t>FTI Consulting Inc. Common Stock</t>
  </si>
  <si>
    <t>FCNCA</t>
  </si>
  <si>
    <t>First Citizens BancShares Inc. Class A Common Stock</t>
  </si>
  <si>
    <t>FCNCO</t>
  </si>
  <si>
    <t>First Citizens BancShares Inc. 5.625% Non-Cumulative Perpetual Preferred Stock Series C</t>
  </si>
  <si>
    <t>FCNCP</t>
  </si>
  <si>
    <t>First Citizens BancShares Inc. Depositary Shares</t>
  </si>
  <si>
    <t>FCO</t>
  </si>
  <si>
    <t>abrdn Global Income Fund Inc. Common Stock</t>
  </si>
  <si>
    <t>FCPT</t>
  </si>
  <si>
    <t>Four Corners Property Trust Inc. Common Stock</t>
  </si>
  <si>
    <t>FCRX</t>
  </si>
  <si>
    <t>Crescent Capital BDC Inc. 5.00% Notes due 2026</t>
  </si>
  <si>
    <t>FCT</t>
  </si>
  <si>
    <t>First Trust Senior Floating Rate Income Fund II Common Shares of Beneficial Interest</t>
  </si>
  <si>
    <t>FCUV</t>
  </si>
  <si>
    <t>Focus Universal Inc. Common Stock</t>
  </si>
  <si>
    <t>FCX</t>
  </si>
  <si>
    <t>Freeport-McMoRan Inc. Common Stock</t>
  </si>
  <si>
    <t>FDBC</t>
  </si>
  <si>
    <t>Fidelity D &amp; D Bancorp Inc. Common Stock</t>
  </si>
  <si>
    <t>FDEU</t>
  </si>
  <si>
    <t>First Trust Dynamic Europe Equity Income Fund Common Shares of Beneficial Interest</t>
  </si>
  <si>
    <t>FDMT</t>
  </si>
  <si>
    <t>4D Molecular Therapeutics Inc. Common Stock</t>
  </si>
  <si>
    <t>FDP</t>
  </si>
  <si>
    <t>Fresh Del Monte Produce Inc. Common Stock</t>
  </si>
  <si>
    <t>FDS</t>
  </si>
  <si>
    <t>FactSet Research Systems Inc. Common Stock</t>
  </si>
  <si>
    <t>FDUS</t>
  </si>
  <si>
    <t>Fidus Investment Corporation Common Stock</t>
  </si>
  <si>
    <t>FDX</t>
  </si>
  <si>
    <t>FedEx Corporation Common Stock</t>
  </si>
  <si>
    <t>FE</t>
  </si>
  <si>
    <t>FirstEnergy Corp. Common Stock</t>
  </si>
  <si>
    <t>FEAM</t>
  </si>
  <si>
    <t>5E Advanced Materials Inc. Common Stock</t>
  </si>
  <si>
    <t>FEDU</t>
  </si>
  <si>
    <t>Four Seasons Education (Cayman) Inc. American Depositary Shares each ADS representing 10 ordinary shares</t>
  </si>
  <si>
    <t>FEI</t>
  </si>
  <si>
    <t>First Trust MLP and Energy Income Fund Common Shares of Beneficial Interest</t>
  </si>
  <si>
    <t>FEIM</t>
  </si>
  <si>
    <t>Frequency Electronics Inc. Common Stock</t>
  </si>
  <si>
    <t>FELE</t>
  </si>
  <si>
    <t>Franklin Electric Co. Inc. Common Stock</t>
  </si>
  <si>
    <t>FEMY</t>
  </si>
  <si>
    <t>Femasys Inc. Common Stock</t>
  </si>
  <si>
    <t>FEN</t>
  </si>
  <si>
    <t>First Trust Energy Income and Growth Fund</t>
  </si>
  <si>
    <t>FENC</t>
  </si>
  <si>
    <t>Fennec Pharmaceuticals Inc. Common Stock</t>
  </si>
  <si>
    <t>FENG</t>
  </si>
  <si>
    <t>Phoenix New Media Limited American Depositary Shares each representing 48 Class A ordinary shares.</t>
  </si>
  <si>
    <t>FERG</t>
  </si>
  <si>
    <t>Ferguson plc Ordinary Shares</t>
  </si>
  <si>
    <t>FET</t>
  </si>
  <si>
    <t>Forum Energy Technologies Inc. Common Stock</t>
  </si>
  <si>
    <t>FEXD</t>
  </si>
  <si>
    <t>Fintech Ecosystem Development Corp. Class A Common Stock</t>
  </si>
  <si>
    <t>FEXDR</t>
  </si>
  <si>
    <t>Fintech Ecosystem Development Corp. Right</t>
  </si>
  <si>
    <t>FF</t>
  </si>
  <si>
    <t>FutureFuel Corp. Common shares</t>
  </si>
  <si>
    <t>FFA</t>
  </si>
  <si>
    <t>First Trust Enhanced Equity Income Fund</t>
  </si>
  <si>
    <t>FFBC</t>
  </si>
  <si>
    <t>First Financial Bancorp. Common Stock</t>
  </si>
  <si>
    <t>FFC</t>
  </si>
  <si>
    <t>Flaherty &amp; Crumrine Preferred and Income Securities Fund Incorporated</t>
  </si>
  <si>
    <t>FFIC</t>
  </si>
  <si>
    <t>Flushing Financial Corporation Common Stock</t>
  </si>
  <si>
    <t>FFIE</t>
  </si>
  <si>
    <t>Faraday Future Intelligent Electric Inc. Common Stock</t>
  </si>
  <si>
    <t>FFIEW</t>
  </si>
  <si>
    <t>Faraday Future Intelligent Electric Inc. Warrant</t>
  </si>
  <si>
    <t>FFIN</t>
  </si>
  <si>
    <t>First Financial Bankshares Inc. Common Stock</t>
  </si>
  <si>
    <t>FFIV</t>
  </si>
  <si>
    <t>F5 Inc. Common Stock</t>
  </si>
  <si>
    <t>FFNW</t>
  </si>
  <si>
    <t>First Financial Northwest Inc. Common Stock</t>
  </si>
  <si>
    <t>FFWM</t>
  </si>
  <si>
    <t>First Foundation Inc. Common Stock</t>
  </si>
  <si>
    <t>FG</t>
  </si>
  <si>
    <t>F&amp;G Annuities &amp; Life Inc. Common Stock</t>
  </si>
  <si>
    <t>FGB</t>
  </si>
  <si>
    <t>First Trust Specialty Finance and Financial Opportunities Fund</t>
  </si>
  <si>
    <t>FGBI</t>
  </si>
  <si>
    <t>First Guaranty Bancshares Inc. Common Stock</t>
  </si>
  <si>
    <t>FGBIP</t>
  </si>
  <si>
    <t>First Guaranty Bancshares Inc. 6.75% Series A Fixed-Rate Non-Cumulative Perpetual Preferred Stock</t>
  </si>
  <si>
    <t>FGEN</t>
  </si>
  <si>
    <t>FibroGen Inc Common Stock</t>
  </si>
  <si>
    <t>FGF</t>
  </si>
  <si>
    <t>FG Financial Group Inc. Common Stock (NV)</t>
  </si>
  <si>
    <t>FGFPP</t>
  </si>
  <si>
    <t>FG Financial Group Inc. 8.00% Cumulative Preferred Stock</t>
  </si>
  <si>
    <t>FGH</t>
  </si>
  <si>
    <t>FG Group Holdings Inc. Common Stock</t>
  </si>
  <si>
    <t>FGI</t>
  </si>
  <si>
    <t>FGI Industries Ltd. Ordinary Shares</t>
  </si>
  <si>
    <t>FHB</t>
  </si>
  <si>
    <t>First Hawaiian Inc. Common Stock</t>
  </si>
  <si>
    <t>FHI</t>
  </si>
  <si>
    <t>Federated Hermes Inc. Common Stock</t>
  </si>
  <si>
    <t>FHLT</t>
  </si>
  <si>
    <t>Future Health ESG Corp. Common stock</t>
  </si>
  <si>
    <t>FHLTU</t>
  </si>
  <si>
    <t>Future Health ESG Corp. Unit</t>
  </si>
  <si>
    <t>FHN</t>
  </si>
  <si>
    <t>First Horizon Corporation Common Stock</t>
  </si>
  <si>
    <t>FHN^B</t>
  </si>
  <si>
    <t>First Horizon Corporation Depositary Shares each representing a 1/400th interest in a share of Non-Cumulative Perpetual Preferred Stock Series B</t>
  </si>
  <si>
    <t>FHN^C</t>
  </si>
  <si>
    <t>First Horizon Corporation Depositary Shares each representing a 1/400th interest in a share of Non-Cumulative Perpetual Preferred Stock Series C</t>
  </si>
  <si>
    <t>FHN^D</t>
  </si>
  <si>
    <t>First Horizon Corporation Depositary Shares each representing a 1/400th interest in a share of Non-Cumulative Perpetual Preferred Stock Series D</t>
  </si>
  <si>
    <t>FHN^E</t>
  </si>
  <si>
    <t>First Horizon Corporation Depositary Shares each representing a 1/4000th interest in a share of Non-Cumulative Perpetual Preferred Stock Series E</t>
  </si>
  <si>
    <t>FHN^F</t>
  </si>
  <si>
    <t>First Horizon Corporation Depositary Shares each representing 1/4000th Interest in a Share of Non-Cumulative Perpetual Preferred Stock Series F</t>
  </si>
  <si>
    <t>FHTX</t>
  </si>
  <si>
    <t>Foghorn Therapeutics Inc. Common Stock</t>
  </si>
  <si>
    <t>FI</t>
  </si>
  <si>
    <t>Fiserv Inc. Common Stock</t>
  </si>
  <si>
    <t>FIAC</t>
  </si>
  <si>
    <t>Focus Impact Acquisition Corp. Class A Common Stock</t>
  </si>
  <si>
    <t>FIBK</t>
  </si>
  <si>
    <t>First Interstate BancSystem Inc. Common Stock (DE)</t>
  </si>
  <si>
    <t>FICO</t>
  </si>
  <si>
    <t>Fair Isaac Corproation Common Stock</t>
  </si>
  <si>
    <t>FICV</t>
  </si>
  <si>
    <t>Frontier Investment Corp Class A Ordinary Shares</t>
  </si>
  <si>
    <t>FICVW</t>
  </si>
  <si>
    <t>Frontier Investment Corp Warrants</t>
  </si>
  <si>
    <t>FIF</t>
  </si>
  <si>
    <t>First Trust Energy Infrastructure Fund Common Shares of Beneficial Interest</t>
  </si>
  <si>
    <t>FIGS</t>
  </si>
  <si>
    <t>FIGS Inc. Class A Common Stock</t>
  </si>
  <si>
    <t>FIHL</t>
  </si>
  <si>
    <t>Fidelis Insurance Holdings Limited Common Shares</t>
  </si>
  <si>
    <t>FINS</t>
  </si>
  <si>
    <t>Angel Oak Financial Strategies Income Term Trust Common Shares of Beneficial Interest</t>
  </si>
  <si>
    <t>FINV</t>
  </si>
  <si>
    <t>FinVolution Group American Depositary Shares</t>
  </si>
  <si>
    <t>FINW</t>
  </si>
  <si>
    <t>FinWise Bancorp Common Stock</t>
  </si>
  <si>
    <t>FIP</t>
  </si>
  <si>
    <t>FTAI Infrastructure Inc. Common Stock</t>
  </si>
  <si>
    <t>FIS</t>
  </si>
  <si>
    <t>Fidelity National Information Services Inc. Common Stock</t>
  </si>
  <si>
    <t>FISI</t>
  </si>
  <si>
    <t>Financial Institutions Inc. Common Stock</t>
  </si>
  <si>
    <t>FITB</t>
  </si>
  <si>
    <t>Fifth Third Bancorp Common Stock</t>
  </si>
  <si>
    <t>FITBI</t>
  </si>
  <si>
    <t>Fifth Third Bancorp Depositary Shares</t>
  </si>
  <si>
    <t>FITBO</t>
  </si>
  <si>
    <t>Fifth Third Bancorp Depositary Shares each representing a 1/1000th ownership interest in a share of Non-Cumulative Perpetual Preferred Stock Series K</t>
  </si>
  <si>
    <t>FITBP</t>
  </si>
  <si>
    <t>Fifth Third Bancorp Depositary Shares each representing 1/40th share of Fifth Third 6.00% Non-Cumulative Perpetual Class B Preferred Stock Series A</t>
  </si>
  <si>
    <t>FIVE</t>
  </si>
  <si>
    <t>Five Below Inc. Common Stock</t>
  </si>
  <si>
    <t>FIVN</t>
  </si>
  <si>
    <t>Five9 Inc. Common Stock</t>
  </si>
  <si>
    <t>FIX</t>
  </si>
  <si>
    <t>Comfort Systems USA Inc. Common Stock</t>
  </si>
  <si>
    <t>FIXX</t>
  </si>
  <si>
    <t>Homology Medicines Inc. Common Stock</t>
  </si>
  <si>
    <t>FIZZ</t>
  </si>
  <si>
    <t>National Beverage Corp. Common Stock</t>
  </si>
  <si>
    <t>FKWL</t>
  </si>
  <si>
    <t>Franklin Wireless Corp. Common Stock</t>
  </si>
  <si>
    <t>FL</t>
  </si>
  <si>
    <t>Foot Locker Inc.</t>
  </si>
  <si>
    <t>FLC</t>
  </si>
  <si>
    <t>Flaherty &amp; Crumrine Total Return Fund Inc Common Stock</t>
  </si>
  <si>
    <t>FLEX</t>
  </si>
  <si>
    <t>Flex Ltd. Ordinary Shares</t>
  </si>
  <si>
    <t>FLFV</t>
  </si>
  <si>
    <t>Feutune Light Acquisition Corporation Class A Common Stock</t>
  </si>
  <si>
    <t>FLFVR</t>
  </si>
  <si>
    <t>Feutune Light Acquisition Corporation Right</t>
  </si>
  <si>
    <t>FLFVW</t>
  </si>
  <si>
    <t>Feutune Light Acquisition Corporation Warrant</t>
  </si>
  <si>
    <t>FLGC</t>
  </si>
  <si>
    <t>Flora Growth Corp. Common Stock</t>
  </si>
  <si>
    <t>FLGT</t>
  </si>
  <si>
    <t>Fulgent Genetics Inc. Common Stock</t>
  </si>
  <si>
    <t>FLIC</t>
  </si>
  <si>
    <t>First of Long Island Corporation (The) Common Stock</t>
  </si>
  <si>
    <t>FLJ</t>
  </si>
  <si>
    <t>FLJ Group Limited American Depositary Shares</t>
  </si>
  <si>
    <t>FLL</t>
  </si>
  <si>
    <t>Full House Resorts Inc. Common Stock</t>
  </si>
  <si>
    <t>FLME</t>
  </si>
  <si>
    <t>Flame Acquisition Corp. Class A Common Stock</t>
  </si>
  <si>
    <t>FLNC</t>
  </si>
  <si>
    <t>Fluence Energy Inc. Class A Common Stock</t>
  </si>
  <si>
    <t>FLNG</t>
  </si>
  <si>
    <t>FLEX LNG Ltd. Ordinary Shares</t>
  </si>
  <si>
    <t>FLNT</t>
  </si>
  <si>
    <t>Fluent Inc. Common Stock</t>
  </si>
  <si>
    <t>FLO</t>
  </si>
  <si>
    <t>Flowers Foods Inc. Common Stock</t>
  </si>
  <si>
    <t>FLR</t>
  </si>
  <si>
    <t>Fluor Corporation Common Stock</t>
  </si>
  <si>
    <t>FLS</t>
  </si>
  <si>
    <t>Flowserve Corporation Common Stock</t>
  </si>
  <si>
    <t>FLT</t>
  </si>
  <si>
    <t>FleetCor Technologies Inc. Common Stock</t>
  </si>
  <si>
    <t>FLUX</t>
  </si>
  <si>
    <t>Flux Power Holdings Inc. Common Stock</t>
  </si>
  <si>
    <t>FLWS</t>
  </si>
  <si>
    <t>1-800-FLOWERS.COM Inc. Common Stock</t>
  </si>
  <si>
    <t>FLXS</t>
  </si>
  <si>
    <t>Flexsteel Industries Inc. Common Stock</t>
  </si>
  <si>
    <t>FLYW</t>
  </si>
  <si>
    <t>Flywire Corporation Voting Common Stock</t>
  </si>
  <si>
    <t>FMAO</t>
  </si>
  <si>
    <t>Farmers &amp; Merchants Bancorp Inc. Common Stock</t>
  </si>
  <si>
    <t>FMBH</t>
  </si>
  <si>
    <t>First Mid Bancshares Inc. Common Stock</t>
  </si>
  <si>
    <t>FMC</t>
  </si>
  <si>
    <t>FMC Corporation Common Stock</t>
  </si>
  <si>
    <t>FMN</t>
  </si>
  <si>
    <t>Federated Hermes Premier Municipal Income Fund</t>
  </si>
  <si>
    <t>FMNB</t>
  </si>
  <si>
    <t>Farmers National Banc Corp. Common Stock</t>
  </si>
  <si>
    <t>FMS</t>
  </si>
  <si>
    <t>Fresenius Medical Care AG Common Stock</t>
  </si>
  <si>
    <t>FMST</t>
  </si>
  <si>
    <t>Foremost Lithium Resource &amp; Technology Ltd. Common stock</t>
  </si>
  <si>
    <t>FMSTW</t>
  </si>
  <si>
    <t>Foremost Lithium Resource &amp; Technology Ltd. Warrant</t>
  </si>
  <si>
    <t>FMX</t>
  </si>
  <si>
    <t>Fomento Economico Mexicano S.A.B. de C.V. Common Stock</t>
  </si>
  <si>
    <t>FMY</t>
  </si>
  <si>
    <t>First Trust Motgage Income Fund Common Shares of Beneficial Interest</t>
  </si>
  <si>
    <t>FN</t>
  </si>
  <si>
    <t>Fabrinet Ordinary Shares</t>
  </si>
  <si>
    <t>FNA</t>
  </si>
  <si>
    <t>Paragon 28 Inc. Common Stock</t>
  </si>
  <si>
    <t>FNB</t>
  </si>
  <si>
    <t>F.N.B. Corporation Common Stock</t>
  </si>
  <si>
    <t>FNB^E</t>
  </si>
  <si>
    <t>F.N.B. Corporation Depositary Shares each representing a 1/40th interest in a share of Fixed-to-Floating Rate Non-Cumulative Perpetual Preferred Stock Series E</t>
  </si>
  <si>
    <t>FNCB</t>
  </si>
  <si>
    <t>FNCB Bancorp Inc. Common Stock</t>
  </si>
  <si>
    <t>FNCH</t>
  </si>
  <si>
    <t>Finch Therapeutics Group Inc. Common Stock</t>
  </si>
  <si>
    <t>FND</t>
  </si>
  <si>
    <t>Floor &amp; Decor Holdings Inc. Common Stock</t>
  </si>
  <si>
    <t>FNF</t>
  </si>
  <si>
    <t>FNF Group of Fidelity National Financial Inc. Common Stock</t>
  </si>
  <si>
    <t>FNGR</t>
  </si>
  <si>
    <t>FingerMotion Inc. Common Stock</t>
  </si>
  <si>
    <t>FNKO</t>
  </si>
  <si>
    <t>Funko Inc. Class A Common Stock</t>
  </si>
  <si>
    <t>FNLC</t>
  </si>
  <si>
    <t>First Bancorp Inc (ME) Common Stock</t>
  </si>
  <si>
    <t>FNV</t>
  </si>
  <si>
    <t>Franco-Nevada Corporation</t>
  </si>
  <si>
    <t>FNVT</t>
  </si>
  <si>
    <t>Finnovate Acquisition Corp. Class A Ordinary Shares</t>
  </si>
  <si>
    <t>FNVTW</t>
  </si>
  <si>
    <t>Finnovate Acquisition Corp. Warrants</t>
  </si>
  <si>
    <t>FNWB</t>
  </si>
  <si>
    <t>First Northwest Bancorp Common Stock</t>
  </si>
  <si>
    <t>FNWD</t>
  </si>
  <si>
    <t>Finward Bancorp Common Stock</t>
  </si>
  <si>
    <t>FOA</t>
  </si>
  <si>
    <t>Finance of America Companies Inc. Class A Common Stock</t>
  </si>
  <si>
    <t>FOF</t>
  </si>
  <si>
    <t>Cohen &amp; Steers Closed-End Opportunity Fund Inc. Common Stock</t>
  </si>
  <si>
    <t>FOLD</t>
  </si>
  <si>
    <t>Amicus Therapeutics Inc. Common Stock</t>
  </si>
  <si>
    <t>FONR</t>
  </si>
  <si>
    <t>Fonar Corporation Common Stock</t>
  </si>
  <si>
    <t>FOR</t>
  </si>
  <si>
    <t>Forestar Group Inc Common Stock</t>
  </si>
  <si>
    <t>FORA</t>
  </si>
  <si>
    <t>Forian Inc. Common Stock</t>
  </si>
  <si>
    <t>FORD</t>
  </si>
  <si>
    <t>Forward Industries Inc. Common Stock</t>
  </si>
  <si>
    <t>FORL</t>
  </si>
  <si>
    <t>Four Leaf Acquisition Corporation Class A Common Stock</t>
  </si>
  <si>
    <t>FORLU</t>
  </si>
  <si>
    <t>Four Leaf Acquisition Corporation Unit</t>
  </si>
  <si>
    <t>FORM</t>
  </si>
  <si>
    <t>FormFactor Inc. FormFactor Inc. Common Stock</t>
  </si>
  <si>
    <t>FORR</t>
  </si>
  <si>
    <t>Forrester Research Inc. Common Stock</t>
  </si>
  <si>
    <t>FORTY</t>
  </si>
  <si>
    <t>Formula Systems (1985) Ltd. American Depositary Shares</t>
  </si>
  <si>
    <t>FOSL</t>
  </si>
  <si>
    <t>Fossil Group Inc. Common Stock</t>
  </si>
  <si>
    <t>FOSLL</t>
  </si>
  <si>
    <t>Fossil Group Inc. 7% Senior Notes due 2026</t>
  </si>
  <si>
    <t>FOUR</t>
  </si>
  <si>
    <t>Shift4 Payments Inc. Class A Common Stock</t>
  </si>
  <si>
    <t>FOX</t>
  </si>
  <si>
    <t>Fox Corporation Class B Common Stock</t>
  </si>
  <si>
    <t>FOXA</t>
  </si>
  <si>
    <t>Fox Corporation Class A Common Stock</t>
  </si>
  <si>
    <t>FOXF</t>
  </si>
  <si>
    <t>Fox Factory Holding Corp. Common Stock</t>
  </si>
  <si>
    <t>FOXO</t>
  </si>
  <si>
    <t>FOXO Technologies Inc. Class A Common Stock</t>
  </si>
  <si>
    <t>FPAY</t>
  </si>
  <si>
    <t>FlexShopper Inc. Common Stock</t>
  </si>
  <si>
    <t>FPF</t>
  </si>
  <si>
    <t>First Trust Intermediate Duration Preferred &amp; Income Fund Common Shares of Beneficial Interest</t>
  </si>
  <si>
    <t>FPH</t>
  </si>
  <si>
    <t>Five Point Holdings LLC Class A Common Shares</t>
  </si>
  <si>
    <t>FPI</t>
  </si>
  <si>
    <t>Farmland Partners Inc. Common Stock</t>
  </si>
  <si>
    <t>FPL</t>
  </si>
  <si>
    <t>First Trust New Opportunities MLP &amp; Energy Fund Common Shares of Beneficial Interest</t>
  </si>
  <si>
    <t>FR</t>
  </si>
  <si>
    <t>First Industrial Realty Trust Inc. Common Stock</t>
  </si>
  <si>
    <t>FRA</t>
  </si>
  <si>
    <t>Blackrock Floating Rate Income Strategies Fund Inc Common Stock</t>
  </si>
  <si>
    <t>FRAF</t>
  </si>
  <si>
    <t>Franklin Financial Services Corporation Common Stock</t>
  </si>
  <si>
    <t>FRBA</t>
  </si>
  <si>
    <t>First Bank Common Stock</t>
  </si>
  <si>
    <t>FRBN</t>
  </si>
  <si>
    <t>Forbion European Acquisition Corp. Class A Ordinary Shares</t>
  </si>
  <si>
    <t>FRBNW</t>
  </si>
  <si>
    <t>Forbion European Acquisition Corp. Warrants</t>
  </si>
  <si>
    <t>FRD</t>
  </si>
  <si>
    <t>Friedman Industries Inc. Common Stock</t>
  </si>
  <si>
    <t>FREE</t>
  </si>
  <si>
    <t>Whole Earth Brands Inc. Class A Common Stock</t>
  </si>
  <si>
    <t>FREEW</t>
  </si>
  <si>
    <t>Whole Earth Brands Inc. Warrant</t>
  </si>
  <si>
    <t>FREQ</t>
  </si>
  <si>
    <t>Frequency Therapeutics Inc. Common Stock</t>
  </si>
  <si>
    <t>FRES</t>
  </si>
  <si>
    <t>Fresh2 Group Limited American Depositary Shares</t>
  </si>
  <si>
    <t>FREY</t>
  </si>
  <si>
    <t>FREYR Battery Ordinary Shares</t>
  </si>
  <si>
    <t>FRGE</t>
  </si>
  <si>
    <t>Forge Global Holdings Inc. Common Stock</t>
  </si>
  <si>
    <t>FRGI</t>
  </si>
  <si>
    <t>Fiesta Restaurant Group Inc. Common Stock</t>
  </si>
  <si>
    <t>FRGT</t>
  </si>
  <si>
    <t>Freight Technologies Inc. Ordinary Shares</t>
  </si>
  <si>
    <t>FRHC</t>
  </si>
  <si>
    <t>Freedom Holding Corp. Common Stock</t>
  </si>
  <si>
    <t>Kazakhstan</t>
  </si>
  <si>
    <t>FRLA</t>
  </si>
  <si>
    <t>Fortune Rise Acquisition Corporation Class A Common Stock</t>
  </si>
  <si>
    <t>FRLAW</t>
  </si>
  <si>
    <t>Fortune Rise Acquisition Corporation Warrant</t>
  </si>
  <si>
    <t>FRLN</t>
  </si>
  <si>
    <t>Freeline Therapeutics Holdings plc American Depositary Shares</t>
  </si>
  <si>
    <t>FRME</t>
  </si>
  <si>
    <t>First Merchants Corporation Common Stock</t>
  </si>
  <si>
    <t>FRMEP</t>
  </si>
  <si>
    <t>First Merchants Corporation Depository Shares</t>
  </si>
  <si>
    <t>FRO</t>
  </si>
  <si>
    <t>Frontline Plc Ordinary Shares</t>
  </si>
  <si>
    <t>FROG</t>
  </si>
  <si>
    <t>JFrog Ltd. Ordinary Shares</t>
  </si>
  <si>
    <t>FRPH</t>
  </si>
  <si>
    <t>FRP Holdings Inc. Common Stock</t>
  </si>
  <si>
    <t>FRPT</t>
  </si>
  <si>
    <t>Freshpet Inc. Common Stock</t>
  </si>
  <si>
    <t>FRSH</t>
  </si>
  <si>
    <t>Freshworks Inc. Class A Common Stock</t>
  </si>
  <si>
    <t>FRST</t>
  </si>
  <si>
    <t>Primis Financial Corp. Common Stock</t>
  </si>
  <si>
    <t>FRSX</t>
  </si>
  <si>
    <t>Foresight Autonomous Holdings Ltd. American Depositary Shares</t>
  </si>
  <si>
    <t>FRT</t>
  </si>
  <si>
    <t>Federal Realty Investment Trust Common Stock</t>
  </si>
  <si>
    <t>FRT^C</t>
  </si>
  <si>
    <t>Federal Realty Investment Trust Depositary Shares each representing a 1/1000th interest in a 5.000% Series C Cumulative Redeemable Preferred Share</t>
  </si>
  <si>
    <t>FRTX</t>
  </si>
  <si>
    <t>Fresh Tracks Therapeutics Inc. Common Stock</t>
  </si>
  <si>
    <t>FRXB</t>
  </si>
  <si>
    <t>Forest Road Acquisition Corp. II Class A Common Stock</t>
  </si>
  <si>
    <t>FRZA</t>
  </si>
  <si>
    <t>Forza X1 Inc. Common Stock</t>
  </si>
  <si>
    <t>FSBC</t>
  </si>
  <si>
    <t>Five Star Bancorp Common Stock</t>
  </si>
  <si>
    <t>FSBW</t>
  </si>
  <si>
    <t>FS Bancorp Inc. Common Stock</t>
  </si>
  <si>
    <t>FSCO</t>
  </si>
  <si>
    <t>FS Credit Opportunities Corp. Common Stock</t>
  </si>
  <si>
    <t>FSD</t>
  </si>
  <si>
    <t>First Trust High Income Long Short Fund Common Shares of Beneficial Interest</t>
  </si>
  <si>
    <t>FSEA</t>
  </si>
  <si>
    <t>First Seacoast Bancorp Inc. Common Stock</t>
  </si>
  <si>
    <t>FSFG</t>
  </si>
  <si>
    <t>First Savings Financial Group Inc. Common Stock</t>
  </si>
  <si>
    <t>FSI</t>
  </si>
  <si>
    <t>Flexible Solutions International Inc. Common Stock (CDA)</t>
  </si>
  <si>
    <t>FSK</t>
  </si>
  <si>
    <t>FS KKR Capital Corp. Common Stock</t>
  </si>
  <si>
    <t>FSLR</t>
  </si>
  <si>
    <t>First Solar Inc. Common Stock</t>
  </si>
  <si>
    <t>FSLY</t>
  </si>
  <si>
    <t>Fastly Inc. Class A Common Stock</t>
  </si>
  <si>
    <t>FSM</t>
  </si>
  <si>
    <t>Fortuna Silver Mines Inc Ordinary Shares (Canada)</t>
  </si>
  <si>
    <t>FSP</t>
  </si>
  <si>
    <t>Franklin Street Properties Corp. Common Stock</t>
  </si>
  <si>
    <t>FSR</t>
  </si>
  <si>
    <t>Fisker Inc. Class A Common Stock</t>
  </si>
  <si>
    <t>FSRX</t>
  </si>
  <si>
    <t>FinServ Acquisition Corp. II Class A Common Stock</t>
  </si>
  <si>
    <t>FSRXU</t>
  </si>
  <si>
    <t>FinServ Acquisition Corp. II Unit</t>
  </si>
  <si>
    <t>FSS</t>
  </si>
  <si>
    <t>Federal Signal Corporation Common Stock</t>
  </si>
  <si>
    <t>FSTR</t>
  </si>
  <si>
    <t>L.B. Foster Company Common Stock</t>
  </si>
  <si>
    <t>FSV</t>
  </si>
  <si>
    <t>FirstService Corporation Common Shares</t>
  </si>
  <si>
    <t>FT</t>
  </si>
  <si>
    <t>Franklin Universal Trust Common Stock</t>
  </si>
  <si>
    <t>FTAI</t>
  </si>
  <si>
    <t>FTAI Aviation Ltd. Common Stock</t>
  </si>
  <si>
    <t>Misc Corporate Leasing Services</t>
  </si>
  <si>
    <t>FTAIM</t>
  </si>
  <si>
    <t>FTAI Aviation Ltd. 9.500% Fixed-Rate Reset Series D Cumulative Perpetual Redeemable Preferred Shares</t>
  </si>
  <si>
    <t>FTAIN</t>
  </si>
  <si>
    <t>FTAI Aviation Ltd. 8.25% Fixed - Rate Reset Series C Cumulative Perpetual Redeemable Preferred Shares</t>
  </si>
  <si>
    <t>FTAIO</t>
  </si>
  <si>
    <t>FTAI Aviation Ltd. 8.00% Fixed-to-Floating Rate Series B Cumulative Perpetual Redeemable Preferred Shares</t>
  </si>
  <si>
    <t>FTAIP</t>
  </si>
  <si>
    <t>FTAI Aviation Ltd. 8.25% Fixed to Floating Rate Series A Cumulative Perpetual Redeemable Preferred Shares</t>
  </si>
  <si>
    <t>FTCH</t>
  </si>
  <si>
    <t>Farfetch Limited Class A Ordinary Shares</t>
  </si>
  <si>
    <t>FTCI</t>
  </si>
  <si>
    <t>FTC Solar Inc. Common Stock</t>
  </si>
  <si>
    <t>FTDR</t>
  </si>
  <si>
    <t>Frontdoor Inc. Common Stock</t>
  </si>
  <si>
    <t>FTEK</t>
  </si>
  <si>
    <t>Fuel Tech Inc. Common Stock</t>
  </si>
  <si>
    <t>FTEL</t>
  </si>
  <si>
    <t>Fitell Corporation Ordinary Shares</t>
  </si>
  <si>
    <t>FTF</t>
  </si>
  <si>
    <t>Franklin Limited Duration Income Trust Common Shares of Beneficial Interest</t>
  </si>
  <si>
    <t>FTFT</t>
  </si>
  <si>
    <t>Future FinTech Group Inc. Common Stock</t>
  </si>
  <si>
    <t>FTHM</t>
  </si>
  <si>
    <t>Fathom Holdings Inc. Common Stock</t>
  </si>
  <si>
    <t>FTHY</t>
  </si>
  <si>
    <t>First Trust High Yield Opportunities 2027 Term Fund Common Stock</t>
  </si>
  <si>
    <t>FTI</t>
  </si>
  <si>
    <t>TechnipFMC plc Ordinary Share</t>
  </si>
  <si>
    <t>FTII</t>
  </si>
  <si>
    <t>FutureTech II Acquisition Corp. Class A Common Stock</t>
  </si>
  <si>
    <t>FTIIW</t>
  </si>
  <si>
    <t>FutureTech II Acquisition Corp. Warrant</t>
  </si>
  <si>
    <t>FTK</t>
  </si>
  <si>
    <t>Flotek Industries Inc. Common Stock</t>
  </si>
  <si>
    <t>FTLF</t>
  </si>
  <si>
    <t>FitLife Brands Inc. Common Stock</t>
  </si>
  <si>
    <t>FTNT</t>
  </si>
  <si>
    <t>Fortinet Inc. Common Stock</t>
  </si>
  <si>
    <t>FTRE</t>
  </si>
  <si>
    <t>Fortrea Holdings Inc. Common Stock</t>
  </si>
  <si>
    <t>FTS</t>
  </si>
  <si>
    <t>Fortis Inc. Common Shares</t>
  </si>
  <si>
    <t>FTV</t>
  </si>
  <si>
    <t>Fortive Corporation Common Stock</t>
  </si>
  <si>
    <t>FUBO</t>
  </si>
  <si>
    <t>fuboTV Inc. Common Stock</t>
  </si>
  <si>
    <t>FUL</t>
  </si>
  <si>
    <t>H. B. Fuller Company Common Stock</t>
  </si>
  <si>
    <t>FULC</t>
  </si>
  <si>
    <t>Fulcrum Therapeutics Inc. Common Stock</t>
  </si>
  <si>
    <t>FULT</t>
  </si>
  <si>
    <t>Fulton Financial Corporation Common Stock</t>
  </si>
  <si>
    <t>FULTP</t>
  </si>
  <si>
    <t>Fulton Financial Corporation Depositary Shares Each Representing a 1/40th Interest in a Share of Fixed Rate Non-Cumulative Perpetual Preferred Stock Series A</t>
  </si>
  <si>
    <t>FUN</t>
  </si>
  <si>
    <t>Cedar Fair L.P. Common Stock</t>
  </si>
  <si>
    <t>FUNC</t>
  </si>
  <si>
    <t>First United Corporation Common Stock</t>
  </si>
  <si>
    <t>FUND</t>
  </si>
  <si>
    <t>Sprott Focus Trust Inc. Common Stock</t>
  </si>
  <si>
    <t>FURY</t>
  </si>
  <si>
    <t>Fury Gold Mines Limited Common Shares</t>
  </si>
  <si>
    <t>FUSB</t>
  </si>
  <si>
    <t>First US Bancshares Inc. Common Stock</t>
  </si>
  <si>
    <t>FUSN</t>
  </si>
  <si>
    <t>Fusion Pharmaceuticals Inc. Common Shares</t>
  </si>
  <si>
    <t>FUTU</t>
  </si>
  <si>
    <t>Futu Holdings Limited American Depositary Shares</t>
  </si>
  <si>
    <t>FUV</t>
  </si>
  <si>
    <t>Arcimoto Inc. Common Stock</t>
  </si>
  <si>
    <t>FVCB</t>
  </si>
  <si>
    <t>FVCBankcorp Inc. Common Stock</t>
  </si>
  <si>
    <t>FVRR</t>
  </si>
  <si>
    <t>Fiverr International Ltd. Ordinary Shares no par value</t>
  </si>
  <si>
    <t>FWBI</t>
  </si>
  <si>
    <t>First Wave BioPharma Inc. Common Stock</t>
  </si>
  <si>
    <t>FWONA</t>
  </si>
  <si>
    <t>Liberty Media Corporation Series A Liberty Formula One Common Stock</t>
  </si>
  <si>
    <t>FWONK</t>
  </si>
  <si>
    <t>Liberty Media Corporation Series C Liberty Formula One Common Stock</t>
  </si>
  <si>
    <t>FWRD</t>
  </si>
  <si>
    <t>Forward Air Corporation Common Stock</t>
  </si>
  <si>
    <t>FWRG</t>
  </si>
  <si>
    <t>First Watch Restaurant Group Inc. Common Stock</t>
  </si>
  <si>
    <t>FXNC</t>
  </si>
  <si>
    <t>First National Corporation Common Stock</t>
  </si>
  <si>
    <t>FYBR</t>
  </si>
  <si>
    <t>Frontier Communications Parent Inc. Common Stock</t>
  </si>
  <si>
    <t>G</t>
  </si>
  <si>
    <t>Genpact Limited Common Stock</t>
  </si>
  <si>
    <t>GAB</t>
  </si>
  <si>
    <t>Gabelli Equity Trust Inc. (The) Common Stock</t>
  </si>
  <si>
    <t>GAB^G</t>
  </si>
  <si>
    <t>Gabelli Equity Trust Inc. (The) Series G Cumulative Preferred Stock</t>
  </si>
  <si>
    <t>GAB^H</t>
  </si>
  <si>
    <t>Gabelli Equity Trust Inc. (The) Pfd Ser H</t>
  </si>
  <si>
    <t>GAB^K</t>
  </si>
  <si>
    <t>Gabelli Equity Trust Inc. (The) 5.00% Series K Cumulative Preferred Stock</t>
  </si>
  <si>
    <t>GABC</t>
  </si>
  <si>
    <t>German American Bancorp Inc. Common Stock</t>
  </si>
  <si>
    <t>GAIA</t>
  </si>
  <si>
    <t>Gaia Inc. Class A Common Stock</t>
  </si>
  <si>
    <t>GAIN</t>
  </si>
  <si>
    <t>Gladstone Investment Corporation Business Development Company</t>
  </si>
  <si>
    <t>GAINL</t>
  </si>
  <si>
    <t>Gladstone Investment Corporation 8.00% Notes due 2028</t>
  </si>
  <si>
    <t>GAINN</t>
  </si>
  <si>
    <t>Gladstone Investment Corporation 5.00% Notes Due 2026</t>
  </si>
  <si>
    <t>GAINZ</t>
  </si>
  <si>
    <t>Gladstone Investment Corporation 4.875% Notes due 2028</t>
  </si>
  <si>
    <t>GALT</t>
  </si>
  <si>
    <t>Galectin Therapeutics Inc. Common Stock</t>
  </si>
  <si>
    <t>GAM</t>
  </si>
  <si>
    <t>General American Investors Inc. Common Stock</t>
  </si>
  <si>
    <t>GAM^B</t>
  </si>
  <si>
    <t>General American Investors Company Inc. Cumulative Preferred Stock</t>
  </si>
  <si>
    <t>GAMB</t>
  </si>
  <si>
    <t>Gambling.com Group Limited Ordinary Shares</t>
  </si>
  <si>
    <t>GAMC</t>
  </si>
  <si>
    <t>Golden Arrow Merger Corp. Class A Common Stock</t>
  </si>
  <si>
    <t>GAMCU</t>
  </si>
  <si>
    <t>Golden Arrow Merger Corp. Unit</t>
  </si>
  <si>
    <t>GAMCW</t>
  </si>
  <si>
    <t>Golden Arrow Merger Corp. Warrant</t>
  </si>
  <si>
    <t>GAME</t>
  </si>
  <si>
    <t>GameSquare Holdings Inc. Common Stock</t>
  </si>
  <si>
    <t>GAN</t>
  </si>
  <si>
    <t>GAN Limited Ordinary Shares</t>
  </si>
  <si>
    <t>GANX</t>
  </si>
  <si>
    <t>Gain Therapeutics Inc. Common Stock</t>
  </si>
  <si>
    <t>GAQ</t>
  </si>
  <si>
    <t>Generation Asia I Acquisition Limited Class A Ordinary Shares</t>
  </si>
  <si>
    <t>GASS</t>
  </si>
  <si>
    <t>StealthGas Inc. Common Stock</t>
  </si>
  <si>
    <t>GATE</t>
  </si>
  <si>
    <t>Marblegate Acquisition Corp. Class A Common Stock</t>
  </si>
  <si>
    <t>GATEW</t>
  </si>
  <si>
    <t>Marblegate Acquisition Corp. Warrant</t>
  </si>
  <si>
    <t>GATO</t>
  </si>
  <si>
    <t>Gatos Silver Inc. Common Stock</t>
  </si>
  <si>
    <t>GATX</t>
  </si>
  <si>
    <t>GATX Corporation Common Stock</t>
  </si>
  <si>
    <t>GAU</t>
  </si>
  <si>
    <t>Galiano Gold Inc.</t>
  </si>
  <si>
    <t>GB</t>
  </si>
  <si>
    <t>Global Blue Group Holding AG Ordinary Shares</t>
  </si>
  <si>
    <t>GBAB</t>
  </si>
  <si>
    <t>Guggenheim Taxable Municipal Bond &amp; Investment Grade Debt Trust Common Shares of Beneficial Interest</t>
  </si>
  <si>
    <t>GBBK</t>
  </si>
  <si>
    <t>Global Blockchain Acquisition Corp. Common Stock</t>
  </si>
  <si>
    <t>GBBKR</t>
  </si>
  <si>
    <t>Global Blockchain Acquisition Corp. Right</t>
  </si>
  <si>
    <t>GBBKW</t>
  </si>
  <si>
    <t>Global Blockchain Acquisition Corp. Warrant</t>
  </si>
  <si>
    <t>GBCI</t>
  </si>
  <si>
    <t>Glacier Bancorp Inc. Common Stock</t>
  </si>
  <si>
    <t>GBDC</t>
  </si>
  <si>
    <t>Golub Capital BDC Inc. Common Stock</t>
  </si>
  <si>
    <t>GBIO</t>
  </si>
  <si>
    <t>Generation Bio Co. Common Stock</t>
  </si>
  <si>
    <t>GBLI</t>
  </si>
  <si>
    <t>Global Indemnity Group LLC Class A Common Stock (DE)</t>
  </si>
  <si>
    <t>GBNH</t>
  </si>
  <si>
    <t>Greenbrook TMS Inc. Common Shares</t>
  </si>
  <si>
    <t>GBNY</t>
  </si>
  <si>
    <t>Generations Bancorp NY Inc. Common Stock</t>
  </si>
  <si>
    <t>GBR</t>
  </si>
  <si>
    <t>New Concept Energy Inc Common Stock</t>
  </si>
  <si>
    <t>GBTG</t>
  </si>
  <si>
    <t>Global Business Travel Group Inc. Class A Common Stock</t>
  </si>
  <si>
    <t>GBX</t>
  </si>
  <si>
    <t>Greenbrier Companies Inc. (The) Common Stock</t>
  </si>
  <si>
    <t>GCBC</t>
  </si>
  <si>
    <t>Greene County Bancorp Inc. Common Stock</t>
  </si>
  <si>
    <t>GCI</t>
  </si>
  <si>
    <t>Gannett Co. Inc. Common Stock</t>
  </si>
  <si>
    <t>GCMG</t>
  </si>
  <si>
    <t>GCM Grosvenor Inc. Class A Common Stock</t>
  </si>
  <si>
    <t>GCMGW</t>
  </si>
  <si>
    <t>GCM Grosvenor Inc. Warrant</t>
  </si>
  <si>
    <t>GCO</t>
  </si>
  <si>
    <t>Genesco Inc. Common Stock</t>
  </si>
  <si>
    <t>GCT</t>
  </si>
  <si>
    <t>GigaCloud Technology Inc Class A Ordinary Shares</t>
  </si>
  <si>
    <t>GCTK</t>
  </si>
  <si>
    <t>GlucoTrack Inc. Common Stock</t>
  </si>
  <si>
    <t>GCV</t>
  </si>
  <si>
    <t>Gabelli Convertible and Income Securities Fund Inc. (The) Common Stock</t>
  </si>
  <si>
    <t>GD</t>
  </si>
  <si>
    <t>General Dynamics Corporation Common Stock</t>
  </si>
  <si>
    <t>GDC</t>
  </si>
  <si>
    <t>GD Culture Group Limited Common Stock</t>
  </si>
  <si>
    <t>GDDY</t>
  </si>
  <si>
    <t>GoDaddy Inc. Class A Common Stock</t>
  </si>
  <si>
    <t>GDEN</t>
  </si>
  <si>
    <t>Golden Entertainment Inc. Common Stock</t>
  </si>
  <si>
    <t>GDEV</t>
  </si>
  <si>
    <t>GDEV Inc. Ordinary Shares</t>
  </si>
  <si>
    <t>GDHG</t>
  </si>
  <si>
    <t>Golden Heaven Group Holdings Ltd. Class A Ordinary Shares</t>
  </si>
  <si>
    <t>GDL</t>
  </si>
  <si>
    <t>GDL Fund The Common Shares of Beneficial Interest</t>
  </si>
  <si>
    <t>GDL^C</t>
  </si>
  <si>
    <t>The GDL Fund Series C Cumulative Puttable and Callable Preferred Shares</t>
  </si>
  <si>
    <t>GDNRU</t>
  </si>
  <si>
    <t>Gardiner Healthcare Acquisitions Corp. Unit</t>
  </si>
  <si>
    <t>GDNRW</t>
  </si>
  <si>
    <t>Gardiner Healthcare Acquisitions Corp. Warrant</t>
  </si>
  <si>
    <t>GDO</t>
  </si>
  <si>
    <t>Western Asset Global Corporate Defined Opportunity Fund Inc.</t>
  </si>
  <si>
    <t>GDOT</t>
  </si>
  <si>
    <t>Green Dot Corporation Class A Common Stock $0.001 par value</t>
  </si>
  <si>
    <t>GDRX</t>
  </si>
  <si>
    <t>GoodRx Holdings Inc. Class A Common Stock</t>
  </si>
  <si>
    <t>GDS</t>
  </si>
  <si>
    <t>GDS Holdings Limited ADS</t>
  </si>
  <si>
    <t>GDST</t>
  </si>
  <si>
    <t>Goldenstone Acquisition Limited Common Stock</t>
  </si>
  <si>
    <t>GDSTR</t>
  </si>
  <si>
    <t>Goldenstone Acquisition Limited Rights</t>
  </si>
  <si>
    <t>GDSTW</t>
  </si>
  <si>
    <t>Goldenstone Acquisition Limited Warrants</t>
  </si>
  <si>
    <t>GDTC</t>
  </si>
  <si>
    <t>CytoMed Therapeutics Limited Ordinary Shares</t>
  </si>
  <si>
    <t>GDV</t>
  </si>
  <si>
    <t>Gabelli Dividend &amp; Income Trust Common Shares of Beneficial Interest</t>
  </si>
  <si>
    <t>GDV^H</t>
  </si>
  <si>
    <t>The Gabelli Dividend &amp; Income Trust 5.375% Series H Cumulative Preferred Shares</t>
  </si>
  <si>
    <t>GDV^K</t>
  </si>
  <si>
    <t>The Gabelli Dividend &amp; Income Trust 4.250% Series K Cumulative Preferred Shares</t>
  </si>
  <si>
    <t>GDYN</t>
  </si>
  <si>
    <t>Grid Dynamics Holdings Inc. Class A Common Stock</t>
  </si>
  <si>
    <t>GE</t>
  </si>
  <si>
    <t>General Electric Company Common Stock</t>
  </si>
  <si>
    <t>GECC</t>
  </si>
  <si>
    <t>Great Elm Capital Corp. Common Stock</t>
  </si>
  <si>
    <t>GECCM</t>
  </si>
  <si>
    <t>Great Elm Capital Corp. 6.75% Notes Due 2025</t>
  </si>
  <si>
    <t>GECCO</t>
  </si>
  <si>
    <t>Great Elm Capital Corp. 5.875% Notes due 2026</t>
  </si>
  <si>
    <t>GECCZ</t>
  </si>
  <si>
    <t>Great Elm Capital Corp. 8.75% Notes due 2028</t>
  </si>
  <si>
    <t>GEF</t>
  </si>
  <si>
    <t>Greif Inc. Class A Common Stock</t>
  </si>
  <si>
    <t>GEG</t>
  </si>
  <si>
    <t>Great Elm Group Inc. Common Stock</t>
  </si>
  <si>
    <t>GEGGL</t>
  </si>
  <si>
    <t>Great Elm Group Inc. 7.25% Notes due 2027</t>
  </si>
  <si>
    <t>GEHC</t>
  </si>
  <si>
    <t>GE HealthCare Technologies Inc. Common Stock</t>
  </si>
  <si>
    <t>GEHI</t>
  </si>
  <si>
    <t>Gravitas Education Holdings Inc. American depositary shares each representing twenty Class A ordinary shares</t>
  </si>
  <si>
    <t>GEL</t>
  </si>
  <si>
    <t>Genesis Energy L.P. Common Units</t>
  </si>
  <si>
    <t>GEN</t>
  </si>
  <si>
    <t>Gen Digital Inc. Common Stock</t>
  </si>
  <si>
    <t>GENC</t>
  </si>
  <si>
    <t>Gencor Industries Inc. Common Stock</t>
  </si>
  <si>
    <t>GENE</t>
  </si>
  <si>
    <t>Genetic Technologies Ltd ADS</t>
  </si>
  <si>
    <t>GENI</t>
  </si>
  <si>
    <t>Genius Sports Limited Ordinary Shares</t>
  </si>
  <si>
    <t>GENK</t>
  </si>
  <si>
    <t>GEN Restaurant Group Inc. Class A Common Stock</t>
  </si>
  <si>
    <t>GEO</t>
  </si>
  <si>
    <t>Geo Group Inc (The) REIT</t>
  </si>
  <si>
    <t>GEOS</t>
  </si>
  <si>
    <t>Geospace Technologies Corporation Common Stock (Texas)</t>
  </si>
  <si>
    <t>GERN</t>
  </si>
  <si>
    <t>Geron Corporation Common Stock</t>
  </si>
  <si>
    <t>GES</t>
  </si>
  <si>
    <t>Guess? Inc. Common Stock</t>
  </si>
  <si>
    <t>GETR</t>
  </si>
  <si>
    <t>Getaround Inc. Common Stock</t>
  </si>
  <si>
    <t>GETY</t>
  </si>
  <si>
    <t>Getty Images Holdings Inc. Class A Common Stock</t>
  </si>
  <si>
    <t>GEVO</t>
  </si>
  <si>
    <t>Gevo Inc. Common Stock</t>
  </si>
  <si>
    <t>GF</t>
  </si>
  <si>
    <t>New Germany Fund Inc. (The) Common Stock</t>
  </si>
  <si>
    <t>GFAI</t>
  </si>
  <si>
    <t>Guardforce AI Co. Limited Ordinary Shares</t>
  </si>
  <si>
    <t>GFAIW</t>
  </si>
  <si>
    <t>Guardforce AI Co. Limited Warrant</t>
  </si>
  <si>
    <t>GFF</t>
  </si>
  <si>
    <t>Griffon Corporation Common Stock</t>
  </si>
  <si>
    <t>GFI</t>
  </si>
  <si>
    <t>Gold Fields Limited American Depositary Shares</t>
  </si>
  <si>
    <t>GFL</t>
  </si>
  <si>
    <t>GFL Environmental Inc. Subordinate voting shares no par value</t>
  </si>
  <si>
    <t>GFR</t>
  </si>
  <si>
    <t>Greenfire Resources Ltd. Common Shares</t>
  </si>
  <si>
    <t>GFS</t>
  </si>
  <si>
    <t>GlobalFoundries Inc. Ordinary Shares</t>
  </si>
  <si>
    <t>GGAL</t>
  </si>
  <si>
    <t>Grupo Financiero Galicia S.A. American Depositary Shares</t>
  </si>
  <si>
    <t>GGB</t>
  </si>
  <si>
    <t>Gerdau S.A. Common Stock</t>
  </si>
  <si>
    <t>GGE</t>
  </si>
  <si>
    <t>Green Giant Inc. Common Stock</t>
  </si>
  <si>
    <t>GGG</t>
  </si>
  <si>
    <t>Graco Inc. Common Stock</t>
  </si>
  <si>
    <t>GGN</t>
  </si>
  <si>
    <t>GAMCO Global Gold Natural Resources &amp; Income Trust</t>
  </si>
  <si>
    <t>GGN^B</t>
  </si>
  <si>
    <t>GAMCO Global Gold Natural Reources &amp; Income Trust 5.00% Series B Cumulative 25.00 Liquidation Preference</t>
  </si>
  <si>
    <t>GGR</t>
  </si>
  <si>
    <t>Gogoro Inc. Ordinary Shares</t>
  </si>
  <si>
    <t>GGROW</t>
  </si>
  <si>
    <t>Gogoro Inc. Warrant</t>
  </si>
  <si>
    <t>GGT</t>
  </si>
  <si>
    <t>Gabelli Multi-Media Trust Inc. (The) Common Stock</t>
  </si>
  <si>
    <t>GGT^E</t>
  </si>
  <si>
    <t>Gabelli Multi-Media Trust Inc. (The) 5.125% Series E Cumulative Preferred Stock</t>
  </si>
  <si>
    <t>GGT^G</t>
  </si>
  <si>
    <t>Gabelli Multi-Media Trust Inc. (The) 5.125% Series G Cumulative Preferred Shares</t>
  </si>
  <si>
    <t>GGZ</t>
  </si>
  <si>
    <t>Gabelli Global Small and Mid Cap Value Trust (The) Common Shares of Beneficial Interest</t>
  </si>
  <si>
    <t>GH</t>
  </si>
  <si>
    <t>Guardant Health Inc. Common Stock</t>
  </si>
  <si>
    <t>GHC</t>
  </si>
  <si>
    <t>Graham Holdings Company Common Stock</t>
  </si>
  <si>
    <t>GHG</t>
  </si>
  <si>
    <t>GreenTree Hospitality Group Ltd. American depositary shares each representing one Class A ordinary share</t>
  </si>
  <si>
    <t>GHI</t>
  </si>
  <si>
    <t>Greystone Housing Impact Investors LP Beneficial Unit Certificates representing assignments of limited partnership interests</t>
  </si>
  <si>
    <t>GHIX</t>
  </si>
  <si>
    <t>Gores Holdings IX Inc. Class A Common Stock</t>
  </si>
  <si>
    <t>GHIXW</t>
  </si>
  <si>
    <t>Gores Holdings IX Inc. Warrant</t>
  </si>
  <si>
    <t>GHL</t>
  </si>
  <si>
    <t>Greenhill &amp; Co. Inc. Common Stock</t>
  </si>
  <si>
    <t>GHLD</t>
  </si>
  <si>
    <t>Guild Holdings Company Class A Common Stock</t>
  </si>
  <si>
    <t>GHM</t>
  </si>
  <si>
    <t>Graham Corporation Common Stock</t>
  </si>
  <si>
    <t>GHRS</t>
  </si>
  <si>
    <t>GH Research PLC Ordinary Shares</t>
  </si>
  <si>
    <t>GHSI</t>
  </si>
  <si>
    <t>Guardion Health Sciences Inc. Common Stock</t>
  </si>
  <si>
    <t>GHY</t>
  </si>
  <si>
    <t>PGIM Global High Yield Fund Inc.</t>
  </si>
  <si>
    <t>GIA</t>
  </si>
  <si>
    <t>GigCapital 5 Inc. Common Stock</t>
  </si>
  <si>
    <t>GIB</t>
  </si>
  <si>
    <t>CGI Inc. Common Stock</t>
  </si>
  <si>
    <t>GIC</t>
  </si>
  <si>
    <t>Global Industrial Company Common Stock</t>
  </si>
  <si>
    <t>GIFI</t>
  </si>
  <si>
    <t>Gulf Island Fabrication Inc. Common Stock</t>
  </si>
  <si>
    <t>GIGM</t>
  </si>
  <si>
    <t>GigaMedia Limited Ordinary Shares</t>
  </si>
  <si>
    <t>GIII</t>
  </si>
  <si>
    <t>G-III Apparel Group LTD. Common Stock</t>
  </si>
  <si>
    <t>GIL</t>
  </si>
  <si>
    <t>Gildan Activewear Inc. Class A Sub. Vot. Common Stock</t>
  </si>
  <si>
    <t>GILD</t>
  </si>
  <si>
    <t>Gilead Sciences Inc. Common Stock</t>
  </si>
  <si>
    <t>GILT</t>
  </si>
  <si>
    <t>Gilat Satellite Networks Ltd. Ordinary Shares</t>
  </si>
  <si>
    <t>GIM</t>
  </si>
  <si>
    <t>Templeton Global Income Fund Inc. Common Stock</t>
  </si>
  <si>
    <t>GIPR</t>
  </si>
  <si>
    <t>Generation Income Properties Inc. Common Stock</t>
  </si>
  <si>
    <t>GIPRW</t>
  </si>
  <si>
    <t>Generation Income Properties Inc Warrant</t>
  </si>
  <si>
    <t>GIS</t>
  </si>
  <si>
    <t>General Mills Inc. Common Stock</t>
  </si>
  <si>
    <t>GJH</t>
  </si>
  <si>
    <t>Synthetic Fixed-Income Securities Inc 6.375% (STRATS) Cl A-1</t>
  </si>
  <si>
    <t>GJO</t>
  </si>
  <si>
    <t>Synthetic Fixed-Income Securities Inc. on behalf of STRATS(SM) Trust for Wal-Mart Stores Inc. Securities Series 2004-5</t>
  </si>
  <si>
    <t>GJP</t>
  </si>
  <si>
    <t>Synthetic Fixed-Income Securities Inc. on behalf of STRATS (SM) Trust for Dominion Resources Inc. Securities Series 2005-6 Floating Rate Structured Repackaged Asset-Backed Trust Securities (STRATS) Certificates</t>
  </si>
  <si>
    <t>GJR</t>
  </si>
  <si>
    <t>Synthetic Fixed-Income Securities Inc. STRATS Trust for Procter&amp;Gamble Securities Series 2006-1</t>
  </si>
  <si>
    <t>GJS</t>
  </si>
  <si>
    <t>Goldman Sachs Group Securities STRATS Trust for Goldman Sachs Group Securities Series 2006-2</t>
  </si>
  <si>
    <t>GJT</t>
  </si>
  <si>
    <t>Synthetic Fixed-Income Securities Inc. Floating Rate Structured Repackaged Asset-Backed Trust Securities Certificates Series 2006-3</t>
  </si>
  <si>
    <t>GKOS</t>
  </si>
  <si>
    <t>Glaukos Corporation Common Stock</t>
  </si>
  <si>
    <t>GL</t>
  </si>
  <si>
    <t>Globe Life Inc. Common Stock</t>
  </si>
  <si>
    <t>GL^D</t>
  </si>
  <si>
    <t>Globe Life Inc. 4.25% Junior Subordinated Debentures due 2061</t>
  </si>
  <si>
    <t>GLAD</t>
  </si>
  <si>
    <t>Gladstone Capital Corporation Common Stock</t>
  </si>
  <si>
    <t>GLADZ</t>
  </si>
  <si>
    <t>Gladstone Capital Corporation 7.75% Notes due 2028</t>
  </si>
  <si>
    <t>GLBE</t>
  </si>
  <si>
    <t>Global-E Online Ltd. Ordinary Shares</t>
  </si>
  <si>
    <t>GLBS</t>
  </si>
  <si>
    <t>Globus Maritime Limited Common Stock</t>
  </si>
  <si>
    <t>GLBZ</t>
  </si>
  <si>
    <t>Glen Burnie Bancorp Common Stock</t>
  </si>
  <si>
    <t>GLDD</t>
  </si>
  <si>
    <t>Great Lakes Dredge &amp; Dock Corporation Common Stock</t>
  </si>
  <si>
    <t>GLDG</t>
  </si>
  <si>
    <t>GoldMining Inc. Common Shares</t>
  </si>
  <si>
    <t>GLG</t>
  </si>
  <si>
    <t>TD Holdings Inc. Common Stock</t>
  </si>
  <si>
    <t>GLLI</t>
  </si>
  <si>
    <t>Globalink Investment Inc. Common Stock</t>
  </si>
  <si>
    <t>GLLIR</t>
  </si>
  <si>
    <t>Globalink Investment Inc. Rights</t>
  </si>
  <si>
    <t>GLLIU</t>
  </si>
  <si>
    <t>Globalink Investment Inc. Unit</t>
  </si>
  <si>
    <t>GLLIW</t>
  </si>
  <si>
    <t>Globalink Investment Inc. Warrants</t>
  </si>
  <si>
    <t>GLMD</t>
  </si>
  <si>
    <t>Galmed Pharmaceuticals Ltd. Ordinary Shares</t>
  </si>
  <si>
    <t>GLNG</t>
  </si>
  <si>
    <t>Golar Lng Ltd</t>
  </si>
  <si>
    <t>GLO</t>
  </si>
  <si>
    <t>Clough Global Opportunities Fund Common Stock</t>
  </si>
  <si>
    <t>GLOB</t>
  </si>
  <si>
    <t>Globant S.A. Common Shares</t>
  </si>
  <si>
    <t>GLOG^A</t>
  </si>
  <si>
    <t>GasLog LP. 8.75% Series A Cumulative Redeemable Perpetual Preference Shares</t>
  </si>
  <si>
    <t>Monaco</t>
  </si>
  <si>
    <t>GLOP^A</t>
  </si>
  <si>
    <t>GasLog Partners LP 8.625% Series A Cumulative Redeemable Perpetual Fixed to Floating Rate Preference Units</t>
  </si>
  <si>
    <t>GLOP^B</t>
  </si>
  <si>
    <t>GasLog Partners LP 8.200% Series B Cumulative Redeemable Perpetual Fixed to Floating Rate Preference Units</t>
  </si>
  <si>
    <t>GLOP^C</t>
  </si>
  <si>
    <t>GasLog Partners LP 8.500% Series C Cumulative Redeemable Perpetual Fixed to Floating Rate Preference Units</t>
  </si>
  <si>
    <t>GLP</t>
  </si>
  <si>
    <t>Global Partners LP Common Units representing Limited Partner Interests</t>
  </si>
  <si>
    <t>GLP^A</t>
  </si>
  <si>
    <t>Global Partners LP 9.75% Series A Fixed-to-Floating Rate Cumulative Redeemable Perpetual Preferred Units representing limited partner interests</t>
  </si>
  <si>
    <t>GLP^B</t>
  </si>
  <si>
    <t>Global Partners LP 9.50% Series B Fixed Rate Cumulative Redeemable Perpetual Preferred Units representing limited partner interests</t>
  </si>
  <si>
    <t>GLPG</t>
  </si>
  <si>
    <t>Galapagos NV American Depositary Shares</t>
  </si>
  <si>
    <t>GLPI</t>
  </si>
  <si>
    <t>Gaming and Leisure Properties Inc. Common Stock</t>
  </si>
  <si>
    <t>GLQ</t>
  </si>
  <si>
    <t>Clough Global Equity Fund Clough Global Equity Fund Common Shares of Beneficial Interest</t>
  </si>
  <si>
    <t>GLRE</t>
  </si>
  <si>
    <t>Greenlight Capital Re Ltd. Class A Ordinary Shares</t>
  </si>
  <si>
    <t>GLSI</t>
  </si>
  <si>
    <t>Greenwich LifeSciences Inc. Common Stock</t>
  </si>
  <si>
    <t>GLST</t>
  </si>
  <si>
    <t>Global Star Acquisition Inc. Class A Common Stock</t>
  </si>
  <si>
    <t>GLSTR</t>
  </si>
  <si>
    <t>Global Star Acquisition Inc. Right</t>
  </si>
  <si>
    <t>GLSTW</t>
  </si>
  <si>
    <t>Global Star Acquisition Inc. Warrants</t>
  </si>
  <si>
    <t>GLT</t>
  </si>
  <si>
    <t>Glatfelter Corporation Common Stock</t>
  </si>
  <si>
    <t>GLTO</t>
  </si>
  <si>
    <t>Galecto Inc. Common Stock</t>
  </si>
  <si>
    <t>GLU</t>
  </si>
  <si>
    <t>Gabelli Global Utility Common Shares of Beneficial Ownership</t>
  </si>
  <si>
    <t>GLU^A</t>
  </si>
  <si>
    <t>The Gabelli Global Utility and Income Trust Series A Cumulative Puttable and Callable Preferred Shares</t>
  </si>
  <si>
    <t>GLU^B</t>
  </si>
  <si>
    <t>The Gabelli Global Utility and Income Trust Series B Cumulative Puttable and Callable Preferred Shares</t>
  </si>
  <si>
    <t>GLUE</t>
  </si>
  <si>
    <t>Monte Rosa Therapeutics Inc. Common Stock</t>
  </si>
  <si>
    <t>GLV</t>
  </si>
  <si>
    <t>Clough Global Dividend and Income Fund Common Shares of beneficial interest</t>
  </si>
  <si>
    <t>GLW</t>
  </si>
  <si>
    <t>Corning Incorporated Common Stock</t>
  </si>
  <si>
    <t>GLYC</t>
  </si>
  <si>
    <t>GlycoMimetics Inc. Common Stock</t>
  </si>
  <si>
    <t>GM</t>
  </si>
  <si>
    <t>General Motors Company Common Stock</t>
  </si>
  <si>
    <t>GMAB</t>
  </si>
  <si>
    <t>Genmab A/S ADS</t>
  </si>
  <si>
    <t>GMBL</t>
  </si>
  <si>
    <t>Esports Entertainment Group Inc. Common Stock</t>
  </si>
  <si>
    <t>Malta</t>
  </si>
  <si>
    <t>GMBLP</t>
  </si>
  <si>
    <t>Esports Entertainment Group Inc. 10.0% Series A Cumulative Redeemable Convertible Preferred Stock</t>
  </si>
  <si>
    <t>GMBLZ</t>
  </si>
  <si>
    <t>Esports Entertainment Group Inc. Warrant</t>
  </si>
  <si>
    <t>GMDA</t>
  </si>
  <si>
    <t>Gamida Cell Ltd. Ordinary Shares</t>
  </si>
  <si>
    <t>GME</t>
  </si>
  <si>
    <t>GameStop Corporation Common Stock</t>
  </si>
  <si>
    <t>Electronics Distribution</t>
  </si>
  <si>
    <t>GMED</t>
  </si>
  <si>
    <t>Globus Medical Inc. Class A Common Stock</t>
  </si>
  <si>
    <t>GMGI</t>
  </si>
  <si>
    <t>Golden Matrix Group Inc. Common Stock</t>
  </si>
  <si>
    <t>GMM</t>
  </si>
  <si>
    <t>Global Mofy Metaverse Limited Ordinary Shares</t>
  </si>
  <si>
    <t>GMRE</t>
  </si>
  <si>
    <t>Global Medical REIT Inc. Common Stock</t>
  </si>
  <si>
    <t>GMRE^A</t>
  </si>
  <si>
    <t>Global Medical REIT Inc. Series A Cumulative Redeemable Preferred Stock</t>
  </si>
  <si>
    <t>GMS</t>
  </si>
  <si>
    <t>GMS Inc. Common Stock</t>
  </si>
  <si>
    <t>GNE</t>
  </si>
  <si>
    <t>Genie Energy Ltd. Class B Common Stock Stock</t>
  </si>
  <si>
    <t>GNFT</t>
  </si>
  <si>
    <t>GENFIT S.A. American Depositary Shares</t>
  </si>
  <si>
    <t>GNK</t>
  </si>
  <si>
    <t>Genco Shipping &amp; Trading Limited Ordinary Shares New (Marshall Islands)</t>
  </si>
  <si>
    <t>GNL</t>
  </si>
  <si>
    <t>Global Net Lease Inc. Common Stock</t>
  </si>
  <si>
    <t>GNL^A</t>
  </si>
  <si>
    <t>Global Net Lease Inc. 7.25% Series A Cumulative Redeemable Preferred Stock $0.01 par value per share</t>
  </si>
  <si>
    <t>GNL^B</t>
  </si>
  <si>
    <t>Global Net Lease Inc. 6.875% Series B Cumulative Redeemable Perpetual Preferred Stock</t>
  </si>
  <si>
    <t>GNL^D</t>
  </si>
  <si>
    <t>Global Net Lease Inc. 7.50% Series D Cumulative Redeemable Perpetual Preferred Stock</t>
  </si>
  <si>
    <t>GNL^E</t>
  </si>
  <si>
    <t>Global Net Lease Inc. 7.375% Series E Cumulative Redeemable Perpetual Preferred Stock</t>
  </si>
  <si>
    <t>GNLN</t>
  </si>
  <si>
    <t>Greenlane Holdings Inc. Class A Common Stock</t>
  </si>
  <si>
    <t>GNLX</t>
  </si>
  <si>
    <t>Genelux Corporation Common Stock</t>
  </si>
  <si>
    <t>GNPX</t>
  </si>
  <si>
    <t>Genprex Inc. Common Stock</t>
  </si>
  <si>
    <t>GNRC</t>
  </si>
  <si>
    <t>Generac Holdlings Inc. Common Stock</t>
  </si>
  <si>
    <t>GNS</t>
  </si>
  <si>
    <t>Genius Group Limited Ordinary Shares</t>
  </si>
  <si>
    <t>GNSS</t>
  </si>
  <si>
    <t>Genasys Inc. Common Stock</t>
  </si>
  <si>
    <t>GNT</t>
  </si>
  <si>
    <t>GAMCO Natural Resources Gold &amp; Income Trust</t>
  </si>
  <si>
    <t>GNT^A</t>
  </si>
  <si>
    <t>GAMCO Natural Resources Gold &amp; Income Tust 5.20% Series A Cumulative Preferred Shares (Liquidation Preference $25.00 per share)</t>
  </si>
  <si>
    <t>GNTA</t>
  </si>
  <si>
    <t>Genenta Science S.p.A. American Depositary Shares</t>
  </si>
  <si>
    <t>GNTX</t>
  </si>
  <si>
    <t>Gentex Corporation Common Stock</t>
  </si>
  <si>
    <t>GNTY</t>
  </si>
  <si>
    <t>Guaranty Bancshares Inc. Common Stock</t>
  </si>
  <si>
    <t>GNW</t>
  </si>
  <si>
    <t>Genworth Financial Inc Common Stock</t>
  </si>
  <si>
    <t>GO</t>
  </si>
  <si>
    <t>Grocery Outlet Holding Corp. Common Stock</t>
  </si>
  <si>
    <t>GOCO</t>
  </si>
  <si>
    <t>GoHealth Inc. Class A Common Stock</t>
  </si>
  <si>
    <t>GODN</t>
  </si>
  <si>
    <t>Golden Star Acquisition Corporation Ordinary Shares</t>
  </si>
  <si>
    <t>GODNR</t>
  </si>
  <si>
    <t>Golden Star Acquisition Corporation Rights</t>
  </si>
  <si>
    <t>GOEV</t>
  </si>
  <si>
    <t>Canoo Inc. Class A Common Stock</t>
  </si>
  <si>
    <t>GOEVW</t>
  </si>
  <si>
    <t>Canoo Inc. Warrant</t>
  </si>
  <si>
    <t>GOF</t>
  </si>
  <si>
    <t>Guggenheim Strategic Opportunities Fund Common Shares of Beneficial Interest</t>
  </si>
  <si>
    <t>GOGL</t>
  </si>
  <si>
    <t>Golden Ocean Group Limited Common Stock</t>
  </si>
  <si>
    <t>GOGO</t>
  </si>
  <si>
    <t>Gogo Inc. Common Stock</t>
  </si>
  <si>
    <t>GOL</t>
  </si>
  <si>
    <t>Gol Linhas Aereas Inteligentes S.A. Sponsored ADR representing 2 Pfd Shares</t>
  </si>
  <si>
    <t>GOLD</t>
  </si>
  <si>
    <t>Barrick Gold Corporation Common Stock (BC)</t>
  </si>
  <si>
    <t>GOLF</t>
  </si>
  <si>
    <t>Acushnet Holdings Corp. Common Stock</t>
  </si>
  <si>
    <t>GOOD</t>
  </si>
  <si>
    <t>Gladstone Commercial Corporation Real Estate Investment Trust</t>
  </si>
  <si>
    <t>GOODN</t>
  </si>
  <si>
    <t>Gladstone Commercial Corporation 6.625% Series E Cumulative Redeemable Preferred Stock</t>
  </si>
  <si>
    <t>GOODO</t>
  </si>
  <si>
    <t>Gladstone Commercial Corporation 6.00% Series G Cumulative Redeemable Preferred Stock par value $0.001 per share</t>
  </si>
  <si>
    <t>GOOG</t>
  </si>
  <si>
    <t>Alphabet Inc. Class C Capital Stock</t>
  </si>
  <si>
    <t>GOOGL</t>
  </si>
  <si>
    <t>Alphabet Inc. Class A Common Stock</t>
  </si>
  <si>
    <t>GOOS</t>
  </si>
  <si>
    <t>Canada Goose Holdings Inc. Subordinate Voting Shares</t>
  </si>
  <si>
    <t>GORO</t>
  </si>
  <si>
    <t>Gold Resource Corporation Common Stock</t>
  </si>
  <si>
    <t>GOSS</t>
  </si>
  <si>
    <t>Gossamer Bio Inc. Common Stock</t>
  </si>
  <si>
    <t>GOTU</t>
  </si>
  <si>
    <t>Gaotu Techedu Inc. American Depositary Shares</t>
  </si>
  <si>
    <t>GOVX</t>
  </si>
  <si>
    <t>GeoVax Labs Inc. Common Stock</t>
  </si>
  <si>
    <t>GOVXW</t>
  </si>
  <si>
    <t>GeoVax Labs Inc. Warrants</t>
  </si>
  <si>
    <t>GP</t>
  </si>
  <si>
    <t>GreenPower Motor Company Inc. Common Shares</t>
  </si>
  <si>
    <t>GPAC</t>
  </si>
  <si>
    <t>Global Partner Acquisition Corp II Class A Ordinary Share</t>
  </si>
  <si>
    <t>GPACW</t>
  </si>
  <si>
    <t>Global Partner Acquisition Corp II Warrant</t>
  </si>
  <si>
    <t>GPAK</t>
  </si>
  <si>
    <t>Gamer Pakistan Inc. Common Stock</t>
  </si>
  <si>
    <t>GPC</t>
  </si>
  <si>
    <t>Genuine Parts Company Common Stock</t>
  </si>
  <si>
    <t>GPCR</t>
  </si>
  <si>
    <t>Structure Therapeutics Inc. American Depositary Shares</t>
  </si>
  <si>
    <t>GPI</t>
  </si>
  <si>
    <t>Group 1 Automotive Inc. Common Stock</t>
  </si>
  <si>
    <t>GPJA</t>
  </si>
  <si>
    <t>Georgia Power Company Series 2017A 5.00% Junior Subordinated Notes due October 1 2077</t>
  </si>
  <si>
    <t>GPK</t>
  </si>
  <si>
    <t>Graphic Packaging Holding Company</t>
  </si>
  <si>
    <t>GPMT</t>
  </si>
  <si>
    <t>Granite Point Mortgage Trust Inc. Common Stock</t>
  </si>
  <si>
    <t>GPMT^A</t>
  </si>
  <si>
    <t>Granite Point Mortgage Trust Inc. 7.00% Series A Fixed-to-Floating Rate Cumulative Redeemable Preferred Stock</t>
  </si>
  <si>
    <t>GPN</t>
  </si>
  <si>
    <t>Global Payments Inc. Common Stock</t>
  </si>
  <si>
    <t>GPOR</t>
  </si>
  <si>
    <t>Gulfport Energy Corporation Common Shares</t>
  </si>
  <si>
    <t>GPP</t>
  </si>
  <si>
    <t>Green Plains Partners LP Common Units</t>
  </si>
  <si>
    <t>GPRE</t>
  </si>
  <si>
    <t>Green Plains Inc. Common Stock</t>
  </si>
  <si>
    <t>GPRK</t>
  </si>
  <si>
    <t>Geopark Ltd Common Shares</t>
  </si>
  <si>
    <t>GPRO</t>
  </si>
  <si>
    <t>GoPro Inc. Class A Common Stock</t>
  </si>
  <si>
    <t>GPS</t>
  </si>
  <si>
    <t>Gap Inc. (The) Common Stock</t>
  </si>
  <si>
    <t>GRAB</t>
  </si>
  <si>
    <t>Grab Holdings Limited Class A Ordinary Shares</t>
  </si>
  <si>
    <t>GRABW</t>
  </si>
  <si>
    <t>Grab Holdings Limited Warrant</t>
  </si>
  <si>
    <t>GRBK</t>
  </si>
  <si>
    <t>Green Brick Partners Inc. Common Stock</t>
  </si>
  <si>
    <t>GRBK^A</t>
  </si>
  <si>
    <t>Green Brick Partners Inc. Depositary Shares (each representing a 1/1000th fractional interest in a share of 5.75% Series A Cumulative Perpetual Preferred Stock)</t>
  </si>
  <si>
    <t>GRC</t>
  </si>
  <si>
    <t>Gorman-Rupp Company (The) Common Stock</t>
  </si>
  <si>
    <t>GRCL</t>
  </si>
  <si>
    <t>Gracell Biotechnologies Inc. American Depositary Shares</t>
  </si>
  <si>
    <t>GREE</t>
  </si>
  <si>
    <t>Greenidge Generation Holdings Inc. Class A Common Stock</t>
  </si>
  <si>
    <t>GREEL</t>
  </si>
  <si>
    <t>Greenidge Generation Holdings Inc. 8.50% Senior Notes due 2026</t>
  </si>
  <si>
    <t>GRF</t>
  </si>
  <si>
    <t>Eagle Capital Growth Fund Inc. Common Stock</t>
  </si>
  <si>
    <t>GRFS</t>
  </si>
  <si>
    <t>Grifols S.A. American Depositary Shares</t>
  </si>
  <si>
    <t>GRFX</t>
  </si>
  <si>
    <t>Graphex Group Limited American Depositary Shares each American Depositary Share representing 20 Ordinary Shares</t>
  </si>
  <si>
    <t>GRI</t>
  </si>
  <si>
    <t>GRI Bio Inc. Common Stock</t>
  </si>
  <si>
    <t>GRIN</t>
  </si>
  <si>
    <t>Grindrod Shipping Holdings Ltd. Ordinary Shares</t>
  </si>
  <si>
    <t>GRMN</t>
  </si>
  <si>
    <t>Garmin Ltd. Common Stock (Switzerland)</t>
  </si>
  <si>
    <t>GRND</t>
  </si>
  <si>
    <t>Grindr Inc. Common Stock</t>
  </si>
  <si>
    <t>GRNQ</t>
  </si>
  <si>
    <t>Greenpro Capital Corp. Common Stock</t>
  </si>
  <si>
    <t>GRNT</t>
  </si>
  <si>
    <t>Granite Ridge Resources Inc. Common Stock</t>
  </si>
  <si>
    <t>GROM</t>
  </si>
  <si>
    <t>Grom Social Enterprises Inc. Common Stock</t>
  </si>
  <si>
    <t>GROMW</t>
  </si>
  <si>
    <t>Grom Social Enterprises Inc. Warrants</t>
  </si>
  <si>
    <t>GROV</t>
  </si>
  <si>
    <t>Grove Collaborative Holdings Inc. Class A Common Stock</t>
  </si>
  <si>
    <t>GROW</t>
  </si>
  <si>
    <t>U.S. Global Investors Inc. Class A Common Stock</t>
  </si>
  <si>
    <t>GROY</t>
  </si>
  <si>
    <t>Gold Royalty Corp. Common Shares</t>
  </si>
  <si>
    <t>GRPH</t>
  </si>
  <si>
    <t>Graphite Bio Inc. Common Stock</t>
  </si>
  <si>
    <t>GRPN</t>
  </si>
  <si>
    <t>Groupon Inc. Common Stock</t>
  </si>
  <si>
    <t>GRRR</t>
  </si>
  <si>
    <t>Gorilla Technology Group Inc. Ordinary shares</t>
  </si>
  <si>
    <t>GRRRW</t>
  </si>
  <si>
    <t>Gorilla Technology Group Inc. Warrant</t>
  </si>
  <si>
    <t>GRTS</t>
  </si>
  <si>
    <t>Gritstone bio Inc. Common Stock</t>
  </si>
  <si>
    <t>GRTX</t>
  </si>
  <si>
    <t>Galera Therapeutics Inc. Common Stock</t>
  </si>
  <si>
    <t>GRVY</t>
  </si>
  <si>
    <t>GRAVITY Co. Ltd. American Depository Shares</t>
  </si>
  <si>
    <t>GRWG</t>
  </si>
  <si>
    <t>GrowGeneration Corp. Common Stock</t>
  </si>
  <si>
    <t>GRX</t>
  </si>
  <si>
    <t>The Gabelli Healthcare &amp; Wellness Trust Common Shares of Beneficial Interest</t>
  </si>
  <si>
    <t>GS</t>
  </si>
  <si>
    <t>Goldman Sachs Group Inc. (The) Common Stock</t>
  </si>
  <si>
    <t>GS^A</t>
  </si>
  <si>
    <t>Goldman Sachs Group Inc. (The) Depositary Shares each representing 1/1000th Interest in a Share of Floating Rate Non-Cumulative Preferred Stock Series A</t>
  </si>
  <si>
    <t>GS^C</t>
  </si>
  <si>
    <t>Goldman Sachs Group Inc. (The) Depositary Share repstg 1/1000th Preferred Series C</t>
  </si>
  <si>
    <t>GS^D</t>
  </si>
  <si>
    <t>Goldman Sachs Group Inc. (The) Dep Shs repstg 1/1000 Pfd Ser D Fltg</t>
  </si>
  <si>
    <t>GS^K</t>
  </si>
  <si>
    <t>Goldman Sachs Group Inc. (The) Dep Shs Repstg 1/1000 Int Sh Fxd/Fltg Non Cum Pfd Stk Ser K</t>
  </si>
  <si>
    <t>GSAT</t>
  </si>
  <si>
    <t>Globalstar Inc. Common Stock</t>
  </si>
  <si>
    <t>GSBC</t>
  </si>
  <si>
    <t>Great Southern Bancorp Inc. Common Stock</t>
  </si>
  <si>
    <t>GSBD</t>
  </si>
  <si>
    <t>Goldman Sachs BDC Inc. Common Stock</t>
  </si>
  <si>
    <t>GSD</t>
  </si>
  <si>
    <t>Global Systems Dynamics Inc. Class A Common Stock</t>
  </si>
  <si>
    <t>GSDWU</t>
  </si>
  <si>
    <t>Global Systems Dynamics Inc. Unit</t>
  </si>
  <si>
    <t>GSHD</t>
  </si>
  <si>
    <t>Goosehead Insurance Inc. Class A Common Stock</t>
  </si>
  <si>
    <t>GSIT</t>
  </si>
  <si>
    <t>GSI Technology Common Stock</t>
  </si>
  <si>
    <t>GSK</t>
  </si>
  <si>
    <t>GSK plc American Depositary Shares (Each representing two Ordinary Shares)</t>
  </si>
  <si>
    <t>GSL</t>
  </si>
  <si>
    <t>Global Ship Lease Inc New Class A Common Shares</t>
  </si>
  <si>
    <t>GSL^B</t>
  </si>
  <si>
    <t>Global Ship Lease Inc. Depository Shares Representing 1/100th Perpetual Preferred Series B% (Marshall Island)</t>
  </si>
  <si>
    <t>GSM</t>
  </si>
  <si>
    <t>Ferroglobe PLC Ordinary Shares</t>
  </si>
  <si>
    <t>GSMG</t>
  </si>
  <si>
    <t>Glory Star New Media Group Holdings Limited Ordinary Share</t>
  </si>
  <si>
    <t>GSMGW</t>
  </si>
  <si>
    <t>Glory Star New Media Group Holdings Limited Warrant expiring 2/13/2025</t>
  </si>
  <si>
    <t>GSUN</t>
  </si>
  <si>
    <t>Golden Sun Education Group Limited Class A Ordinary Shares</t>
  </si>
  <si>
    <t>GT</t>
  </si>
  <si>
    <t>The Goodyear Tire &amp; Rubber Company Common Stock</t>
  </si>
  <si>
    <t>GTACU</t>
  </si>
  <si>
    <t>Global Technology Acquisition Corp. I Unit</t>
  </si>
  <si>
    <t>GTBP</t>
  </si>
  <si>
    <t>GT Biopharma Inc. Common Stock</t>
  </si>
  <si>
    <t>GTE</t>
  </si>
  <si>
    <t>Gran Tierra Energy Inc. Common Stock</t>
  </si>
  <si>
    <t>GTEC</t>
  </si>
  <si>
    <t>Greenland Technologies Holding Corporation Ordinary Shares</t>
  </si>
  <si>
    <t>GTES</t>
  </si>
  <si>
    <t>Gates Industrial Corporation plc Ordinary Shares</t>
  </si>
  <si>
    <t>GTH</t>
  </si>
  <si>
    <t>Genetron Holdings Limited ADS</t>
  </si>
  <si>
    <t>GTHX</t>
  </si>
  <si>
    <t>G1 Therapeutics Inc. Common Stock</t>
  </si>
  <si>
    <t>GTIM</t>
  </si>
  <si>
    <t>Good Times Restaurants Inc. Common Stock</t>
  </si>
  <si>
    <t>GTLB</t>
  </si>
  <si>
    <t>GitLab Inc. Class A Common Stock</t>
  </si>
  <si>
    <t>GTLS</t>
  </si>
  <si>
    <t>Chart Industries Inc. Common Stock</t>
  </si>
  <si>
    <t>GTLS^B</t>
  </si>
  <si>
    <t>Chart Industries Inc. Depositary Shares each Representing a 1/20th Interest in a Share of 6.75% Series B Mandatory Convertible Preferred Stock</t>
  </si>
  <si>
    <t>GTN</t>
  </si>
  <si>
    <t>Gray Television Inc. Common Stock</t>
  </si>
  <si>
    <t>GTX</t>
  </si>
  <si>
    <t>Garrett Motion Inc. Common Stock</t>
  </si>
  <si>
    <t>GTY</t>
  </si>
  <si>
    <t>Getty Realty Corporation Common Stock</t>
  </si>
  <si>
    <t>GUG</t>
  </si>
  <si>
    <t>Guggenheim Active Allocation Fund Common Shares of Beneficial Interest</t>
  </si>
  <si>
    <t>GURE</t>
  </si>
  <si>
    <t>Gulf Resources Inc. (NV) Common Stock</t>
  </si>
  <si>
    <t>GUT</t>
  </si>
  <si>
    <t>Gabelli Utility Trust (The) Common Stock</t>
  </si>
  <si>
    <t>GUT^C</t>
  </si>
  <si>
    <t>Gabelli Utility Trust (The) 5.375% Series C Cumulative Preferred Shares</t>
  </si>
  <si>
    <t>GV</t>
  </si>
  <si>
    <t>Visionary Education Technology Holdings Group Inc. Common Shares</t>
  </si>
  <si>
    <t>GVA</t>
  </si>
  <si>
    <t>Granite Construction Incorporated Common Stock</t>
  </si>
  <si>
    <t>GVP</t>
  </si>
  <si>
    <t>GSE Systems Inc. Common Stock</t>
  </si>
  <si>
    <t>GWAV</t>
  </si>
  <si>
    <t>Greenwave Technology Solutions Inc. Common Stock</t>
  </si>
  <si>
    <t>GWH</t>
  </si>
  <si>
    <t>ESS Tech Inc. Common Stock</t>
  </si>
  <si>
    <t>GWRE</t>
  </si>
  <si>
    <t>Guidewire Software Inc. Common Stock</t>
  </si>
  <si>
    <t>GWRS</t>
  </si>
  <si>
    <t>Global Water Resources Inc. Common Stock</t>
  </si>
  <si>
    <t>GWW</t>
  </si>
  <si>
    <t>W.W. Grainger Inc. Common Stock</t>
  </si>
  <si>
    <t>GXO</t>
  </si>
  <si>
    <t>GXO Logistics Inc. Common Stock</t>
  </si>
  <si>
    <t>GYRO</t>
  </si>
  <si>
    <t>Gyrodyne LLC Common Stock</t>
  </si>
  <si>
    <t>H</t>
  </si>
  <si>
    <t>Hyatt Hotels Corporation Class A Common Stock</t>
  </si>
  <si>
    <t>HA</t>
  </si>
  <si>
    <t>Hawaiian Holdings Inc. Common Stock</t>
  </si>
  <si>
    <t>HAE</t>
  </si>
  <si>
    <t>Haemonetics Corporation Common Stock</t>
  </si>
  <si>
    <t>HAFC</t>
  </si>
  <si>
    <t>Hanmi Financial Corporation Common Stock</t>
  </si>
  <si>
    <t>HAIA</t>
  </si>
  <si>
    <t>Healthcare AI Acquisition Corp. Class A Ordinary Shares</t>
  </si>
  <si>
    <t>HAIAW</t>
  </si>
  <si>
    <t>Healthcare AI Acquisition Corp. Warrants</t>
  </si>
  <si>
    <t>HAIN</t>
  </si>
  <si>
    <t>Hain Celestial Group Inc. (The) Common Stock</t>
  </si>
  <si>
    <t>HAL</t>
  </si>
  <si>
    <t>Halliburton Company Common Stock</t>
  </si>
  <si>
    <t>HALL</t>
  </si>
  <si>
    <t>Hallmark Financial Services Inc. Common Stock</t>
  </si>
  <si>
    <t>HALO</t>
  </si>
  <si>
    <t>Halozyme Therapeutics Inc. Common Stock</t>
  </si>
  <si>
    <t>HARP</t>
  </si>
  <si>
    <t>Harpoon Therapeutics Inc. Common Stock</t>
  </si>
  <si>
    <t>HAS</t>
  </si>
  <si>
    <t>Hasbro Inc. Common Stock</t>
  </si>
  <si>
    <t>HASI</t>
  </si>
  <si>
    <t>Hannon Armstrong Sustainable Infrastructure Capital Inc. Common Stock</t>
  </si>
  <si>
    <t>HAYN</t>
  </si>
  <si>
    <t>Haynes International Inc. Common Stock</t>
  </si>
  <si>
    <t>HAYW</t>
  </si>
  <si>
    <t>Hayward Holdings Inc. Common Stock</t>
  </si>
  <si>
    <t>HBAN</t>
  </si>
  <si>
    <t>Huntington Bancshares Incorporated Common Stock</t>
  </si>
  <si>
    <t>HBANL</t>
  </si>
  <si>
    <t>Huntington Bancshares Incorporated Depositary Shares Each Representing a 1/40th Interest in a Share of 6.875% Series J Non-Cumulative Perpetual Preferred Stock</t>
  </si>
  <si>
    <t>HBANM</t>
  </si>
  <si>
    <t>Huntington Bancshares Incorporated Depositary Shares each representing a 1/1000th interest in a share of Huntington Series I Preferred Stock</t>
  </si>
  <si>
    <t>HBANP</t>
  </si>
  <si>
    <t>Huntington Bancshares Incorporated Depositary Shares 4.500% Series H Non-Cumulative Perpetual Preferred Stock</t>
  </si>
  <si>
    <t>HBB</t>
  </si>
  <si>
    <t>Hamilton Beach Brands Holding Company Class A Common Stock</t>
  </si>
  <si>
    <t>HBCP</t>
  </si>
  <si>
    <t>Home Bancorp Inc. Common Stock</t>
  </si>
  <si>
    <t>HBI</t>
  </si>
  <si>
    <t>Hanesbrands Inc. Common Stock</t>
  </si>
  <si>
    <t>HBIO</t>
  </si>
  <si>
    <t>Harvard Bioscience Inc. Common Stock</t>
  </si>
  <si>
    <t>HBM</t>
  </si>
  <si>
    <t>Hudbay Minerals Inc. Ordinary Shares (Canada)</t>
  </si>
  <si>
    <t>HBNC</t>
  </si>
  <si>
    <t>Horizon Bancorp Inc. Common Stock</t>
  </si>
  <si>
    <t>HBT</t>
  </si>
  <si>
    <t>HBT Financial Inc. Common Stock</t>
  </si>
  <si>
    <t>HCA</t>
  </si>
  <si>
    <t>HCA Healthcare Inc. Common Stock</t>
  </si>
  <si>
    <t>HCAT</t>
  </si>
  <si>
    <t>Health Catalyst Inc Common Stock</t>
  </si>
  <si>
    <t>HCC</t>
  </si>
  <si>
    <t>Warrior Met Coal Inc. Common Stock</t>
  </si>
  <si>
    <t>HCDI</t>
  </si>
  <si>
    <t>Harbor Custom Development Inc. Common Stock</t>
  </si>
  <si>
    <t>HCDIP</t>
  </si>
  <si>
    <t>Harbor Custom Development Inc. 8.0% Series A Cumulative Convertible Preferred Stock no par value</t>
  </si>
  <si>
    <t>HCDIZ</t>
  </si>
  <si>
    <t>Harbor Custom Development Inc. Warrant</t>
  </si>
  <si>
    <t>HCI</t>
  </si>
  <si>
    <t>HCI Group Inc. Common Stock</t>
  </si>
  <si>
    <t>HCKT</t>
  </si>
  <si>
    <t>Hackett Group Inc (The). Common Stock</t>
  </si>
  <si>
    <t>HCM</t>
  </si>
  <si>
    <t>HUTCHMED (China) Limited American Depositary Shares</t>
  </si>
  <si>
    <t>HCMA</t>
  </si>
  <si>
    <t>HCM Acquisition Corp Class A Ordinary Shares</t>
  </si>
  <si>
    <t>HCMAW</t>
  </si>
  <si>
    <t>HCM Acquisition Corp Warrant</t>
  </si>
  <si>
    <t>HCP</t>
  </si>
  <si>
    <t>HashiCorp Inc. Class A Common Stock</t>
  </si>
  <si>
    <t>HCSG</t>
  </si>
  <si>
    <t>Healthcare Services Group Inc. Common Stock</t>
  </si>
  <si>
    <t>HCTI</t>
  </si>
  <si>
    <t>Healthcare Triangle Inc. Common Stock</t>
  </si>
  <si>
    <t>HCVI</t>
  </si>
  <si>
    <t>Hennessy Capital Investment Corp. VI Class A Common Stock</t>
  </si>
  <si>
    <t>HCVIU</t>
  </si>
  <si>
    <t>Hennessy Capital Investment Corp. VI Unit</t>
  </si>
  <si>
    <t>HCVIW</t>
  </si>
  <si>
    <t>Hennessy Capital Investment Corp. VI Warrant</t>
  </si>
  <si>
    <t>HCWB</t>
  </si>
  <si>
    <t>HCW Biologics Inc. Common Stock</t>
  </si>
  <si>
    <t>HCXY</t>
  </si>
  <si>
    <t>Hercules Capital Inc. 6.25% Notes due 2033</t>
  </si>
  <si>
    <t>HD</t>
  </si>
  <si>
    <t>Home Depot Inc. (The) Common Stock</t>
  </si>
  <si>
    <t>HDB</t>
  </si>
  <si>
    <t>HDFC Bank Limited Common Stock</t>
  </si>
  <si>
    <t>India</t>
  </si>
  <si>
    <t>HDSN</t>
  </si>
  <si>
    <t>Hudson Technologies Inc. Common Stock</t>
  </si>
  <si>
    <t>HE</t>
  </si>
  <si>
    <t>Hawaiian Electric Industries Inc. Common Stock</t>
  </si>
  <si>
    <t>HEAR</t>
  </si>
  <si>
    <t>Turtle Beach Corporation Common Stock</t>
  </si>
  <si>
    <t>HEES</t>
  </si>
  <si>
    <t>H&amp;E Equipment Services Inc. Common Stock</t>
  </si>
  <si>
    <t>HEI</t>
  </si>
  <si>
    <t>Heico Corporation Common Stock</t>
  </si>
  <si>
    <t>HEI/A</t>
  </si>
  <si>
    <t>Heico Corporation</t>
  </si>
  <si>
    <t>HELE</t>
  </si>
  <si>
    <t>Helen of Troy Limited Common Stock</t>
  </si>
  <si>
    <t>HEP</t>
  </si>
  <si>
    <t>Holly Energy Partners L.P. Common Stock</t>
  </si>
  <si>
    <t>HEPA</t>
  </si>
  <si>
    <t>Hepion Pharmaceuticals Inc. Common Stock</t>
  </si>
  <si>
    <t>HEPS</t>
  </si>
  <si>
    <t>D-Market Electronic Services &amp; Trading American Depositary Shares</t>
  </si>
  <si>
    <t>Turkey</t>
  </si>
  <si>
    <t>HEQ</t>
  </si>
  <si>
    <t>John Hancock Hedged Equity &amp; Income Fund Common Shares of Beneficial Interest</t>
  </si>
  <si>
    <t>HES</t>
  </si>
  <si>
    <t>Hess Corporation Common Stock</t>
  </si>
  <si>
    <t>HESM</t>
  </si>
  <si>
    <t>Hess Midstream LP Class A Share</t>
  </si>
  <si>
    <t>HFBL</t>
  </si>
  <si>
    <t>Home Federal Bancorp Inc. of Louisiana Common Stock</t>
  </si>
  <si>
    <t>HFFG</t>
  </si>
  <si>
    <t>HF Foods Group Inc. Common Stock</t>
  </si>
  <si>
    <t>HFRO</t>
  </si>
  <si>
    <t>Highland Opportunities and Income Fund Common Shares of Beneficial Interest</t>
  </si>
  <si>
    <t>HFRO^A</t>
  </si>
  <si>
    <t>Highland Opportunities and Income Fund 5.375% Series A Cumulative Preferred Shares</t>
  </si>
  <si>
    <t>HFWA</t>
  </si>
  <si>
    <t>Heritage Financial Corporation Common Stock</t>
  </si>
  <si>
    <t>HGBL</t>
  </si>
  <si>
    <t>Heritage Global Inc. Common Stock</t>
  </si>
  <si>
    <t>HGLB</t>
  </si>
  <si>
    <t>Highland Global Allocation Fund Common Stock</t>
  </si>
  <si>
    <t>HGTY</t>
  </si>
  <si>
    <t>Hagerty Inc. Class A Common Stock</t>
  </si>
  <si>
    <t>HGV</t>
  </si>
  <si>
    <t>Hilton Grand Vacations Inc. Common Stock</t>
  </si>
  <si>
    <t>HHGC</t>
  </si>
  <si>
    <t>HHG Capital Corporation Ordinary Shares</t>
  </si>
  <si>
    <t>HHGCR</t>
  </si>
  <si>
    <t>HHG Capital Corporation Rights</t>
  </si>
  <si>
    <t>HHGCW</t>
  </si>
  <si>
    <t>HHG Capital Corporation Warrant</t>
  </si>
  <si>
    <t>HHH</t>
  </si>
  <si>
    <t>Howard Hughes Holdings Inc. Common Stock</t>
  </si>
  <si>
    <t>HHLA</t>
  </si>
  <si>
    <t>HH&amp;L Acquisition Co. Class A Ordinary Shares</t>
  </si>
  <si>
    <t>HHRS</t>
  </si>
  <si>
    <t>Hammerhead Energy Inc. Class A Common Stock</t>
  </si>
  <si>
    <t>HHS</t>
  </si>
  <si>
    <t>Harte-Hanks Inc. Common Stock</t>
  </si>
  <si>
    <t>HI</t>
  </si>
  <si>
    <t>Hillenbrand Inc Common Stock</t>
  </si>
  <si>
    <t>HIBB</t>
  </si>
  <si>
    <t>Hibbett Inc. Common Stock</t>
  </si>
  <si>
    <t>HIE</t>
  </si>
  <si>
    <t>Miller/Howard High Income Equity Fund Common Shares of Beneficial Interest</t>
  </si>
  <si>
    <t>HIFS</t>
  </si>
  <si>
    <t>Hingham Institution for Savings Common Stock</t>
  </si>
  <si>
    <t>HIG</t>
  </si>
  <si>
    <t>Hartford Financial Services Group Inc. (The) Common Stock</t>
  </si>
  <si>
    <t>HIG^G</t>
  </si>
  <si>
    <t>Hartford Financial Services Group Inc. (The) Depositary Shares each representing a 1/1000th interest in a share of 6.000% Non-Cumulative Preferred Stock Series G $0.01 par value</t>
  </si>
  <si>
    <t>HIHO</t>
  </si>
  <si>
    <t>Highway Holdings Limited Common Stock</t>
  </si>
  <si>
    <t>HII</t>
  </si>
  <si>
    <t>Huntington Ingalls Industries Inc. Common Stock</t>
  </si>
  <si>
    <t>HIMS</t>
  </si>
  <si>
    <t>Hims &amp; Hers Health Inc. Class A Common Stock</t>
  </si>
  <si>
    <t>HIMX</t>
  </si>
  <si>
    <t>Himax Technologies Inc. American Depositary Shares</t>
  </si>
  <si>
    <t>HIO</t>
  </si>
  <si>
    <t>Western Asset High Income Opportunity Fund Inc. Common Stock</t>
  </si>
  <si>
    <t>HIPO</t>
  </si>
  <si>
    <t>Hippo Holdings Inc. Common Stock</t>
  </si>
  <si>
    <t>HITI</t>
  </si>
  <si>
    <t>High Tide Inc. Common Shares</t>
  </si>
  <si>
    <t>HIVE</t>
  </si>
  <si>
    <t>HIVE Digital Technologies Ltd. Common Shares</t>
  </si>
  <si>
    <t>HIW</t>
  </si>
  <si>
    <t>Highwoods Properties Inc. Common Stock</t>
  </si>
  <si>
    <t>HIX</t>
  </si>
  <si>
    <t>Western Asset High Income Fund II Inc. Common Stock</t>
  </si>
  <si>
    <t>HKD</t>
  </si>
  <si>
    <t>AMTD Digital Inc. American Depositary Shares (every five of which represent two Class A Ordinary Shares)</t>
  </si>
  <si>
    <t>HKIT</t>
  </si>
  <si>
    <t>Hitek Global Inc. Ordinary Share</t>
  </si>
  <si>
    <t>HL</t>
  </si>
  <si>
    <t>Hecla Mining Company Common Stock</t>
  </si>
  <si>
    <t>HL^B</t>
  </si>
  <si>
    <t>Hecla Mining Company Preferred Stock</t>
  </si>
  <si>
    <t>HLF</t>
  </si>
  <si>
    <t>Herbalife Ltd. Common Shares</t>
  </si>
  <si>
    <t>HLGN</t>
  </si>
  <si>
    <t>Heliogen Inc. Common Stock</t>
  </si>
  <si>
    <t>HLI</t>
  </si>
  <si>
    <t>Houlihan Lokey Inc. Class A Common Stock</t>
  </si>
  <si>
    <t>HLIO</t>
  </si>
  <si>
    <t>Helios Technologies Inc. Common Stock</t>
  </si>
  <si>
    <t>HLIT</t>
  </si>
  <si>
    <t>Harmonic Inc. Common Stock</t>
  </si>
  <si>
    <t>HLLY</t>
  </si>
  <si>
    <t>Holley Inc. Common Stock</t>
  </si>
  <si>
    <t>HLMN</t>
  </si>
  <si>
    <t>Hillman Solutions Corp. Common Stock</t>
  </si>
  <si>
    <t>HLN</t>
  </si>
  <si>
    <t>Haleon plc American Depositary Shares (Each representing two Ordinary Shares)</t>
  </si>
  <si>
    <t>HLNE</t>
  </si>
  <si>
    <t>Hamilton Lane Incorporated Class A Common Stock</t>
  </si>
  <si>
    <t>HLP</t>
  </si>
  <si>
    <t>Hongli Group Inc. Ordinary Shares</t>
  </si>
  <si>
    <t>HLT</t>
  </si>
  <si>
    <t>Hilton Worldwide Holdings Inc. Common Stock</t>
  </si>
  <si>
    <t>HLTH</t>
  </si>
  <si>
    <t>Cue Health Inc. Common Stock</t>
  </si>
  <si>
    <t>HLVX</t>
  </si>
  <si>
    <t>HilleVax Inc. Common Stock</t>
  </si>
  <si>
    <t>HLX</t>
  </si>
  <si>
    <t>Helix Energy Solutions Group Inc. Common Stock</t>
  </si>
  <si>
    <t>HMC</t>
  </si>
  <si>
    <t>Honda Motor Company Ltd. Common Stock</t>
  </si>
  <si>
    <t>HMN</t>
  </si>
  <si>
    <t>Horace Mann Educators Corporation Common Stock</t>
  </si>
  <si>
    <t>HMNF</t>
  </si>
  <si>
    <t>HMN Financial Inc. Common Stock</t>
  </si>
  <si>
    <t>HMST</t>
  </si>
  <si>
    <t>HomeStreet Inc. Common Stock</t>
  </si>
  <si>
    <t>HMY</t>
  </si>
  <si>
    <t>Harmony Gold Mining Company Limited</t>
  </si>
  <si>
    <t>HNI</t>
  </si>
  <si>
    <t>HNI Corporation Common Stock</t>
  </si>
  <si>
    <t>HNNA</t>
  </si>
  <si>
    <t>Hennessy Advisors Inc. Common Stock</t>
  </si>
  <si>
    <t>HNNAZ</t>
  </si>
  <si>
    <t>Hennessy Advisors Inc. 4.875% Notes due 2026</t>
  </si>
  <si>
    <t>HNRA</t>
  </si>
  <si>
    <t>HNR Acquisition Corp Common Stock</t>
  </si>
  <si>
    <t>HNRG</t>
  </si>
  <si>
    <t>Hallador Energy Company Common Stock</t>
  </si>
  <si>
    <t>HNST</t>
  </si>
  <si>
    <t>The Honest Company Inc. Common Stock</t>
  </si>
  <si>
    <t>HNVR</t>
  </si>
  <si>
    <t>Hanover Bancorp Inc. Common Stock</t>
  </si>
  <si>
    <t>HNW</t>
  </si>
  <si>
    <t>Pioneer Diversified High Income Fund Inc.</t>
  </si>
  <si>
    <t>HOFT</t>
  </si>
  <si>
    <t>Hooker Furnishings Corporation Common Stock</t>
  </si>
  <si>
    <t>HOFV</t>
  </si>
  <si>
    <t>Hall of Fame Resort &amp; Entertainment Company Common Stock</t>
  </si>
  <si>
    <t>HOFVW</t>
  </si>
  <si>
    <t>Hall of Fame Resort &amp;amp; Entertainment Company Warrant</t>
  </si>
  <si>
    <t>HOG</t>
  </si>
  <si>
    <t>Harley-Davidson Inc. Common Stock</t>
  </si>
  <si>
    <t>HOLI</t>
  </si>
  <si>
    <t>Hollysys Automation Technologies Ltd. Common Shares (British Virgin Islands)</t>
  </si>
  <si>
    <t>HOLO</t>
  </si>
  <si>
    <t>MicroCloud Hologram Inc. Ordinary Shares</t>
  </si>
  <si>
    <t>HOLOW</t>
  </si>
  <si>
    <t>MicroCloud Hologram Inc. Warrant</t>
  </si>
  <si>
    <t>HOLX</t>
  </si>
  <si>
    <t>Hologic Inc. Common Stock</t>
  </si>
  <si>
    <t>HOMB</t>
  </si>
  <si>
    <t>Home BancShares Inc. Common Stock</t>
  </si>
  <si>
    <t>HON</t>
  </si>
  <si>
    <t>Honeywell International Inc. Common Stock</t>
  </si>
  <si>
    <t>HONE</t>
  </si>
  <si>
    <t>HarborOne Bancorp Inc. Common Stock</t>
  </si>
  <si>
    <t>HOOD</t>
  </si>
  <si>
    <t>Robinhood Markets Inc. Class A Common Stock</t>
  </si>
  <si>
    <t>HOOK</t>
  </si>
  <si>
    <t>HOOKIPA Pharma Inc. Common Stock</t>
  </si>
  <si>
    <t>HOPE</t>
  </si>
  <si>
    <t>Hope Bancorp Inc. Common Stock</t>
  </si>
  <si>
    <t>HOTH</t>
  </si>
  <si>
    <t>Hoth Therapeutics Inc. Common Stock</t>
  </si>
  <si>
    <t>HOUR</t>
  </si>
  <si>
    <t>Hour Loop Inc. Common Stock</t>
  </si>
  <si>
    <t>HOUS</t>
  </si>
  <si>
    <t>Anywhere Real Estate Inc. Common Stock</t>
  </si>
  <si>
    <t>HOV</t>
  </si>
  <si>
    <t>Hovnanian Enterprises Inc. Class A Common Stock</t>
  </si>
  <si>
    <t>HOVNP</t>
  </si>
  <si>
    <t>Hovnanian Enterprises Inc Dep Shr Srs A Pfd</t>
  </si>
  <si>
    <t>HOWL</t>
  </si>
  <si>
    <t>Werewolf Therapeutics Inc. Common Stock</t>
  </si>
  <si>
    <t>HP</t>
  </si>
  <si>
    <t>Helmerich &amp; Payne Inc. Common Stock</t>
  </si>
  <si>
    <t>HPCO</t>
  </si>
  <si>
    <t>Hempacco Co. Inc. Common Stock</t>
  </si>
  <si>
    <t>HPE</t>
  </si>
  <si>
    <t>Hewlett Packard Enterprise Company Common Stock</t>
  </si>
  <si>
    <t>HPF</t>
  </si>
  <si>
    <t>John Hancock Pfd Income Fund II Pfd Income Fund II</t>
  </si>
  <si>
    <t>HPI</t>
  </si>
  <si>
    <t>John Hancock Preferred Income Fund Common Shares of Beneficial Interest</t>
  </si>
  <si>
    <t>HPK</t>
  </si>
  <si>
    <t>HighPeak Energy Inc. Common Stock</t>
  </si>
  <si>
    <t>HPKEW</t>
  </si>
  <si>
    <t>HighPeak Energy Inc. Warrant</t>
  </si>
  <si>
    <t>HPP</t>
  </si>
  <si>
    <t>Hudson Pacific Properties Inc. Common Stock</t>
  </si>
  <si>
    <t>HPP^C</t>
  </si>
  <si>
    <t>Hudson Pacific Properties Inc. 4.750% Series C Cumulative Redeemable Preferred Stock</t>
  </si>
  <si>
    <t>HPQ</t>
  </si>
  <si>
    <t>HP Inc. Common Stock</t>
  </si>
  <si>
    <t>HPS</t>
  </si>
  <si>
    <t>John Hancock Preferred Income Fund III Preferred Income Fund III</t>
  </si>
  <si>
    <t>HQH</t>
  </si>
  <si>
    <t>Tekla Healthcare Investors Common Stock</t>
  </si>
  <si>
    <t>HQI</t>
  </si>
  <si>
    <t>HireQuest Inc. Common Stock (DE)</t>
  </si>
  <si>
    <t>HQL</t>
  </si>
  <si>
    <t>TeklaLife Sciences Investors Common Stock</t>
  </si>
  <si>
    <t>HQY</t>
  </si>
  <si>
    <t>HealthEquity Inc. Common Stock</t>
  </si>
  <si>
    <t>HR</t>
  </si>
  <si>
    <t>Healthcare Realty Trust Incorporated Common Stock</t>
  </si>
  <si>
    <t>HRB</t>
  </si>
  <si>
    <t>H&amp;R Block Inc. Common Stock</t>
  </si>
  <si>
    <t>HRI</t>
  </si>
  <si>
    <t>Herc Holdings Inc. Common Stock</t>
  </si>
  <si>
    <t>HRL</t>
  </si>
  <si>
    <t>Hormel Foods Corporation Common Stock</t>
  </si>
  <si>
    <t>HRMY</t>
  </si>
  <si>
    <t>Harmony Biosciences Holdings Inc. Common Stock</t>
  </si>
  <si>
    <t>HROW</t>
  </si>
  <si>
    <t>Harrow Inc. Common Stock</t>
  </si>
  <si>
    <t>HROWL</t>
  </si>
  <si>
    <t>Harrow Inc. 8.625% Senior Notes due 2026</t>
  </si>
  <si>
    <t>HROWM</t>
  </si>
  <si>
    <t>Harrow Inc. 11.875% Senior Notes due 2027</t>
  </si>
  <si>
    <t>HRT</t>
  </si>
  <si>
    <t>HireRight Holdings Corporation Common Stock</t>
  </si>
  <si>
    <t>HRTG</t>
  </si>
  <si>
    <t>Heritage Insurance Holdings Inc. Common Stock</t>
  </si>
  <si>
    <t>HRTX</t>
  </si>
  <si>
    <t>Heron Therapeutics Inc. Common Stock</t>
  </si>
  <si>
    <t>HRYU</t>
  </si>
  <si>
    <t>Hanryu Holdings Inc. Common Stock</t>
  </si>
  <si>
    <t>HRZN</t>
  </si>
  <si>
    <t>Horizon Technology Finance Corporation Common Stock</t>
  </si>
  <si>
    <t>HSAI</t>
  </si>
  <si>
    <t>Hesai Group American Depositary Share each ADS represents one Class B ordinary share</t>
  </si>
  <si>
    <t>HSBC</t>
  </si>
  <si>
    <t>HSBC Holdings plc. Common Stock</t>
  </si>
  <si>
    <t>HSCS</t>
  </si>
  <si>
    <t>Heart Test Laboratories Inc. Common Stock</t>
  </si>
  <si>
    <t>HSDT</t>
  </si>
  <si>
    <t>Helius Medical Technologies Inc. Class A Common Stock (DE)</t>
  </si>
  <si>
    <t>HSHP</t>
  </si>
  <si>
    <t>Himalaya Shipping Ltd. Common Shares</t>
  </si>
  <si>
    <t>HSIC</t>
  </si>
  <si>
    <t>Henry Schein Inc. Common Stock</t>
  </si>
  <si>
    <t>HSII</t>
  </si>
  <si>
    <t>Heidrick &amp; Struggles International Inc. Common Stock</t>
  </si>
  <si>
    <t>HSON</t>
  </si>
  <si>
    <t>Hudson Global Inc. Common Stock</t>
  </si>
  <si>
    <t>HSPO</t>
  </si>
  <si>
    <t>Horizon Space Acquisition I Corp. Ordinary Shares</t>
  </si>
  <si>
    <t>HSPOR</t>
  </si>
  <si>
    <t>Horizon Space Acquisition I Corp. Right</t>
  </si>
  <si>
    <t>HST</t>
  </si>
  <si>
    <t>Host Hotels &amp; Resorts Inc. Common Stock</t>
  </si>
  <si>
    <t>HSTM</t>
  </si>
  <si>
    <t>HealthStream Inc. Common Stock</t>
  </si>
  <si>
    <t>HSY</t>
  </si>
  <si>
    <t>The Hershey Company Common Stock</t>
  </si>
  <si>
    <t>HT</t>
  </si>
  <si>
    <t>Hersha Hospitality Trust Class A Common Shares of Beneficial Interest</t>
  </si>
  <si>
    <t>HT^C</t>
  </si>
  <si>
    <t>Hersha Hospitality Trust 6.875% Series C Cumulative Redeemable Preferred Shares of Beneficial Interest</t>
  </si>
  <si>
    <t>HT^D</t>
  </si>
  <si>
    <t>Hersha Hospitality Trust 6.50% Series D Cumulative Redeemable Preferred Shares of Beneficial Interest $0.01 par value per share</t>
  </si>
  <si>
    <t>HT^E</t>
  </si>
  <si>
    <t>Hersha Hospitality Trust 6.50% Series E Cumulative Redeemable Preferred Shares of Beneficial Interest</t>
  </si>
  <si>
    <t>HTBI</t>
  </si>
  <si>
    <t>HomeTrust Bancshares Inc. Common Stock</t>
  </si>
  <si>
    <t>HTBK</t>
  </si>
  <si>
    <t>Heritage Commerce Corp Common Stock</t>
  </si>
  <si>
    <t>HTCR</t>
  </si>
  <si>
    <t>Heartcore Enterprises Inc. Common Stock</t>
  </si>
  <si>
    <t>HTD</t>
  </si>
  <si>
    <t>John Hancock Tax Advantaged Dividend Income Fund Common Shares of Beneficial Interest</t>
  </si>
  <si>
    <t>HTFC</t>
  </si>
  <si>
    <t>Horizon Technology Finance Corporation 6.25% Notes due 2027</t>
  </si>
  <si>
    <t>HTGC</t>
  </si>
  <si>
    <t>Hercules Capital Inc. Common Stock</t>
  </si>
  <si>
    <t>HTH</t>
  </si>
  <si>
    <t>Hilltop Holdings Inc.</t>
  </si>
  <si>
    <t>HTHT</t>
  </si>
  <si>
    <t>H World Group Limited American Depositary Shares</t>
  </si>
  <si>
    <t>HTIA</t>
  </si>
  <si>
    <t>Healthcare Trust Inc. 7.375% Series A Cumulative Redeemable Perpetual Preferred Stock</t>
  </si>
  <si>
    <t>HTIBP</t>
  </si>
  <si>
    <t>Healthcare Trust Inc. 7.125% Series B Cumulative Redeemable Perpetual Preferred Stock</t>
  </si>
  <si>
    <t>HTLD</t>
  </si>
  <si>
    <t>Heartland Express Inc. Common Stock</t>
  </si>
  <si>
    <t>HTLF</t>
  </si>
  <si>
    <t>Heartland Financial USA Inc. Common Stock</t>
  </si>
  <si>
    <t>HTLFP</t>
  </si>
  <si>
    <t>Heartland Financial USA Inc. Depositary Shares each representing a 1/400th ownership interest in a share of 7.00% Fixed-Rate Reset Non-Cumulative Perpetual Preferred Stock Series E</t>
  </si>
  <si>
    <t>HTOO</t>
  </si>
  <si>
    <t>Fusion Fuel Green PLC Class A Ordinary Shares</t>
  </si>
  <si>
    <t>HTOOW</t>
  </si>
  <si>
    <t>Fusion Fuel Green PLC Warrant</t>
  </si>
  <si>
    <t>HTY</t>
  </si>
  <si>
    <t>John Hancock Tax-Advantaged Global Shareholder Yield Fund Common Shares of Beneficial Interest</t>
  </si>
  <si>
    <t>HTZ</t>
  </si>
  <si>
    <t>Hertz Global Holdings Inc Common Stock</t>
  </si>
  <si>
    <t>HTZWW</t>
  </si>
  <si>
    <t>Hertz Global Holdings Inc Warrant</t>
  </si>
  <si>
    <t>HUBB</t>
  </si>
  <si>
    <t>Hubbell Inc Common Stock</t>
  </si>
  <si>
    <t>HUBC</t>
  </si>
  <si>
    <t>Hub Cyber Security Ltd. Ordinary Shares</t>
  </si>
  <si>
    <t>HUBCW</t>
  </si>
  <si>
    <t>Hub Cyber Security Ltd. Warrant 2/27/28</t>
  </si>
  <si>
    <t>HUBCZ</t>
  </si>
  <si>
    <t>Hub Cyber Security Ltd. Warrant 8/22/2025</t>
  </si>
  <si>
    <t>HUBG</t>
  </si>
  <si>
    <t>Hub Group Inc. Class A Common Stock</t>
  </si>
  <si>
    <t>HUBS</t>
  </si>
  <si>
    <t>HubSpot Inc. Common Stock</t>
  </si>
  <si>
    <t>HUDA</t>
  </si>
  <si>
    <t>Hudson Acquisition I Corp. Common Stock</t>
  </si>
  <si>
    <t>HUDAR</t>
  </si>
  <si>
    <t>Hudson Acquisition I Corp. Right</t>
  </si>
  <si>
    <t>HUDAU</t>
  </si>
  <si>
    <t>Hudson Acquisition I Corp. Unit</t>
  </si>
  <si>
    <t>HUDI</t>
  </si>
  <si>
    <t>Huadi International Group Co. Ltd. Ordinary Shares</t>
  </si>
  <si>
    <t>HUGE</t>
  </si>
  <si>
    <t>FSD Pharma Inc. Class B Subordinate Voting Shares</t>
  </si>
  <si>
    <t>HUIZ</t>
  </si>
  <si>
    <t>Huize Holding Limited American Depositary Shares</t>
  </si>
  <si>
    <t>HUM</t>
  </si>
  <si>
    <t>Humana Inc. Common Stock</t>
  </si>
  <si>
    <t>HUMA</t>
  </si>
  <si>
    <t>Humacyte Inc. Common Stock</t>
  </si>
  <si>
    <t>HUMAW</t>
  </si>
  <si>
    <t>Humacyte Inc. Warrant</t>
  </si>
  <si>
    <t>HUN</t>
  </si>
  <si>
    <t>Huntsman Corporation Common Stock</t>
  </si>
  <si>
    <t>HURC</t>
  </si>
  <si>
    <t>Hurco Companies Inc. Common Stock</t>
  </si>
  <si>
    <t>HURN</t>
  </si>
  <si>
    <t>Huron Consulting Group Inc. Common Stock</t>
  </si>
  <si>
    <t>HUSA</t>
  </si>
  <si>
    <t>Houston American Energy Corporation Common Stock</t>
  </si>
  <si>
    <t>HUT</t>
  </si>
  <si>
    <t>Hut 8 Mining Corp. Common Shares</t>
  </si>
  <si>
    <t>HUYA</t>
  </si>
  <si>
    <t>HUYA Inc. American depositary shares each representing one Class A ordinary share</t>
  </si>
  <si>
    <t>HVT</t>
  </si>
  <si>
    <t>Haverty Furniture Companies Inc. Common Stock</t>
  </si>
  <si>
    <t>HVT/A</t>
  </si>
  <si>
    <t>Haverty Furniture Companies Inc.</t>
  </si>
  <si>
    <t>HWBK</t>
  </si>
  <si>
    <t>Hawthorn Bancshares Inc. Common Stock</t>
  </si>
  <si>
    <t>HWC</t>
  </si>
  <si>
    <t>Hancock Whitney Corporation Common Stock</t>
  </si>
  <si>
    <t>HWCPZ</t>
  </si>
  <si>
    <t>Hancock Whitney Corporation 6.25% Subordinated Notes due 2060</t>
  </si>
  <si>
    <t>HWEL</t>
  </si>
  <si>
    <t>Healthwell Acquisition Corp. I Class A Common Stock</t>
  </si>
  <si>
    <t>HWELU</t>
  </si>
  <si>
    <t>Healthwell Acquisition Corp. I Unit</t>
  </si>
  <si>
    <t>HWELW</t>
  </si>
  <si>
    <t>Healthwell Acquisition Corp. I Warrant</t>
  </si>
  <si>
    <t>HWKN</t>
  </si>
  <si>
    <t>Hawkins Inc. Common Stock</t>
  </si>
  <si>
    <t>HWM</t>
  </si>
  <si>
    <t>Howmet Aerospace Inc. Common Stock</t>
  </si>
  <si>
    <t>HWM^</t>
  </si>
  <si>
    <t>Howmet Aerospace Inc. $3.75 Preferred Stock</t>
  </si>
  <si>
    <t>HXL</t>
  </si>
  <si>
    <t>Hexcel Corporation Common Stock</t>
  </si>
  <si>
    <t>HY</t>
  </si>
  <si>
    <t>Hyster-Yale Materials Handling Inc. Class A Common Stock</t>
  </si>
  <si>
    <t>HYAC</t>
  </si>
  <si>
    <t>Haymaker Acquisition Corp. 4 Class A Ordinary Shares</t>
  </si>
  <si>
    <t>HYB</t>
  </si>
  <si>
    <t>New America High Income Fund Inc. (The) Common Stock</t>
  </si>
  <si>
    <t>HYFM</t>
  </si>
  <si>
    <t>Hydrofarm Holdings Group Inc. Common Stock</t>
  </si>
  <si>
    <t>HYI</t>
  </si>
  <si>
    <t>Western Asset High Yield Defined Opportunity Fund Inc. Common Stock</t>
  </si>
  <si>
    <t>HYLN</t>
  </si>
  <si>
    <t>Hyliion Holdings Corp. Class A Common Stock</t>
  </si>
  <si>
    <t>HYMC</t>
  </si>
  <si>
    <t>Hycroft Mining Holding Corporation Class A Common Stock</t>
  </si>
  <si>
    <t>HYMCL</t>
  </si>
  <si>
    <t>Hycroft Mining Holding Corporation Warrants</t>
  </si>
  <si>
    <t>HYMCW</t>
  </si>
  <si>
    <t>Hycroft Mining Holding Corporation Warrant</t>
  </si>
  <si>
    <t>HYPR</t>
  </si>
  <si>
    <t>Hyperfine Inc. Class A Common Stock</t>
  </si>
  <si>
    <t>HYT</t>
  </si>
  <si>
    <t>Blackrock Corporate High Yield Fund Inc. Common Stock</t>
  </si>
  <si>
    <t>HYW</t>
  </si>
  <si>
    <t>Hywin Holdings Ltd. American Depositary Shares</t>
  </si>
  <si>
    <t>HYZN</t>
  </si>
  <si>
    <t>Hyzon Motors Inc. Class A Common Stock</t>
  </si>
  <si>
    <t>HYZNW</t>
  </si>
  <si>
    <t>Hyzon Motors Inc. Warrants</t>
  </si>
  <si>
    <t>HZO</t>
  </si>
  <si>
    <t>MarineMax Inc. (FL) Common Stock</t>
  </si>
  <si>
    <t>IAC</t>
  </si>
  <si>
    <t>IAC Inc. Common Stock</t>
  </si>
  <si>
    <t>IAE</t>
  </si>
  <si>
    <t>Voya Asia Pacific High Dividend Equity Income Fund ING Asia Pacific High Dividend Equity Income Fund Common Shares of Beneficial Interest</t>
  </si>
  <si>
    <t>IAF</t>
  </si>
  <si>
    <t>abrdn Australia Equity Fund Inc. Common Stock</t>
  </si>
  <si>
    <t>IAG</t>
  </si>
  <si>
    <t>Iamgold Corporation Ordinary Shares</t>
  </si>
  <si>
    <t>IART</t>
  </si>
  <si>
    <t>Integra LifeSciences Holdings Corporation Common Stock</t>
  </si>
  <si>
    <t>IAS</t>
  </si>
  <si>
    <t>Integral Ad Science Holding Corp. Common Stock</t>
  </si>
  <si>
    <t>IAUX</t>
  </si>
  <si>
    <t>i-80 Gold Corp. Common Shares</t>
  </si>
  <si>
    <t>IBCP</t>
  </si>
  <si>
    <t>Independent Bank Corporation Common Stock</t>
  </si>
  <si>
    <t>IBEX</t>
  </si>
  <si>
    <t>IBEX Limited Common Shares</t>
  </si>
  <si>
    <t>IBIO</t>
  </si>
  <si>
    <t>iBio Inc. Common Stock</t>
  </si>
  <si>
    <t>IBKR</t>
  </si>
  <si>
    <t>Interactive Brokers Group Inc. Class A Common Stock</t>
  </si>
  <si>
    <t>IBM</t>
  </si>
  <si>
    <t>International Business Machines Corporation Common Stock</t>
  </si>
  <si>
    <t>IBN</t>
  </si>
  <si>
    <t>ICICI Bank Limited Common Stock</t>
  </si>
  <si>
    <t>IBOC</t>
  </si>
  <si>
    <t>International Bancshares Corporation Common Stock</t>
  </si>
  <si>
    <t>IBP</t>
  </si>
  <si>
    <t>Installed Building Products Inc. Common Stock</t>
  </si>
  <si>
    <t>IBRX</t>
  </si>
  <si>
    <t>ImmunityBio Inc. Common Stock</t>
  </si>
  <si>
    <t>IBTX</t>
  </si>
  <si>
    <t>Independent Bank Group Inc Common Stock</t>
  </si>
  <si>
    <t>ICAD</t>
  </si>
  <si>
    <t>iCAD Inc. Common Stock</t>
  </si>
  <si>
    <t>ICCC</t>
  </si>
  <si>
    <t>ImmuCell Corporation Common Stock</t>
  </si>
  <si>
    <t>ICCH</t>
  </si>
  <si>
    <t>ICC Holdings Inc. Common Stock</t>
  </si>
  <si>
    <t>ICCM</t>
  </si>
  <si>
    <t>IceCure Medical Ltd. Ordinary Shares</t>
  </si>
  <si>
    <t>ICCT</t>
  </si>
  <si>
    <t>iCoreConnect Inc. Common stock</t>
  </si>
  <si>
    <t>ICD</t>
  </si>
  <si>
    <t>Independence Contract Drilling Inc. Common Stock</t>
  </si>
  <si>
    <t>ICE</t>
  </si>
  <si>
    <t>Intercontinental Exchange Inc. Common Stock</t>
  </si>
  <si>
    <t>ICFI</t>
  </si>
  <si>
    <t>ICF International Inc. Common Stock</t>
  </si>
  <si>
    <t>ICG</t>
  </si>
  <si>
    <t>Intchains Group Limited American Depositary Shares</t>
  </si>
  <si>
    <t>ICHR</t>
  </si>
  <si>
    <t>Ichor Holdings Ordinary Shares</t>
  </si>
  <si>
    <t>ICL</t>
  </si>
  <si>
    <t>ICL Group Ltd. Ordinary Shares</t>
  </si>
  <si>
    <t>ICLK</t>
  </si>
  <si>
    <t>iClick Interactive Asia Group Limited American Depositary Shares</t>
  </si>
  <si>
    <t>ICLR</t>
  </si>
  <si>
    <t>ICON plc Ordinary Shares</t>
  </si>
  <si>
    <t>ICMB</t>
  </si>
  <si>
    <t>Investcorp Credit Management BDC Inc. Common Stock</t>
  </si>
  <si>
    <t>ICPT</t>
  </si>
  <si>
    <t>Intercept Pharmaceuticals Inc. Common Stock</t>
  </si>
  <si>
    <t>ICR^A</t>
  </si>
  <si>
    <t>InPoint Commercial Real Estate Income Inc. 6.75% Series A Cumulative Redeemable Preferred Stock</t>
  </si>
  <si>
    <t>ICU</t>
  </si>
  <si>
    <t>SeaStar Medical Holding Corporation Common Stock</t>
  </si>
  <si>
    <t>ICUCW</t>
  </si>
  <si>
    <t>SeaStar Medical Holding Corporation Warrant</t>
  </si>
  <si>
    <t>ICUI</t>
  </si>
  <si>
    <t>ICU Medical Inc. Common Stock</t>
  </si>
  <si>
    <t>ICVX</t>
  </si>
  <si>
    <t>Icosavax Inc. Common Stock</t>
  </si>
  <si>
    <t>ID</t>
  </si>
  <si>
    <t>PARTS iD Inc. Class A Common Stock</t>
  </si>
  <si>
    <t>IDA</t>
  </si>
  <si>
    <t>IDACORP Inc. Common Stock</t>
  </si>
  <si>
    <t>IDAI</t>
  </si>
  <si>
    <t>T Stamp Inc. Class A Common Stock</t>
  </si>
  <si>
    <t>IDCC</t>
  </si>
  <si>
    <t>InterDigital Inc. Common Stock</t>
  </si>
  <si>
    <t>IDE</t>
  </si>
  <si>
    <t>Voya Infrastructure Industrials and Materials Fund Common Shares of Beneficial Interest</t>
  </si>
  <si>
    <t>IDEX</t>
  </si>
  <si>
    <t>Ideanomics Inc. Common Stock</t>
  </si>
  <si>
    <t>IDN</t>
  </si>
  <si>
    <t>Intellicheck Inc. Common Stock</t>
  </si>
  <si>
    <t>IDR</t>
  </si>
  <si>
    <t>Idaho Strategic Resources Inc. Common Stock</t>
  </si>
  <si>
    <t>IDT</t>
  </si>
  <si>
    <t>IDT Corporation Class B Common Stock</t>
  </si>
  <si>
    <t>IDXX</t>
  </si>
  <si>
    <t>IDEXX Laboratories Inc. Common Stock</t>
  </si>
  <si>
    <t>IDYA</t>
  </si>
  <si>
    <t>IDEAYA Biosciences Inc. Common Stock</t>
  </si>
  <si>
    <t>IE</t>
  </si>
  <si>
    <t>Ivanhoe Electric Inc. Common Stock</t>
  </si>
  <si>
    <t>IEP</t>
  </si>
  <si>
    <t>Icahn Enterprises L.P. Common Stock</t>
  </si>
  <si>
    <t>IESC</t>
  </si>
  <si>
    <t>IES Holdings Inc. Common Stock</t>
  </si>
  <si>
    <t>IEX</t>
  </si>
  <si>
    <t>IDEX Corporation Common Stock</t>
  </si>
  <si>
    <t>IFBD</t>
  </si>
  <si>
    <t>Infobird Co. Ltd Ordinary Shares</t>
  </si>
  <si>
    <t>IFF</t>
  </si>
  <si>
    <t>International Flavors &amp; Fragrances Inc. Common Stock</t>
  </si>
  <si>
    <t>IFIN</t>
  </si>
  <si>
    <t>InFinT Acquisition Corporation Class A Ordinary Shares</t>
  </si>
  <si>
    <t>IFN</t>
  </si>
  <si>
    <t>India Fund Inc. (The) Common Stock</t>
  </si>
  <si>
    <t>IFRX</t>
  </si>
  <si>
    <t>InflaRx N.V. Common Stock</t>
  </si>
  <si>
    <t>IFS</t>
  </si>
  <si>
    <t>Intercorp Financial Services Inc. Common Shares</t>
  </si>
  <si>
    <t>IGA</t>
  </si>
  <si>
    <t>Voya Global Advantage and Premium Opportunity Fund Common Shares of Beneficial Interest</t>
  </si>
  <si>
    <t>IGC</t>
  </si>
  <si>
    <t>IGC Pharma Inc. Common Stock</t>
  </si>
  <si>
    <t>IGD</t>
  </si>
  <si>
    <t>Voya Global Equity Dividend and Premium Opportunity Fund</t>
  </si>
  <si>
    <t>IGI</t>
  </si>
  <si>
    <t>Western Asset Investment Grade Defined Opportunity Trust Inc. Common Stock</t>
  </si>
  <si>
    <t>IGIC</t>
  </si>
  <si>
    <t>International General Insurance Holdings Ltd. Ordinary Share</t>
  </si>
  <si>
    <t>Jordan</t>
  </si>
  <si>
    <t>IGMS</t>
  </si>
  <si>
    <t>IGM Biosciences Inc. Common Stock</t>
  </si>
  <si>
    <t>IGR</t>
  </si>
  <si>
    <t>CBRE Global Real Estate Income Fund Common Shares of Beneficial Interest</t>
  </si>
  <si>
    <t>IGT</t>
  </si>
  <si>
    <t>International Game Technology Ordinary Shares</t>
  </si>
  <si>
    <t>IGTA</t>
  </si>
  <si>
    <t>Inception Growth Acquisition Limited Common Stock</t>
  </si>
  <si>
    <t>IGTAR</t>
  </si>
  <si>
    <t>Inception Growth Acquisition Limited Rights</t>
  </si>
  <si>
    <t>IGTAW</t>
  </si>
  <si>
    <t>Inception Growth Acquisition Limited Warrants</t>
  </si>
  <si>
    <t>IH</t>
  </si>
  <si>
    <t>iHuman Inc. American depositary shares each representing five Class A ordinary shares</t>
  </si>
  <si>
    <t>IHD</t>
  </si>
  <si>
    <t>Voya Emerging Markets High Income Dividend Equity Fund Common Shares</t>
  </si>
  <si>
    <t>IHG</t>
  </si>
  <si>
    <t>Intercontinental Hotels Group American Depositary Shares (Each representing one Ordinary Share)</t>
  </si>
  <si>
    <t>IHIT</t>
  </si>
  <si>
    <t>Invesco High Income 2023 Target Term Fund Common Shares of Beneficial Interest</t>
  </si>
  <si>
    <t>IHRT</t>
  </si>
  <si>
    <t>iHeartMedia Inc. Class A Common Stock</t>
  </si>
  <si>
    <t>IHS</t>
  </si>
  <si>
    <t>IHS Holding Limited Ordinary Shares</t>
  </si>
  <si>
    <t>IHT</t>
  </si>
  <si>
    <t>InnSuites Hospitality Trust Shares of Beneficial Interest</t>
  </si>
  <si>
    <t>IHTA</t>
  </si>
  <si>
    <t>Invesco High Income 2024 Target Term Fund Common Shares of Beneficial Interest No par value per share</t>
  </si>
  <si>
    <t>IIF</t>
  </si>
  <si>
    <t>Morgan Stanley India Investment Fund Inc. Common Stock</t>
  </si>
  <si>
    <t>III</t>
  </si>
  <si>
    <t>Information Services Group Inc. Common Stock</t>
  </si>
  <si>
    <t>IIIN</t>
  </si>
  <si>
    <t>Insteel Industries Inc. Common Stock</t>
  </si>
  <si>
    <t>IIIV</t>
  </si>
  <si>
    <t>i3 Verticals Inc. Class A Common Stock</t>
  </si>
  <si>
    <t>IIM</t>
  </si>
  <si>
    <t>Invesco Value Municipal Income Trust Common Stock</t>
  </si>
  <si>
    <t>IINN</t>
  </si>
  <si>
    <t>Inspira Technologies Oxy B.H.N. Ltd. Ordinary Shares</t>
  </si>
  <si>
    <t>IINNW</t>
  </si>
  <si>
    <t>Inspira Technologies Oxy B.H.N. Ltd. Warrant</t>
  </si>
  <si>
    <t>IIPR</t>
  </si>
  <si>
    <t>Innovative Industrial Properties Inc. Common Stock</t>
  </si>
  <si>
    <t>IIPR^A</t>
  </si>
  <si>
    <t>Innovative Industrial Properties Inc. 9.00% Series A Cumulative Redeemable Preferred Stock</t>
  </si>
  <si>
    <t>IKNA</t>
  </si>
  <si>
    <t>Ikena Oncology Inc. Common Stock</t>
  </si>
  <si>
    <t>IKT</t>
  </si>
  <si>
    <t>Inhibikase Therapeutics Inc. Common Stock</t>
  </si>
  <si>
    <t>ILAG</t>
  </si>
  <si>
    <t>Intelligent Living Application Group Inc. Ordinary Shares</t>
  </si>
  <si>
    <t>ILMN</t>
  </si>
  <si>
    <t>Illumina Inc. Common Stock</t>
  </si>
  <si>
    <t>ILPT</t>
  </si>
  <si>
    <t>Industrial Logistics Properties Trust Common Shares of Beneficial Interest</t>
  </si>
  <si>
    <t>IMAB</t>
  </si>
  <si>
    <t>I-MAB American Depositary Shares</t>
  </si>
  <si>
    <t>IMACW</t>
  </si>
  <si>
    <t>IMAC Holdings Inc. Warrant</t>
  </si>
  <si>
    <t>IMAQ</t>
  </si>
  <si>
    <t>International Media Acquisition Corp. Class A Common Stock</t>
  </si>
  <si>
    <t>IMAQR</t>
  </si>
  <si>
    <t>International Media Acquisition Corp. Rights</t>
  </si>
  <si>
    <t>IMAQW</t>
  </si>
  <si>
    <t>International Media Acquisition Corp. Warrants</t>
  </si>
  <si>
    <t>IMAX</t>
  </si>
  <si>
    <t>Imax Corporation Common Stock</t>
  </si>
  <si>
    <t>IMCC</t>
  </si>
  <si>
    <t>IM Cannabis Corp. Common Shares</t>
  </si>
  <si>
    <t>IMCR</t>
  </si>
  <si>
    <t>Immunocore Holdings plc American Depositary Shares</t>
  </si>
  <si>
    <t>IMGN</t>
  </si>
  <si>
    <t>ImmunoGen Inc. Common Stock</t>
  </si>
  <si>
    <t>IMKTA</t>
  </si>
  <si>
    <t>Ingles Markets Incorporated Class A Common Stock</t>
  </si>
  <si>
    <t>IMMP</t>
  </si>
  <si>
    <t>Immutep Limited American Depositary Shares</t>
  </si>
  <si>
    <t>IMMR</t>
  </si>
  <si>
    <t>Immersion Corporation Common Stock</t>
  </si>
  <si>
    <t>IMMX</t>
  </si>
  <si>
    <t>Immix Biopharma Inc. Common Stock</t>
  </si>
  <si>
    <t>IMNM</t>
  </si>
  <si>
    <t>Immunome Inc. Common Stock</t>
  </si>
  <si>
    <t>IMNN</t>
  </si>
  <si>
    <t>Imunon Inc. Common Stock</t>
  </si>
  <si>
    <t>IMO</t>
  </si>
  <si>
    <t>Imperial Oil Limited Common Stock</t>
  </si>
  <si>
    <t>IMOS</t>
  </si>
  <si>
    <t>ChipMOS TECHNOLOGIES INC. American Depositary Shares</t>
  </si>
  <si>
    <t>IMPL</t>
  </si>
  <si>
    <t>Impel Pharmaceuticals Inc. Common Stock</t>
  </si>
  <si>
    <t>IMPP</t>
  </si>
  <si>
    <t>Imperial Petroleum Inc. Common Shares</t>
  </si>
  <si>
    <t>IMPPP</t>
  </si>
  <si>
    <t>Imperial Petroleum Inc. 8.75% Series A Cumulative Redeemable Perpetual Preferred Shares</t>
  </si>
  <si>
    <t>IMRN</t>
  </si>
  <si>
    <t>Immuron Limited American Depositary Shares</t>
  </si>
  <si>
    <t>IMRX</t>
  </si>
  <si>
    <t>Immuneering Corporation Class A Common Stock</t>
  </si>
  <si>
    <t>IMTE</t>
  </si>
  <si>
    <t>Integrated Media Technology Limited Ordinary Shares</t>
  </si>
  <si>
    <t>IMTX</t>
  </si>
  <si>
    <t>Immatics N.V. Ordinary Shares</t>
  </si>
  <si>
    <t>IMTXW</t>
  </si>
  <si>
    <t>Immatics N.V. Warrants</t>
  </si>
  <si>
    <t>IMUX</t>
  </si>
  <si>
    <t>Immunic Inc. Common Stock</t>
  </si>
  <si>
    <t>IMVT</t>
  </si>
  <si>
    <t>Immunovant Inc. Common Stock</t>
  </si>
  <si>
    <t>IMXI</t>
  </si>
  <si>
    <t>International Money Express Inc. Common Stock</t>
  </si>
  <si>
    <t>INAB</t>
  </si>
  <si>
    <t>IN8bio Inc. Common Stock</t>
  </si>
  <si>
    <t>INAQ</t>
  </si>
  <si>
    <t>Insight Acquisition Corp. Class A Common Stock</t>
  </si>
  <si>
    <t>INAQU</t>
  </si>
  <si>
    <t>Insight Acquisition Corp. Units</t>
  </si>
  <si>
    <t>INAQW</t>
  </si>
  <si>
    <t>Insight Acquisition Corp. Warrant</t>
  </si>
  <si>
    <t>INBK</t>
  </si>
  <si>
    <t>First Internet Bancorp Common Stock</t>
  </si>
  <si>
    <t>INBKZ</t>
  </si>
  <si>
    <t>First Internet Bancorp 6.0% Fixed-to-Floating Rate Subordinated Notes Due 2029</t>
  </si>
  <si>
    <t>INBS</t>
  </si>
  <si>
    <t>Intelligent Bio Solutions Inc. Common Stock</t>
  </si>
  <si>
    <t>INBX</t>
  </si>
  <si>
    <t>Inhibrx Inc. Common Stock</t>
  </si>
  <si>
    <t>INCR</t>
  </si>
  <si>
    <t>Intercure Ltd. Ordinary Shares</t>
  </si>
  <si>
    <t>INCY</t>
  </si>
  <si>
    <t>Incyte Corp. Common Stock</t>
  </si>
  <si>
    <t>INDB</t>
  </si>
  <si>
    <t>Independent Bank Corp. Common Stock</t>
  </si>
  <si>
    <t>INDI</t>
  </si>
  <si>
    <t>indie Semiconductor Inc. Class A Common Stock</t>
  </si>
  <si>
    <t>INDIW</t>
  </si>
  <si>
    <t>indie Semiconductor Inc. Warrant</t>
  </si>
  <si>
    <t>INDO</t>
  </si>
  <si>
    <t>Indonesia Energy Corporation Limited Ordinary Shares</t>
  </si>
  <si>
    <t>INDP</t>
  </si>
  <si>
    <t>Indaptus Therapeutics Inc. Common Stock</t>
  </si>
  <si>
    <t>INDV</t>
  </si>
  <si>
    <t>Indivior PLC Ordinary Shares</t>
  </si>
  <si>
    <t>INFA</t>
  </si>
  <si>
    <t>Informatica Inc. Class A Common Stock</t>
  </si>
  <si>
    <t>INFN</t>
  </si>
  <si>
    <t>Infinera Corporation Common Stock</t>
  </si>
  <si>
    <t>INFU</t>
  </si>
  <si>
    <t>InfuSystems Holdings Inc. Common Stock</t>
  </si>
  <si>
    <t>INFY</t>
  </si>
  <si>
    <t>Infosys Limited American Depositary Shares</t>
  </si>
  <si>
    <t>ING</t>
  </si>
  <si>
    <t>ING Group N.V. Common Stock</t>
  </si>
  <si>
    <t>INGN</t>
  </si>
  <si>
    <t>Inogen Inc Common Stock</t>
  </si>
  <si>
    <t>INGR</t>
  </si>
  <si>
    <t>Ingredion Incorporated Common Stock</t>
  </si>
  <si>
    <t>INKT</t>
  </si>
  <si>
    <t>MiNK Therapeutics Inc. Common Stock</t>
  </si>
  <si>
    <t>INLX</t>
  </si>
  <si>
    <t>Intellinetics Inc. Common Stock</t>
  </si>
  <si>
    <t>INM</t>
  </si>
  <si>
    <t>InMed Pharmaceuticals Inc. Common Shares</t>
  </si>
  <si>
    <t>INMB</t>
  </si>
  <si>
    <t>INmune Bio Inc. Common stock</t>
  </si>
  <si>
    <t>INMD</t>
  </si>
  <si>
    <t>InMode Ltd. Ordinary Shares</t>
  </si>
  <si>
    <t>INN</t>
  </si>
  <si>
    <t>Summit Hotel Properties Inc. Common Stock</t>
  </si>
  <si>
    <t>INN^E</t>
  </si>
  <si>
    <t>Summit Hotel Properties Inc. 6.250% Series E Cumulative Redeemable Preferred Stock</t>
  </si>
  <si>
    <t>INN^F</t>
  </si>
  <si>
    <t>Summit Hotel Properties Inc. 5.875% Series F Cumulative Redeemable Preferred Stock $0.01 par value per share</t>
  </si>
  <si>
    <t>INNV</t>
  </si>
  <si>
    <t>InnovAge Holding Corp. Common Stock</t>
  </si>
  <si>
    <t>INO</t>
  </si>
  <si>
    <t>Inovio Pharmaceuticals Inc. Common Stock</t>
  </si>
  <si>
    <t>INOD</t>
  </si>
  <si>
    <t>Innodata Inc. Common Stock</t>
  </si>
  <si>
    <t>INPX</t>
  </si>
  <si>
    <t>Inpixon Common Stock</t>
  </si>
  <si>
    <t>INSE</t>
  </si>
  <si>
    <t>Inspired Entertainment Inc. Common Stock</t>
  </si>
  <si>
    <t>INSG</t>
  </si>
  <si>
    <t>Inseego Corp. Common Stock</t>
  </si>
  <si>
    <t>INSI</t>
  </si>
  <si>
    <t>Insight Select Income Fund</t>
  </si>
  <si>
    <t>INSM</t>
  </si>
  <si>
    <t>Insmed Incorporated Common Stock</t>
  </si>
  <si>
    <t>INSP</t>
  </si>
  <si>
    <t>Inspire Medical Systems Inc. Common Stock</t>
  </si>
  <si>
    <t>INST</t>
  </si>
  <si>
    <t>Instructure Holdings Inc. Common Stock</t>
  </si>
  <si>
    <t>INSW</t>
  </si>
  <si>
    <t>International Seaways Inc. Common Stock</t>
  </si>
  <si>
    <t>INTA</t>
  </si>
  <si>
    <t>Intapp Inc. Common Stock</t>
  </si>
  <si>
    <t>INTC</t>
  </si>
  <si>
    <t>Intel Corporation Common Stock</t>
  </si>
  <si>
    <t>INTE</t>
  </si>
  <si>
    <t>Integral Acquisition Corporation 1 Class A Common Stock</t>
  </si>
  <si>
    <t>INTG</t>
  </si>
  <si>
    <t>Intergroup Corporation (The) Common Stock</t>
  </si>
  <si>
    <t>INTR</t>
  </si>
  <si>
    <t>Inter &amp; Co. Inc. Class A Common Shares</t>
  </si>
  <si>
    <t>INTS</t>
  </si>
  <si>
    <t>Intensity Therapeutics Inc. Common stock</t>
  </si>
  <si>
    <t>INTT</t>
  </si>
  <si>
    <t>inTest Corporation Common Stock</t>
  </si>
  <si>
    <t>INTU</t>
  </si>
  <si>
    <t>Intuit Inc. Common Stock</t>
  </si>
  <si>
    <t>INTZ</t>
  </si>
  <si>
    <t>Intrusion Inc. Common Stock</t>
  </si>
  <si>
    <t>INUV</t>
  </si>
  <si>
    <t>Inuvo Inc.</t>
  </si>
  <si>
    <t>INVA</t>
  </si>
  <si>
    <t>Innoviva Inc. Common Stock</t>
  </si>
  <si>
    <t>INVE</t>
  </si>
  <si>
    <t>Identiv Inc. Common Stock</t>
  </si>
  <si>
    <t>INVH</t>
  </si>
  <si>
    <t>Invitation Homes Inc. Common Stock</t>
  </si>
  <si>
    <t>INVO</t>
  </si>
  <si>
    <t>INVO BioScience Inc. Common Stock</t>
  </si>
  <si>
    <t>INVZ</t>
  </si>
  <si>
    <t>Innoviz Technologies Ltd. Ordinary shares</t>
  </si>
  <si>
    <t>INVZW</t>
  </si>
  <si>
    <t>Innoviz Technologies Ltd. Warrant</t>
  </si>
  <si>
    <t>INZY</t>
  </si>
  <si>
    <t>Inozyme Pharma Inc. Common Stock</t>
  </si>
  <si>
    <t>IOAC</t>
  </si>
  <si>
    <t>Innovative International Acquisition Corp. Class A Ordinary Shares</t>
  </si>
  <si>
    <t>IOBT</t>
  </si>
  <si>
    <t>IO Biotech Inc. Common Stock</t>
  </si>
  <si>
    <t>IONM</t>
  </si>
  <si>
    <t>Assure Holdings Corp. Common Stock</t>
  </si>
  <si>
    <t>IONQ</t>
  </si>
  <si>
    <t>IonQ Inc. Common Stock</t>
  </si>
  <si>
    <t>IONR</t>
  </si>
  <si>
    <t>ioneer Ltd American Depositary Shares</t>
  </si>
  <si>
    <t>IONS</t>
  </si>
  <si>
    <t>Ionis Pharmaceuticals Inc. Common Stock</t>
  </si>
  <si>
    <t>IOR</t>
  </si>
  <si>
    <t>Income Opportunity Realty Investors Inc. Common Stock</t>
  </si>
  <si>
    <t>IOSP</t>
  </si>
  <si>
    <t>Innospec Inc. Common Stock</t>
  </si>
  <si>
    <t>IOT</t>
  </si>
  <si>
    <t>Samsara Inc. Class A Common Stock</t>
  </si>
  <si>
    <t>IOVA</t>
  </si>
  <si>
    <t>Iovance Biotherapeutics Inc. Common Stock</t>
  </si>
  <si>
    <t>IP</t>
  </si>
  <si>
    <t>International Paper Company Common Stock</t>
  </si>
  <si>
    <t>IPA</t>
  </si>
  <si>
    <t>ImmunoPrecise Antibodies Ltd. Common Stock</t>
  </si>
  <si>
    <t>IPAR</t>
  </si>
  <si>
    <t>Inter Parfums Inc. Common Stock</t>
  </si>
  <si>
    <t>IPDN</t>
  </si>
  <si>
    <t>Professional Diversity Network Inc. Common Stock</t>
  </si>
  <si>
    <t>IPG</t>
  </si>
  <si>
    <t>Interpublic Group of Companies Inc. (The) Common Stock</t>
  </si>
  <si>
    <t>IPGP</t>
  </si>
  <si>
    <t>IPG Photonics Corporation Common Stock</t>
  </si>
  <si>
    <t>IPHA</t>
  </si>
  <si>
    <t>Innate Pharma S.A. ADS</t>
  </si>
  <si>
    <t>IPI</t>
  </si>
  <si>
    <t>Intrepid Potash Inc Common Stock</t>
  </si>
  <si>
    <t>IPSC</t>
  </si>
  <si>
    <t>Century Therapeutics Inc. Common Stock</t>
  </si>
  <si>
    <t>IPVF</t>
  </si>
  <si>
    <t>InterPrivate III Financial Partners Inc. Class A Common Stock</t>
  </si>
  <si>
    <t>IPW</t>
  </si>
  <si>
    <t>iPower Inc. Common Stock</t>
  </si>
  <si>
    <t>IPWR</t>
  </si>
  <si>
    <t>Ideal Power Inc. Common Stock</t>
  </si>
  <si>
    <t>IPX</t>
  </si>
  <si>
    <t>IperionX Limited American Depositary Share</t>
  </si>
  <si>
    <t>IPXX</t>
  </si>
  <si>
    <t>Inflection Point Acquisition Corp. II Class A Ordinary Share</t>
  </si>
  <si>
    <t>IPXXU</t>
  </si>
  <si>
    <t>Inflection Point Acquisition Corp. II Unit</t>
  </si>
  <si>
    <t>IPXXW</t>
  </si>
  <si>
    <t>Inflection Point Acquisition Corp. II Warrant</t>
  </si>
  <si>
    <t>IQ</t>
  </si>
  <si>
    <t>iQIYI Inc. American Depositary Shares</t>
  </si>
  <si>
    <t>IQI</t>
  </si>
  <si>
    <t>Invesco Quality Municipal Income Trust Common Stock</t>
  </si>
  <si>
    <t>IQV</t>
  </si>
  <si>
    <t>IQVIA Holdings Inc. Common Stock</t>
  </si>
  <si>
    <t>IR</t>
  </si>
  <si>
    <t>Ingersoll Rand Inc. Common Stock</t>
  </si>
  <si>
    <t>IRAA</t>
  </si>
  <si>
    <t>Iris Acquisition Corp Class A Common Stock</t>
  </si>
  <si>
    <t>IRAAW</t>
  </si>
  <si>
    <t>Iris Acquisition Corp Warrant</t>
  </si>
  <si>
    <t>IRBT</t>
  </si>
  <si>
    <t>iRobot Corporation Common Stock</t>
  </si>
  <si>
    <t>IRDM</t>
  </si>
  <si>
    <t>Iridium Communications Inc Common Stock</t>
  </si>
  <si>
    <t>IREN</t>
  </si>
  <si>
    <t>Iris Energy Limited Ordinary Shares</t>
  </si>
  <si>
    <t>IRIX</t>
  </si>
  <si>
    <t>IRIDEX Corporation Common Stock</t>
  </si>
  <si>
    <t>IRM</t>
  </si>
  <si>
    <t>Iron Mountain Incorporated (Delaware)Common Stock REIT</t>
  </si>
  <si>
    <t>IRMD</t>
  </si>
  <si>
    <t>iRadimed Corporation Common Stock</t>
  </si>
  <si>
    <t>IRON</t>
  </si>
  <si>
    <t>Disc Medicine Inc. Common Stock</t>
  </si>
  <si>
    <t>IROQ</t>
  </si>
  <si>
    <t>IF Bancorp Inc. Common Stock</t>
  </si>
  <si>
    <t>IRRX</t>
  </si>
  <si>
    <t>Integrated Rail and Resources Acquisition Corp. Class A Common Stock</t>
  </si>
  <si>
    <t>IRS</t>
  </si>
  <si>
    <t>IRSA Inversiones Y Representaciones S.A. Global Depositary Shares (Each representing ten shares of Common Stock)</t>
  </si>
  <si>
    <t>IRT</t>
  </si>
  <si>
    <t>Independence Realty Trust Inc. Common Stock</t>
  </si>
  <si>
    <t>IRTC</t>
  </si>
  <si>
    <t>iRhythm Technologies Inc. Common Stock</t>
  </si>
  <si>
    <t>IRWD</t>
  </si>
  <si>
    <t>Ironwood Pharmaceuticals Inc. Class A Common Stock</t>
  </si>
  <si>
    <t>ISD</t>
  </si>
  <si>
    <t>PGIM High Yield Bond Fund Inc.</t>
  </si>
  <si>
    <t>ISDR</t>
  </si>
  <si>
    <t>Issuer Direct Corporation Common Stock</t>
  </si>
  <si>
    <t>ISPC</t>
  </si>
  <si>
    <t>iSpecimen Inc. Common Stock</t>
  </si>
  <si>
    <t>ISPO</t>
  </si>
  <si>
    <t>Inspirato Incorporated Class A Common Stock</t>
  </si>
  <si>
    <t>ISPOW</t>
  </si>
  <si>
    <t>Inspirato Incorporated Warrant</t>
  </si>
  <si>
    <t>ISPR</t>
  </si>
  <si>
    <t>Ispire Technology Inc. Common Stock</t>
  </si>
  <si>
    <t>ISRG</t>
  </si>
  <si>
    <t>Intuitive Surgical Inc. Common Stock</t>
  </si>
  <si>
    <t>ISRL</t>
  </si>
  <si>
    <t>Israel Acquisitions Corp Class A Ordinary Shares</t>
  </si>
  <si>
    <t>ISRLU</t>
  </si>
  <si>
    <t>Israel Acquisitions Corp Unit</t>
  </si>
  <si>
    <t>ISRLW</t>
  </si>
  <si>
    <t>Israel Acquisitions Corp Warrant</t>
  </si>
  <si>
    <t>ISSC</t>
  </si>
  <si>
    <t>Innovative Solutions and Support Inc. Common Stock</t>
  </si>
  <si>
    <t>ISTR</t>
  </si>
  <si>
    <t>Investar Holding Corporation Common Stock</t>
  </si>
  <si>
    <t>ISUN</t>
  </si>
  <si>
    <t>iSun Inc. Common Stock</t>
  </si>
  <si>
    <t>IT</t>
  </si>
  <si>
    <t>Gartner Inc. Common Stock</t>
  </si>
  <si>
    <t>ITAQ</t>
  </si>
  <si>
    <t>Industrial Tech Acquisitions II Inc. Class A Common Stock</t>
  </si>
  <si>
    <t>ITAQW</t>
  </si>
  <si>
    <t>Industrial Tech Acquisitions II Inc. Warrants</t>
  </si>
  <si>
    <t>ITCI</t>
  </si>
  <si>
    <t>Intra-Cellular Therapies Inc. Common Stock</t>
  </si>
  <si>
    <t>ITCL</t>
  </si>
  <si>
    <t>Banco Itau Chile American Depositary Shares (each representing one third of a share of Common Stock)</t>
  </si>
  <si>
    <t>ITGR</t>
  </si>
  <si>
    <t>Integer Holdings Corporation Common Stock</t>
  </si>
  <si>
    <t>ITI</t>
  </si>
  <si>
    <t>Iteris Inc. Common Stock</t>
  </si>
  <si>
    <t>ITIC</t>
  </si>
  <si>
    <t>Investors Title Company Common Stock</t>
  </si>
  <si>
    <t>ITOS</t>
  </si>
  <si>
    <t>iTeos Therapeutics Inc. Common Stock</t>
  </si>
  <si>
    <t>ITP</t>
  </si>
  <si>
    <t>IT Tech Packaging Inc. Common Stock</t>
  </si>
  <si>
    <t>ITRG</t>
  </si>
  <si>
    <t>Integra Resources Corp. Common Shares</t>
  </si>
  <si>
    <t>ITRI</t>
  </si>
  <si>
    <t>Itron Inc. Common Stock</t>
  </si>
  <si>
    <t>ITRM</t>
  </si>
  <si>
    <t>Iterum Therapeutics plc Ordinary Share</t>
  </si>
  <si>
    <t>ITRN</t>
  </si>
  <si>
    <t>Ituran Location and Control Ltd. Ordinary Shares</t>
  </si>
  <si>
    <t>ITT</t>
  </si>
  <si>
    <t>ITT Inc. Common Stock</t>
  </si>
  <si>
    <t>ITUB</t>
  </si>
  <si>
    <t>Itau Unibanco Banco Holding SA American Depositary Shares (Each repstg 500 Preferred shares)</t>
  </si>
  <si>
    <t>ITW</t>
  </si>
  <si>
    <t>Illinois Tool Works Inc. Common Stock</t>
  </si>
  <si>
    <t>IVA</t>
  </si>
  <si>
    <t>Inventiva S.A. American Depository Shares</t>
  </si>
  <si>
    <t>IVAC</t>
  </si>
  <si>
    <t>Intevac Inc. Common Stock</t>
  </si>
  <si>
    <t>IVCA</t>
  </si>
  <si>
    <t>Investcorp India Acquisition Corp. Class A Ordinary Share</t>
  </si>
  <si>
    <t>IVCB</t>
  </si>
  <si>
    <t>Investcorp Europe Acquisition Corp I Class A Ordinary Shares</t>
  </si>
  <si>
    <t>IVCBW</t>
  </si>
  <si>
    <t>Investcorp Europe Acquisition Corp I Warrant</t>
  </si>
  <si>
    <t>IVCP</t>
  </si>
  <si>
    <t>Swiftmerge Acquisition Corp. Class A Ordinary Share</t>
  </si>
  <si>
    <t>IVDA</t>
  </si>
  <si>
    <t>Iveda Solutions Inc. Common Stock</t>
  </si>
  <si>
    <t>IVP</t>
  </si>
  <si>
    <t>Inspire Veterinary Partners Inc. Class A Common Stock</t>
  </si>
  <si>
    <t>IVR</t>
  </si>
  <si>
    <t>INVESCO MORTGAGE CAPITAL INC Common Stock</t>
  </si>
  <si>
    <t>IVR^B</t>
  </si>
  <si>
    <t>Invesco Mortgage Capital Inc. Preferred Series B Cum Fxd to Fltg</t>
  </si>
  <si>
    <t>IVR^C</t>
  </si>
  <si>
    <t>INVESCO MORTGAGE CAPITAL INC 7.5% Fixed-to-Floating Series C Cumulative Redeemable Preferred Stock Liquation Preference $25.00 per Share</t>
  </si>
  <si>
    <t>IVT</t>
  </si>
  <si>
    <t>InvenTrust Properties Corp. Common Stock</t>
  </si>
  <si>
    <t>IVVD</t>
  </si>
  <si>
    <t>Invivyd Inc. Common Stock</t>
  </si>
  <si>
    <t>IVZ</t>
  </si>
  <si>
    <t>Invesco Ltd Common Stock</t>
  </si>
  <si>
    <t>IX</t>
  </si>
  <si>
    <t>Orix Corp Ads Common Stock</t>
  </si>
  <si>
    <t>IXAQ</t>
  </si>
  <si>
    <t>IX Acquisition Corp. Class A Ordinary Share</t>
  </si>
  <si>
    <t>IXAQU</t>
  </si>
  <si>
    <t>IX Acquisition Corp. Unit</t>
  </si>
  <si>
    <t>IXHL</t>
  </si>
  <si>
    <t>Incannex Healthcare Limited American Depositary Shares</t>
  </si>
  <si>
    <t>IZEA</t>
  </si>
  <si>
    <t>IZEA Worldwide Inc. Common Stock</t>
  </si>
  <si>
    <t>IZM</t>
  </si>
  <si>
    <t>ICZOOM Group Inc. Class A Ordinary Shares</t>
  </si>
  <si>
    <t>J</t>
  </si>
  <si>
    <t>Jacobs Solutions Inc. Common Stock</t>
  </si>
  <si>
    <t>JACK</t>
  </si>
  <si>
    <t>Jack In The Box Inc. Common Stock</t>
  </si>
  <si>
    <t>JAGX</t>
  </si>
  <si>
    <t>Jaguar Health Inc. Common Stock</t>
  </si>
  <si>
    <t>JAKK</t>
  </si>
  <si>
    <t>JAKKS Pacific Inc. Common Stock</t>
  </si>
  <si>
    <t>JAMF</t>
  </si>
  <si>
    <t>Jamf Holding Corp. Common Stock</t>
  </si>
  <si>
    <t>JAN</t>
  </si>
  <si>
    <t>JanOne Inc. Common Stock (NV)</t>
  </si>
  <si>
    <t>JANX</t>
  </si>
  <si>
    <t>Janux Therapeutics Inc. Common Stock</t>
  </si>
  <si>
    <t>JAQC</t>
  </si>
  <si>
    <t>Jupiter Acquisition Corporation Common stock</t>
  </si>
  <si>
    <t>JAZZ</t>
  </si>
  <si>
    <t>Jazz Pharmaceuticals plc Common Stock (Ireland)</t>
  </si>
  <si>
    <t>JBGS</t>
  </si>
  <si>
    <t>JBG SMITH Properties Common Shares</t>
  </si>
  <si>
    <t>JBHT</t>
  </si>
  <si>
    <t>J.B. Hunt Transport Services Inc. Common Stock</t>
  </si>
  <si>
    <t>JBI</t>
  </si>
  <si>
    <t>Janus International Group Inc. Common Stock</t>
  </si>
  <si>
    <t>JBL</t>
  </si>
  <si>
    <t>Jabil Inc. Common Stock</t>
  </si>
  <si>
    <t>JBLU</t>
  </si>
  <si>
    <t>JetBlue Airways Corporation Common Stock</t>
  </si>
  <si>
    <t>JBSS</t>
  </si>
  <si>
    <t>John B. Sanfilippo &amp; Son Inc. Common Stock</t>
  </si>
  <si>
    <t>JBT</t>
  </si>
  <si>
    <t>John Bean Technologies Corporation Common Stock</t>
  </si>
  <si>
    <t>JCE</t>
  </si>
  <si>
    <t>Nuveen Core Equity Alpha Fund Common Shares of Beneficial Interest</t>
  </si>
  <si>
    <t>JCI</t>
  </si>
  <si>
    <t>Johnson Controls International plc Ordinary Share</t>
  </si>
  <si>
    <t>JCSE</t>
  </si>
  <si>
    <t>JE Cleantech Holdings Limited Ordinary Shares</t>
  </si>
  <si>
    <t>JCTCF</t>
  </si>
  <si>
    <t>Jewett-Cameron Trading Company Common Shares</t>
  </si>
  <si>
    <t>JD</t>
  </si>
  <si>
    <t>JD.com Inc. American Depositary Shares</t>
  </si>
  <si>
    <t>JEF</t>
  </si>
  <si>
    <t>Jefferies Financial Group Inc. Common Stock</t>
  </si>
  <si>
    <t>JELD</t>
  </si>
  <si>
    <t>JELD-WEN Holding Inc. Common Stock</t>
  </si>
  <si>
    <t>JEQ</t>
  </si>
  <si>
    <t>abrdn Japan Equity Fund Inc. Common Stock</t>
  </si>
  <si>
    <t>JEWL</t>
  </si>
  <si>
    <t>Adamas One Corp. Common Stock</t>
  </si>
  <si>
    <t>JFBR</t>
  </si>
  <si>
    <t>Jeffs' Brands Ltd Ordinary Shares</t>
  </si>
  <si>
    <t>JFIN</t>
  </si>
  <si>
    <t>Jiayin Group Inc. American Depositary Shares</t>
  </si>
  <si>
    <t>JFR</t>
  </si>
  <si>
    <t>Nuveen Floating Rate Income Fund Common Stock</t>
  </si>
  <si>
    <t>JFU</t>
  </si>
  <si>
    <t>9F Inc. American Depositary Shares</t>
  </si>
  <si>
    <t>JG</t>
  </si>
  <si>
    <t>Aurora Mobile Limited American Depositary Shares</t>
  </si>
  <si>
    <t>JGGC</t>
  </si>
  <si>
    <t>Jaguar Global Growth Corporation I Class A Ordinary Shares</t>
  </si>
  <si>
    <t>JGGCR</t>
  </si>
  <si>
    <t>Jaguar Global Growth Corporation I Right</t>
  </si>
  <si>
    <t>JGGCW</t>
  </si>
  <si>
    <t>Jaguar Global Growth Corporation I Warrant</t>
  </si>
  <si>
    <t>JGH</t>
  </si>
  <si>
    <t>Nuveen Global High Income Fund Common Shares of Beneficial Interest</t>
  </si>
  <si>
    <t>JHAA</t>
  </si>
  <si>
    <t>Nuveen Corporate Income 2023 Target Term Fund</t>
  </si>
  <si>
    <t>JHG</t>
  </si>
  <si>
    <t>Janus Henderson Group plc Ordinary Shares</t>
  </si>
  <si>
    <t>JHI</t>
  </si>
  <si>
    <t>John Hancock Investors Trust Common Stock</t>
  </si>
  <si>
    <t>JHS</t>
  </si>
  <si>
    <t>John Hancock Income Securities Trust Common Stock</t>
  </si>
  <si>
    <t>JHX</t>
  </si>
  <si>
    <t>James Hardie Industries plc American Depositary Shares (Ireland)</t>
  </si>
  <si>
    <t>JILL</t>
  </si>
  <si>
    <t>J. Jill Inc. Common Stock</t>
  </si>
  <si>
    <t>JJSF</t>
  </si>
  <si>
    <t>J &amp; J Snack Foods Corp. Common Stock</t>
  </si>
  <si>
    <t>JKHY</t>
  </si>
  <si>
    <t>Jack Henry &amp; Associates Inc. Common Stock</t>
  </si>
  <si>
    <t>JKS</t>
  </si>
  <si>
    <t>JinkoSolar Holding Company Limited American Depositary Shares (each representing 4 Common Shares)</t>
  </si>
  <si>
    <t>JLL</t>
  </si>
  <si>
    <t>Jones Lang LaSalle Incorporated Common Stock</t>
  </si>
  <si>
    <t>JLS</t>
  </si>
  <si>
    <t>Nuveen Mortgage and Income Fund</t>
  </si>
  <si>
    <t>JMIA</t>
  </si>
  <si>
    <t>Jumia Technologies AG American Depositary Shares each representing two Ordinary Shares</t>
  </si>
  <si>
    <t>JMM</t>
  </si>
  <si>
    <t>Nuveen Multi-Market Income Fund (MA)</t>
  </si>
  <si>
    <t>JMSB</t>
  </si>
  <si>
    <t>John Marshall Bancorp Inc. Common Stock</t>
  </si>
  <si>
    <t>JNJ</t>
  </si>
  <si>
    <t>Johnson &amp; Johnson Common Stock</t>
  </si>
  <si>
    <t>JNPR</t>
  </si>
  <si>
    <t>Juniper Networks Inc. Common Stock</t>
  </si>
  <si>
    <t>JNVR</t>
  </si>
  <si>
    <t>Janover Inc. Common Stock</t>
  </si>
  <si>
    <t>JOAN</t>
  </si>
  <si>
    <t>JOANN Inc. Common Stock</t>
  </si>
  <si>
    <t>JOB</t>
  </si>
  <si>
    <t>GEE Group Inc. Common Stock</t>
  </si>
  <si>
    <t>JOBY</t>
  </si>
  <si>
    <t>Joby Aviation Inc. Common Stock</t>
  </si>
  <si>
    <t>JOE</t>
  </si>
  <si>
    <t>St. Joe Company (The) Common Stock</t>
  </si>
  <si>
    <t>JOF</t>
  </si>
  <si>
    <t>Japan Smaller Capitalization Fund Inc Common Stock</t>
  </si>
  <si>
    <t>JOUT</t>
  </si>
  <si>
    <t>Johnson Outdoors Inc. Class A Common Stock</t>
  </si>
  <si>
    <t>JPC</t>
  </si>
  <si>
    <t>Nuveen Preferred &amp; Income Opportunities Fund</t>
  </si>
  <si>
    <t>JPI</t>
  </si>
  <si>
    <t>Nuveen Preferred and Income Term Fund Common Shares of Beneficial Interest</t>
  </si>
  <si>
    <t>JPM</t>
  </si>
  <si>
    <t>JP Morgan Chase &amp; Co. Common Stock</t>
  </si>
  <si>
    <t>JPM^C</t>
  </si>
  <si>
    <t>J P Morgan Chase &amp; Co Depositary Shares each representing a 1/400th interest in a share of 6.00% Non-Cumulative Preferred Stock Series EE</t>
  </si>
  <si>
    <t>JPM^D</t>
  </si>
  <si>
    <t>J P Morgan Chase &amp; Co Depositary Shares each representing a 1/400th interest in a share of 5.75% Non-Cumulative Preferred Stock Series DD</t>
  </si>
  <si>
    <t>JPM^J</t>
  </si>
  <si>
    <t>J P Morgan Chase &amp; Co Depositary Shares each representing a 1/400th interest in a share of JPMorgan Chase &amp; Co. 4.75% Non-Cumulative Preferred Stock Series GG</t>
  </si>
  <si>
    <t>JPM^K</t>
  </si>
  <si>
    <t>J P Morgan Chase &amp; Co Depositary Shares each representing a 1/400th interest in a share of 4.55% Non-Cumulative Preferred Stock Series JJ</t>
  </si>
  <si>
    <t>JPM^L</t>
  </si>
  <si>
    <t>J P Morgan Chase &amp; Co Depositary Shares each representing a 1/400th interest in a share of 4.625% Non-Cumulative Preferred Stock Series LL</t>
  </si>
  <si>
    <t>JPM^M</t>
  </si>
  <si>
    <t>J P Morgan Chase &amp; Co Depositary Shares each representing a 1/400th interest in a share of 4.20% Non-Cumulative Preferred Stock Series MM</t>
  </si>
  <si>
    <t>JPS</t>
  </si>
  <si>
    <t>Nuveen Preferred &amp; Income Securities Fund</t>
  </si>
  <si>
    <t>JPT</t>
  </si>
  <si>
    <t>Nuveen Preferred and Income Fund Common Shares of Beneficial Interest</t>
  </si>
  <si>
    <t>JQC</t>
  </si>
  <si>
    <t>Nuveen Credit Strategies Income Fund Shares of Beneficial Interest</t>
  </si>
  <si>
    <t>JRI</t>
  </si>
  <si>
    <t>Nuveen Real Asset Income and Growth Fund Common Shares of Beneficial Interest</t>
  </si>
  <si>
    <t>JRS</t>
  </si>
  <si>
    <t>Nuveen Real Estate Income Fund Common Shares of Beneficial Interest</t>
  </si>
  <si>
    <t>JRSH</t>
  </si>
  <si>
    <t>Jerash Holdings (US) Inc. Common Stock</t>
  </si>
  <si>
    <t>JRVR</t>
  </si>
  <si>
    <t>James River Group Holdings Ltd. Common Shares</t>
  </si>
  <si>
    <t>JSM</t>
  </si>
  <si>
    <t>Navient Corporation 6% Senior Notes due December 15 2043</t>
  </si>
  <si>
    <t>JSPR</t>
  </si>
  <si>
    <t>Jasper Therapeutics Inc. Common Stock</t>
  </si>
  <si>
    <t>JSPRW</t>
  </si>
  <si>
    <t>Japer Therapeutics Inc. Warrants</t>
  </si>
  <si>
    <t>JT</t>
  </si>
  <si>
    <t>Jianpu Technology Inc. American depositary shares</t>
  </si>
  <si>
    <t>JTAI</t>
  </si>
  <si>
    <t>Jet.AI Inc. Common Stock</t>
  </si>
  <si>
    <t>JTAIW</t>
  </si>
  <si>
    <t>Jet.AI Inc. Warrant</t>
  </si>
  <si>
    <t>JTAIZ</t>
  </si>
  <si>
    <t>Jet.AI Inc. Merger Consideration Warrants</t>
  </si>
  <si>
    <t>JVA</t>
  </si>
  <si>
    <t>Coffee Holding Co. Inc. Common Stock</t>
  </si>
  <si>
    <t>JWEL</t>
  </si>
  <si>
    <t>Jowell Global Ltd. Ordinary Shares</t>
  </si>
  <si>
    <t>JWN</t>
  </si>
  <si>
    <t>Nordstrom Inc. Common Stock</t>
  </si>
  <si>
    <t>JWSM</t>
  </si>
  <si>
    <t>Jaws Mustang Acquisition Corp. Class A Ordinary Shares</t>
  </si>
  <si>
    <t>JXJT</t>
  </si>
  <si>
    <t>JX Luxventure Limited Common Stock</t>
  </si>
  <si>
    <t>JXN</t>
  </si>
  <si>
    <t>Jackson Financial Inc. Class A Common Stock</t>
  </si>
  <si>
    <t>JXN^A</t>
  </si>
  <si>
    <t>Jackson Financial Inc. Depositary Shares each representing a 1/1000th interest in a share of Fixed-Rate Reset Noncumulative Perpetual Preferred Stock Series A</t>
  </si>
  <si>
    <t>JYD</t>
  </si>
  <si>
    <t>Jayud Global Logistics Limited Class A Ordinary Shares</t>
  </si>
  <si>
    <t>JYNT</t>
  </si>
  <si>
    <t>The Joint Corp. Common Stock</t>
  </si>
  <si>
    <t>JZ</t>
  </si>
  <si>
    <t>Jianzhi Education Technology Group Company Limited American Depositary Shares</t>
  </si>
  <si>
    <t>JZXN</t>
  </si>
  <si>
    <t>Jiuzi Holdings Inc. Ordinary Shares</t>
  </si>
  <si>
    <t>K</t>
  </si>
  <si>
    <t>Kellanova Common Stock</t>
  </si>
  <si>
    <t>KA</t>
  </si>
  <si>
    <t>Kineta Inc. Common Stock</t>
  </si>
  <si>
    <t>KACL</t>
  </si>
  <si>
    <t>Kairous Acquisition Corp. Limited Ordinary Shares</t>
  </si>
  <si>
    <t>KACLR</t>
  </si>
  <si>
    <t>Kairous Acquisition Corp. Limited Rights</t>
  </si>
  <si>
    <t>KAI</t>
  </si>
  <si>
    <t>Kadant Inc Common Stock</t>
  </si>
  <si>
    <t>KALA</t>
  </si>
  <si>
    <t>KALA BIO Inc. Common Stock</t>
  </si>
  <si>
    <t>KALU</t>
  </si>
  <si>
    <t>Kaiser Aluminum Corporation Common Stock</t>
  </si>
  <si>
    <t>KALV</t>
  </si>
  <si>
    <t>KalVista Pharmaceuticals Inc. Common Stock</t>
  </si>
  <si>
    <t>KAMN</t>
  </si>
  <si>
    <t>Kaman Corporation Common Stock</t>
  </si>
  <si>
    <t>KAR</t>
  </si>
  <si>
    <t>OPENLANE Inc. Common Stock</t>
  </si>
  <si>
    <t>KARO</t>
  </si>
  <si>
    <t>Karooooo Ltd. Ordinary Shares</t>
  </si>
  <si>
    <t>KAVL</t>
  </si>
  <si>
    <t>Kaival Brands Innovations Group Inc. Common Stock</t>
  </si>
  <si>
    <t>KB</t>
  </si>
  <si>
    <t>KB Financial Group Inc</t>
  </si>
  <si>
    <t>KBH</t>
  </si>
  <si>
    <t>KB Home Common Stock</t>
  </si>
  <si>
    <t>KBNT</t>
  </si>
  <si>
    <t>Kubient Inc. Common Stock</t>
  </si>
  <si>
    <t>KBNTW</t>
  </si>
  <si>
    <t>Kubient Inc. Warrant</t>
  </si>
  <si>
    <t>KBR</t>
  </si>
  <si>
    <t>KBR Inc. Common Stock</t>
  </si>
  <si>
    <t>KC</t>
  </si>
  <si>
    <t>Kingsoft Cloud Holdings Limited American Depositary Shares</t>
  </si>
  <si>
    <t>KCGI</t>
  </si>
  <si>
    <t>Kensington Capital Acquisition Corp. V Class A Ordinary Shares</t>
  </si>
  <si>
    <t>KD</t>
  </si>
  <si>
    <t>Kyndryl Holdings Inc. Common Stock</t>
  </si>
  <si>
    <t>KDP</t>
  </si>
  <si>
    <t>Keurig Dr Pepper Inc. Common Stock</t>
  </si>
  <si>
    <t>KE</t>
  </si>
  <si>
    <t>Kimball Electronics Inc. Common Stock</t>
  </si>
  <si>
    <t>KELYA</t>
  </si>
  <si>
    <t>Kelly Services Inc. Class A Common Stock</t>
  </si>
  <si>
    <t>KELYB</t>
  </si>
  <si>
    <t>Kelly Services Inc. Class B Common Stock</t>
  </si>
  <si>
    <t>KEN</t>
  </si>
  <si>
    <t>Kenon Holdings Ltd. Ordinary Shares</t>
  </si>
  <si>
    <t>KEP</t>
  </si>
  <si>
    <t>Korea Electric Power Corporation Common Stock</t>
  </si>
  <si>
    <t>KEQU</t>
  </si>
  <si>
    <t>Kewaunee Scientific Corporation Common Stock</t>
  </si>
  <si>
    <t>KERN</t>
  </si>
  <si>
    <t>Akerna Corp. Common Stock</t>
  </si>
  <si>
    <t>KERNW</t>
  </si>
  <si>
    <t>Akerna Corp Warrant</t>
  </si>
  <si>
    <t>KEX</t>
  </si>
  <si>
    <t>Kirby Corporation Common Stock</t>
  </si>
  <si>
    <t>KEY</t>
  </si>
  <si>
    <t>KeyCorp Common Stock</t>
  </si>
  <si>
    <t>KEY^I</t>
  </si>
  <si>
    <t>KeyCorp Depositary Shares Each Representing a 1/40th Ownership Interest in a Share of Fixed-to-Floating Rate Perpetual Non-Cumulative Preferred Stock Series E</t>
  </si>
  <si>
    <t>KEY^J</t>
  </si>
  <si>
    <t>KeyCorp Depositary Shares each representing a 1/40th ownership interest in a share of Fixed Rate Perpetual Non-Cumulative Preferred Stock Series F</t>
  </si>
  <si>
    <t>KEY^K</t>
  </si>
  <si>
    <t>KeyCorp Depositary Shares each representing a 1/40th ownership interest in a share of Fixed Rate Perpetual Non-Cumulative Preferred Stock Series G</t>
  </si>
  <si>
    <t>KEY^L</t>
  </si>
  <si>
    <t>KeyCorp Depositary Shares each representing a 1/40th ownership interest in a share of Fixed Rate Perpetual Non-Cumulative Preferred Stock Series H</t>
  </si>
  <si>
    <t>KEYS</t>
  </si>
  <si>
    <t>Keysight Technologies Inc. Common Stock</t>
  </si>
  <si>
    <t>KF</t>
  </si>
  <si>
    <t>Korea Fund Inc. (The) New Common Stock</t>
  </si>
  <si>
    <t>KFFB</t>
  </si>
  <si>
    <t>Kentucky First Federal Bancorp Common Stock</t>
  </si>
  <si>
    <t>KFRC</t>
  </si>
  <si>
    <t>Kforce Inc. Common Stock</t>
  </si>
  <si>
    <t>KFS</t>
  </si>
  <si>
    <t>Kingsway Financial Services Inc. Common Stock (DE)</t>
  </si>
  <si>
    <t>KFY</t>
  </si>
  <si>
    <t>Korn Ferry Common Stock</t>
  </si>
  <si>
    <t>KGC</t>
  </si>
  <si>
    <t>Kinross Gold Corporation Common Stock</t>
  </si>
  <si>
    <t>KGEI</t>
  </si>
  <si>
    <t>Kolibri Global Energy Inc. Common stock</t>
  </si>
  <si>
    <t>KGS</t>
  </si>
  <si>
    <t>Kodiak Gas Services Inc. Common Stock</t>
  </si>
  <si>
    <t>KHC</t>
  </si>
  <si>
    <t>The Kraft Heinz Company Common Stock</t>
  </si>
  <si>
    <t>KIDS</t>
  </si>
  <si>
    <t>OrthoPediatrics Corp. Common Stock</t>
  </si>
  <si>
    <t>KIM</t>
  </si>
  <si>
    <t>Kimco Realty Corporation (HC) Common Stock</t>
  </si>
  <si>
    <t>KIM^L</t>
  </si>
  <si>
    <t>Kimco Realty Corporation Class L Depositary Shares each of which represents a one-one thousandth fractional interest in a share of 5.125% Class L Cumulative Redeemable Preferred Stock liquidation preference $25000.00 per share</t>
  </si>
  <si>
    <t>KIM^M</t>
  </si>
  <si>
    <t>Kimco Realty Corporation Class M Depositary Shares each of which represents a one-one thousandth fractional interest in a share of 5.25% Class M Cumulative Redeemable Preferred Stock liquidation preference $25000.00 per share</t>
  </si>
  <si>
    <t>KIND</t>
  </si>
  <si>
    <t>Nextdoor Holdings Inc. Class A Common Stock</t>
  </si>
  <si>
    <t>KINS</t>
  </si>
  <si>
    <t>Kingstone Companies Inc. Common Stock</t>
  </si>
  <si>
    <t>KIO</t>
  </si>
  <si>
    <t>KKR Income Opportunities Fund Common Shares</t>
  </si>
  <si>
    <t>KIQ</t>
  </si>
  <si>
    <t>Kelso Technologies Inc Ordinary Shares</t>
  </si>
  <si>
    <t>KIRK</t>
  </si>
  <si>
    <t>Kirkland's Inc. COMMONSTOCK</t>
  </si>
  <si>
    <t>KITT</t>
  </si>
  <si>
    <t>Nauticus Robotics Inc. Common stock</t>
  </si>
  <si>
    <t>KITTW</t>
  </si>
  <si>
    <t>Nauticus Robotics Inc. Warrant</t>
  </si>
  <si>
    <t>KKR</t>
  </si>
  <si>
    <t>KKR &amp; Co. Inc. Common Stock</t>
  </si>
  <si>
    <t>KKRS</t>
  </si>
  <si>
    <t>KKR Group Finance Co. IX LLC 4.625% Subordinated Notes due 2061</t>
  </si>
  <si>
    <t>KLAC</t>
  </si>
  <si>
    <t>KLA Corporation Common Stock</t>
  </si>
  <si>
    <t>KLG</t>
  </si>
  <si>
    <t>WK Kellogg Co Common Stock</t>
  </si>
  <si>
    <t>KLIC</t>
  </si>
  <si>
    <t>Kulicke and Soffa Industries Inc. Common Stock</t>
  </si>
  <si>
    <t>KLTR</t>
  </si>
  <si>
    <t>Kaltura Inc. Common Stock</t>
  </si>
  <si>
    <t>KLXE</t>
  </si>
  <si>
    <t>KLX Energy Services Holdings Inc. Common Stock</t>
  </si>
  <si>
    <t>KMB</t>
  </si>
  <si>
    <t>Kimberly-Clark Corporation Common Stock</t>
  </si>
  <si>
    <t>KMDA</t>
  </si>
  <si>
    <t>Kamada Ltd. Ordinary Shares</t>
  </si>
  <si>
    <t>KMF</t>
  </si>
  <si>
    <t>Kayne Anderson NextGen Energy &amp; Infrastructure Inc.</t>
  </si>
  <si>
    <t>KMI</t>
  </si>
  <si>
    <t>Kinder Morgan Inc. Common Stock</t>
  </si>
  <si>
    <t>KMPB</t>
  </si>
  <si>
    <t>Kemper Corporation 5.875% Fixed-Rate Reset Junior Subordinated Debentures due 2062</t>
  </si>
  <si>
    <t>KMPR</t>
  </si>
  <si>
    <t>Kemper Corporation</t>
  </si>
  <si>
    <t>KMT</t>
  </si>
  <si>
    <t>Kennametal Inc. Common Stock</t>
  </si>
  <si>
    <t>KMX</t>
  </si>
  <si>
    <t>CarMax Inc</t>
  </si>
  <si>
    <t>KN</t>
  </si>
  <si>
    <t>Knowles Corporation Common Stock</t>
  </si>
  <si>
    <t>KNDI</t>
  </si>
  <si>
    <t>Kandi Technologies Group Inc Common Stock</t>
  </si>
  <si>
    <t>KNF</t>
  </si>
  <si>
    <t>Knife Riv Holding Co. Common Stock</t>
  </si>
  <si>
    <t>KNOP</t>
  </si>
  <si>
    <t>KNOT Offshore Partners LP Common Units representing Limited Partner Interests</t>
  </si>
  <si>
    <t>KNSA</t>
  </si>
  <si>
    <t>Kiniksa Pharmaceuticals Ltd. Class A Common Stock</t>
  </si>
  <si>
    <t>KNSL</t>
  </si>
  <si>
    <t>Kinsale Capital Group Inc. Common Stock</t>
  </si>
  <si>
    <t>KNSW</t>
  </si>
  <si>
    <t>KnightSwan Acquisition Corporation Class A Common Stock</t>
  </si>
  <si>
    <t>KNTE</t>
  </si>
  <si>
    <t>Kinnate Biopharma Inc. Common Stock</t>
  </si>
  <si>
    <t>KNTK</t>
  </si>
  <si>
    <t>Kinetik Holdings Inc. Class A Common Stock</t>
  </si>
  <si>
    <t>KNW</t>
  </si>
  <si>
    <t>Know Labs Inc. Common Stock</t>
  </si>
  <si>
    <t>KNX</t>
  </si>
  <si>
    <t>Knight-Swift Transportation Holdings Inc.</t>
  </si>
  <si>
    <t>KO</t>
  </si>
  <si>
    <t>Coca-Cola Company (The) Common Stock</t>
  </si>
  <si>
    <t>KOD</t>
  </si>
  <si>
    <t>Kodiak Sciences Inc Common Stock</t>
  </si>
  <si>
    <t>KODK</t>
  </si>
  <si>
    <t>Eastman Kodak Company Common New</t>
  </si>
  <si>
    <t>KOF</t>
  </si>
  <si>
    <t>Coca Cola Femsa S.A.B. de C.V. American Depositary Shares each representing 10 Units (each Unit consists of 3 Series B Shares and 5 Series L Shares)</t>
  </si>
  <si>
    <t>KOP</t>
  </si>
  <si>
    <t>Koppers Holdings Inc. Common Stock</t>
  </si>
  <si>
    <t>KOPN</t>
  </si>
  <si>
    <t>Kopin Corporation Common Stock</t>
  </si>
  <si>
    <t>KORE</t>
  </si>
  <si>
    <t>KORE Group Holdings Inc. Common Stock</t>
  </si>
  <si>
    <t>KOS</t>
  </si>
  <si>
    <t>Kosmos Energy Ltd. Common Shares (DE)</t>
  </si>
  <si>
    <t>KOSS</t>
  </si>
  <si>
    <t>Koss Corporation Common Stock</t>
  </si>
  <si>
    <t>KPLT</t>
  </si>
  <si>
    <t>Katapult Holdings Inc. Common Stock</t>
  </si>
  <si>
    <t>KPLTW</t>
  </si>
  <si>
    <t>Katapult Holdings Inc. Warrant</t>
  </si>
  <si>
    <t>KPRX</t>
  </si>
  <si>
    <t>Kiora Pharmaceuticals Inc. Common Stock</t>
  </si>
  <si>
    <t>KPTI</t>
  </si>
  <si>
    <t>Karyopharm Therapeutics Inc. Common Stock</t>
  </si>
  <si>
    <t>KR</t>
  </si>
  <si>
    <t>Kroger Company (The) Common Stock</t>
  </si>
  <si>
    <t>KRC</t>
  </si>
  <si>
    <t>Kilroy Realty Corporation Common Stock</t>
  </si>
  <si>
    <t>KREF</t>
  </si>
  <si>
    <t>KKR Real Estate Finance Trust Inc. Common Stock</t>
  </si>
  <si>
    <t>KREF^A</t>
  </si>
  <si>
    <t>KKR Real Estate Finance Trust Inc. 6.50% Series A Cumulative Redeemable Preferred Stock</t>
  </si>
  <si>
    <t>KRG</t>
  </si>
  <si>
    <t>Kite Realty Group Trust Common Stock</t>
  </si>
  <si>
    <t>KRKR</t>
  </si>
  <si>
    <t>36Kr Holdings Inc. American Depositary Shares</t>
  </si>
  <si>
    <t>KRMD</t>
  </si>
  <si>
    <t>KORU Medical Systems Inc. Common Stock (DE)</t>
  </si>
  <si>
    <t>KRNL</t>
  </si>
  <si>
    <t>Kernel Group Holdings Inc. Class A Ordinary Shares</t>
  </si>
  <si>
    <t>KRNT</t>
  </si>
  <si>
    <t>Kornit Digital Ltd. Ordinary Shares</t>
  </si>
  <si>
    <t>KRNY</t>
  </si>
  <si>
    <t>Kearny Financial Corp Common Stock</t>
  </si>
  <si>
    <t>KRO</t>
  </si>
  <si>
    <t>Kronos Worldwide Inc Common Stock</t>
  </si>
  <si>
    <t>KRON</t>
  </si>
  <si>
    <t>Kronos Bio Inc. Common Stock</t>
  </si>
  <si>
    <t>KROS</t>
  </si>
  <si>
    <t>Keros Therapeutics Inc. Common Stock</t>
  </si>
  <si>
    <t>KRP</t>
  </si>
  <si>
    <t>Kimbell Royalty Partners Common Units Representing Limited Partner Interests</t>
  </si>
  <si>
    <t>KRT</t>
  </si>
  <si>
    <t>Karat Packaging Inc. Common Stock</t>
  </si>
  <si>
    <t>KRTX</t>
  </si>
  <si>
    <t>Karuna Therapeutics Inc. Common Stock</t>
  </si>
  <si>
    <t>KRUS</t>
  </si>
  <si>
    <t>Kura Sushi USA Inc. Class A Common Stock</t>
  </si>
  <si>
    <t>KRYS</t>
  </si>
  <si>
    <t>Krystal Biotech Inc. Common Stock</t>
  </si>
  <si>
    <t>KSCP</t>
  </si>
  <si>
    <t>Knightscope Inc. Class A Common Stock</t>
  </si>
  <si>
    <t>KSM</t>
  </si>
  <si>
    <t>DWS Strategic Municipal Income Trust</t>
  </si>
  <si>
    <t>KSS</t>
  </si>
  <si>
    <t>Kohl's Corporation Common Stock</t>
  </si>
  <si>
    <t>KT</t>
  </si>
  <si>
    <t>KT Corporation Common Stock</t>
  </si>
  <si>
    <t>KTB</t>
  </si>
  <si>
    <t>Kontoor Brands Inc. Common Stock</t>
  </si>
  <si>
    <t>KTCC</t>
  </si>
  <si>
    <t>Key Tronic Corporation Common Stock</t>
  </si>
  <si>
    <t>KTF</t>
  </si>
  <si>
    <t>DWS Municipal Income Trust</t>
  </si>
  <si>
    <t>KTH</t>
  </si>
  <si>
    <t>Structures Products Cp 8% CorTS Issued by Peco Energy Cap Tr II Preferred Stock</t>
  </si>
  <si>
    <t>KTN</t>
  </si>
  <si>
    <t>Structured Products Corp 8.205% CorTS 8.205% Corporate Backed Trust Securities (CorTS)</t>
  </si>
  <si>
    <t>KTOS</t>
  </si>
  <si>
    <t>Kratos Defense &amp; Security Solutions Inc. Common Stock</t>
  </si>
  <si>
    <t>KTRA</t>
  </si>
  <si>
    <t>Kintara Therapeutics Inc. Common Stock</t>
  </si>
  <si>
    <t>KTTA</t>
  </si>
  <si>
    <t>Pasithea Therapeutics Corp. Common Stock</t>
  </si>
  <si>
    <t>KTTAW</t>
  </si>
  <si>
    <t>Pasithea Therapeutics Corp. Warrant</t>
  </si>
  <si>
    <t>KUKE</t>
  </si>
  <si>
    <t>Kuke Music Holding Limited American Depositary Shares each representing one Ordinary Share</t>
  </si>
  <si>
    <t>KULR</t>
  </si>
  <si>
    <t>KULR Technology Group Inc. Common Stock</t>
  </si>
  <si>
    <t>KURA</t>
  </si>
  <si>
    <t>Kura Oncology Inc. Common Stock</t>
  </si>
  <si>
    <t>KVAC</t>
  </si>
  <si>
    <t>Keen Vision Acquisition Corporation Ordinary Shares</t>
  </si>
  <si>
    <t>KVACU</t>
  </si>
  <si>
    <t>Keen Vision Acquisition Corporation Units</t>
  </si>
  <si>
    <t>KVACW</t>
  </si>
  <si>
    <t>Keen Vision Acquisition Corporation Warrant</t>
  </si>
  <si>
    <t>KVHI</t>
  </si>
  <si>
    <t>KVH Industries Inc. Common Stock</t>
  </si>
  <si>
    <t>KVSA</t>
  </si>
  <si>
    <t>Khosla Ventures Acquisition Co. Class A Common Stock</t>
  </si>
  <si>
    <t>KVUE</t>
  </si>
  <si>
    <t>Kenvue Inc. Common Stock</t>
  </si>
  <si>
    <t>KVYO</t>
  </si>
  <si>
    <t>Klaviyo Inc. Series A Common Stock</t>
  </si>
  <si>
    <t>KW</t>
  </si>
  <si>
    <t>Kennedy-Wilson Holdings Inc. Common Stock</t>
  </si>
  <si>
    <t>KWE</t>
  </si>
  <si>
    <t>KWESST Micro Systems Inc. Common Stock</t>
  </si>
  <si>
    <t>KWR</t>
  </si>
  <si>
    <t>Quaker Houghton Common Stock</t>
  </si>
  <si>
    <t>KXIN</t>
  </si>
  <si>
    <t>Kaixin Auto Holdings Ordinary Shares</t>
  </si>
  <si>
    <t>KYCH</t>
  </si>
  <si>
    <t>Keyarch Acquisition Corporation Ordinary Shares</t>
  </si>
  <si>
    <t>KYCHR</t>
  </si>
  <si>
    <t>Keyarch Acquisition Corporation Rights</t>
  </si>
  <si>
    <t>KYCHW</t>
  </si>
  <si>
    <t>Keyarch Acquisition Corporation Warrant</t>
  </si>
  <si>
    <t>KYMR</t>
  </si>
  <si>
    <t>Kymera Therapeutics Inc. Common Stock</t>
  </si>
  <si>
    <t>KYN</t>
  </si>
  <si>
    <t>Kayne Anderson Energy Infrastructure Fund Inc.</t>
  </si>
  <si>
    <t>KZIA</t>
  </si>
  <si>
    <t>Kazia Therapeutics Limited American Depositary Shares</t>
  </si>
  <si>
    <t>KZR</t>
  </si>
  <si>
    <t>Kezar Life Sciences Inc. Common Stock</t>
  </si>
  <si>
    <t>L</t>
  </si>
  <si>
    <t>Loews Corporation Common Stock</t>
  </si>
  <si>
    <t>LAAC</t>
  </si>
  <si>
    <t>Lithium Americas (Argentina) Corp. Common Shares</t>
  </si>
  <si>
    <t>LAB</t>
  </si>
  <si>
    <t>Standard BioTools Inc. Common Stock</t>
  </si>
  <si>
    <t>LABP</t>
  </si>
  <si>
    <t>Landos Biopharma Inc. Common Stock</t>
  </si>
  <si>
    <t>LAC</t>
  </si>
  <si>
    <t>Lithium Americas Corp. Common Shares</t>
  </si>
  <si>
    <t>LAD</t>
  </si>
  <si>
    <t>Lithia Motors Inc. Common Stock</t>
  </si>
  <si>
    <t>LADR</t>
  </si>
  <si>
    <t>Ladder Capital Corp Class A Common Stock</t>
  </si>
  <si>
    <t>LAES</t>
  </si>
  <si>
    <t>SEALSQ Corp Ordinary Shares</t>
  </si>
  <si>
    <t>LAKE</t>
  </si>
  <si>
    <t>Lakeland Industries Inc. Common Stock</t>
  </si>
  <si>
    <t>LAMR</t>
  </si>
  <si>
    <t>Lamar Advertising Company Class A Common Stock</t>
  </si>
  <si>
    <t>LANC</t>
  </si>
  <si>
    <t>Lancaster Colony Corporation Common Stock</t>
  </si>
  <si>
    <t>LAND</t>
  </si>
  <si>
    <t>Gladstone Land Corporation Common Stock</t>
  </si>
  <si>
    <t>LANDM</t>
  </si>
  <si>
    <t>Gladstone Land Corporation 5.00% Series D Cumulative Term Preferred Stock</t>
  </si>
  <si>
    <t>LANDO</t>
  </si>
  <si>
    <t>Gladstone Land Corporation 6.00% Series B Cumulative Redeemable Preferred Stock</t>
  </si>
  <si>
    <t>LANDP</t>
  </si>
  <si>
    <t>Gladstone Land Corporation 6.00% Series C Cumulative Redeemable Preferred Stock</t>
  </si>
  <si>
    <t>LANV</t>
  </si>
  <si>
    <t>Lanvin Group Holdings Limited Ordinary Shares</t>
  </si>
  <si>
    <t>LARK</t>
  </si>
  <si>
    <t>Landmark Bancorp Inc. Common Stock</t>
  </si>
  <si>
    <t>LASE</t>
  </si>
  <si>
    <t>Laser Photonics Corporation Common Stock</t>
  </si>
  <si>
    <t>LASR</t>
  </si>
  <si>
    <t>nLIGHT Inc. Common Stock</t>
  </si>
  <si>
    <t>LATG</t>
  </si>
  <si>
    <t>LatAmGrowth SPAC Class A Ordinary Shares</t>
  </si>
  <si>
    <t>LAUR</t>
  </si>
  <si>
    <t>Laureate Education Inc. Common Stock</t>
  </si>
  <si>
    <t>LAW</t>
  </si>
  <si>
    <t>CS Disco Inc. Common Stock</t>
  </si>
  <si>
    <t>LAZ</t>
  </si>
  <si>
    <t>Lazard LTD. Lazard LTD. Class A Common Stock</t>
  </si>
  <si>
    <t>LAZR</t>
  </si>
  <si>
    <t>Luminar Technologies Inc. Class A Common Stock</t>
  </si>
  <si>
    <t>LAZY</t>
  </si>
  <si>
    <t>Lazydays Holdings Inc. Common Stock</t>
  </si>
  <si>
    <t>LBAI</t>
  </si>
  <si>
    <t>Lakeland Bancorp Inc. Common Stock</t>
  </si>
  <si>
    <t>LBBBR</t>
  </si>
  <si>
    <t>Lakeshore Acquisition II Corp. Rights</t>
  </si>
  <si>
    <t>LBBBW</t>
  </si>
  <si>
    <t>Lakeshore Acquisition II Corp. Warrants</t>
  </si>
  <si>
    <t>LBC</t>
  </si>
  <si>
    <t>Luther Burbank Corporation Common Stock</t>
  </si>
  <si>
    <t>LBPH</t>
  </si>
  <si>
    <t>Longboard Pharmaceuticals Inc. Common Stock</t>
  </si>
  <si>
    <t>LBRDA</t>
  </si>
  <si>
    <t>Liberty Broadband Corporation Class A Common Stock</t>
  </si>
  <si>
    <t>LBRDK</t>
  </si>
  <si>
    <t>Liberty Broadband Corporation Class C Common Stock</t>
  </si>
  <si>
    <t>LBRDP</t>
  </si>
  <si>
    <t>Liberty Broadband Corporation Series A Cumulative Redeemable Preferred Stock</t>
  </si>
  <si>
    <t>LBRT</t>
  </si>
  <si>
    <t>Liberty Energy Inc. Class A common stock</t>
  </si>
  <si>
    <t>LBTYA</t>
  </si>
  <si>
    <t>Liberty Global plc Class A Ordinary Shares</t>
  </si>
  <si>
    <t>LBTYB</t>
  </si>
  <si>
    <t>Liberty Global plc Class B Ordinary Shares</t>
  </si>
  <si>
    <t>LBTYK</t>
  </si>
  <si>
    <t>Liberty Global plc Class C Ordinary Shares</t>
  </si>
  <si>
    <t>LC</t>
  </si>
  <si>
    <t>LendingClub Corporation Common Stock</t>
  </si>
  <si>
    <t>LCA</t>
  </si>
  <si>
    <t>Landcadia Holdings IV Inc. Class A Common Stock</t>
  </si>
  <si>
    <t>LCAA</t>
  </si>
  <si>
    <t>L Catterton Asia Acquisition Corp Class A Ordinary Shares</t>
  </si>
  <si>
    <t>LCAAW</t>
  </si>
  <si>
    <t>L Catterton Asia Acquisition Corp Warrant</t>
  </si>
  <si>
    <t>LCAHW</t>
  </si>
  <si>
    <t>Landcadia Holdings IV Inc. Warrant</t>
  </si>
  <si>
    <t>LCFY</t>
  </si>
  <si>
    <t>Locafy Limited Ordinary Share</t>
  </si>
  <si>
    <t>LCID</t>
  </si>
  <si>
    <t>Lucid Group Inc. Common Stock</t>
  </si>
  <si>
    <t>LCII</t>
  </si>
  <si>
    <t>LCI Industries</t>
  </si>
  <si>
    <t>LCNB</t>
  </si>
  <si>
    <t>LCNB Corporation Common Stock</t>
  </si>
  <si>
    <t>LCTX</t>
  </si>
  <si>
    <t>Lineage Cell Therapeutics Inc. Common Stock</t>
  </si>
  <si>
    <t>LCUT</t>
  </si>
  <si>
    <t>Lifetime Brands Inc. Common Stock</t>
  </si>
  <si>
    <t>LCW</t>
  </si>
  <si>
    <t>Learn CW Investment Corporation Class A Ordinary Shares</t>
  </si>
  <si>
    <t>LDI</t>
  </si>
  <si>
    <t>loanDepot Inc. Class A Common Stock</t>
  </si>
  <si>
    <t>LDOS</t>
  </si>
  <si>
    <t>Leidos Holdings Inc. Common Stock</t>
  </si>
  <si>
    <t>LDP</t>
  </si>
  <si>
    <t>Cohen &amp; Steers Limited Duration Preferred and Income Fund Inc.</t>
  </si>
  <si>
    <t>LDWY</t>
  </si>
  <si>
    <t>Lendway Inc. Common Stock (DE)</t>
  </si>
  <si>
    <t>LE</t>
  </si>
  <si>
    <t>Lands' End Inc. Common Stock</t>
  </si>
  <si>
    <t>LEA</t>
  </si>
  <si>
    <t>Lear Corporation Common Stock</t>
  </si>
  <si>
    <t>LECO</t>
  </si>
  <si>
    <t>Lincoln Electric Holdings Inc. Common Shares</t>
  </si>
  <si>
    <t>LEDS</t>
  </si>
  <si>
    <t>SemiLEDS Corporation Common Stock</t>
  </si>
  <si>
    <t>LEE</t>
  </si>
  <si>
    <t>Lee Enterprises Incorporated Common Stock</t>
  </si>
  <si>
    <t>LEG</t>
  </si>
  <si>
    <t>Leggett &amp; Platt Incorporated Common Stock</t>
  </si>
  <si>
    <t>LEGH</t>
  </si>
  <si>
    <t>Legacy Housing Corporation Common Stock (TX)</t>
  </si>
  <si>
    <t>LEGN</t>
  </si>
  <si>
    <t>Legend Biotech Corporation American Depositary Shares</t>
  </si>
  <si>
    <t>LEJU</t>
  </si>
  <si>
    <t>Leju Holdings Limited American Depositary Shares each representing one Ordinary share</t>
  </si>
  <si>
    <t>LEN</t>
  </si>
  <si>
    <t>Lennar Corporation Class A Common Stock</t>
  </si>
  <si>
    <t>LEO</t>
  </si>
  <si>
    <t>BNY Mellon Strategic Municipals Inc. Common Stock</t>
  </si>
  <si>
    <t>LESL</t>
  </si>
  <si>
    <t>Leslie's Inc. Common Stock</t>
  </si>
  <si>
    <t>LEU</t>
  </si>
  <si>
    <t>Centrus Energy Corp. Class A Common Stock</t>
  </si>
  <si>
    <t>LEV</t>
  </si>
  <si>
    <t>The Lion Electric Company Common Shares</t>
  </si>
  <si>
    <t>LEVI</t>
  </si>
  <si>
    <t>Levi Strauss &amp; Co Class A Common Stock</t>
  </si>
  <si>
    <t>LEXX</t>
  </si>
  <si>
    <t>Lexaria Bioscience Corp. Common Stock</t>
  </si>
  <si>
    <t>LEXXW</t>
  </si>
  <si>
    <t>Lexaria Bioscience Corp. Warrant</t>
  </si>
  <si>
    <t>LFCR</t>
  </si>
  <si>
    <t>Lifecore Biomedical Inc. Common Stock</t>
  </si>
  <si>
    <t>LFLY</t>
  </si>
  <si>
    <t>Leafly Holdings Inc. Common Stock</t>
  </si>
  <si>
    <t>LFLYW</t>
  </si>
  <si>
    <t>Leafly Holdings Inc. Warrant</t>
  </si>
  <si>
    <t>LFMD</t>
  </si>
  <si>
    <t>LifeMD Inc. Common Stock</t>
  </si>
  <si>
    <t>LFMDP</t>
  </si>
  <si>
    <t>LifeMD Inc. 8.875% Series A Cumulative Perpetual Preferred Stock</t>
  </si>
  <si>
    <t>LFST</t>
  </si>
  <si>
    <t>LifeStance Health Group Inc. Common Stock</t>
  </si>
  <si>
    <t>LFT</t>
  </si>
  <si>
    <t>Lument Finance Trust Inc. Common Stock</t>
  </si>
  <si>
    <t>LFT^A</t>
  </si>
  <si>
    <t>Lument Finance Trust Inc. 7.875% Series A Cumulative Redeemable Preferred Stock</t>
  </si>
  <si>
    <t>LFUS</t>
  </si>
  <si>
    <t>Littelfuse Inc. Common Stock</t>
  </si>
  <si>
    <t>LFVN</t>
  </si>
  <si>
    <t>Lifevantage Corporation Common Stock (Delaware)</t>
  </si>
  <si>
    <t>LGHL</t>
  </si>
  <si>
    <t>Lion Group Holding Ltd. American Depositary Share</t>
  </si>
  <si>
    <t>LGHLW</t>
  </si>
  <si>
    <t>Lion Group Holding Ltd. Warrant</t>
  </si>
  <si>
    <t>LGI</t>
  </si>
  <si>
    <t>Lazard Global Total Return and Income Fund Common Stock</t>
  </si>
  <si>
    <t>LGIH</t>
  </si>
  <si>
    <t>LGI Homes Inc. Common Stock</t>
  </si>
  <si>
    <t>LGL</t>
  </si>
  <si>
    <t>LGL Group Inc. (The) Common Stock</t>
  </si>
  <si>
    <t>LGMK</t>
  </si>
  <si>
    <t>LogicMark Inc. Common Stock (NV)</t>
  </si>
  <si>
    <t>LGND</t>
  </si>
  <si>
    <t>Ligand Pharmaceuticals Incorporated Common Stock</t>
  </si>
  <si>
    <t>LGO</t>
  </si>
  <si>
    <t>Largo Inc. Common Shares</t>
  </si>
  <si>
    <t>LGST</t>
  </si>
  <si>
    <t>Semper Paratus Acquisition Corporation Class A Ordinary Shares</t>
  </si>
  <si>
    <t>LGVC</t>
  </si>
  <si>
    <t>LAMF Global Ventures Corp. I Class A Ordinary Shares</t>
  </si>
  <si>
    <t>LGVCU</t>
  </si>
  <si>
    <t>LAMF Global Ventures Corp. I Unit</t>
  </si>
  <si>
    <t>LGVCW</t>
  </si>
  <si>
    <t>LAMF Global Ventures Corp. I Warrant</t>
  </si>
  <si>
    <t>LGVN</t>
  </si>
  <si>
    <t>Longeveron Inc. Class A Common Stock</t>
  </si>
  <si>
    <t>LH</t>
  </si>
  <si>
    <t>Laboratory Corporation of America Holdings Common Stock</t>
  </si>
  <si>
    <t>LHC</t>
  </si>
  <si>
    <t>Leo Holdings Corp. II Class A Ordinary Shares</t>
  </si>
  <si>
    <t>LHX</t>
  </si>
  <si>
    <t>L3Harris Technologies Inc. Common Stock</t>
  </si>
  <si>
    <t>LI</t>
  </si>
  <si>
    <t>Li Auto Inc. American Depositary Shares</t>
  </si>
  <si>
    <t>LIAN</t>
  </si>
  <si>
    <t>LianBio American Depositary Shares</t>
  </si>
  <si>
    <t>LIBY</t>
  </si>
  <si>
    <t>Liberty Resources Acquisition Corp. Class A Common Stock</t>
  </si>
  <si>
    <t>LIBYW</t>
  </si>
  <si>
    <t>Liberty Resources Acquisition Corp. Warrant</t>
  </si>
  <si>
    <t>LICN</t>
  </si>
  <si>
    <t>Lichen China Limited Class A Ordinary Shares</t>
  </si>
  <si>
    <t>LICY</t>
  </si>
  <si>
    <t>Li-Cycle Holdings Corp. Common Shares</t>
  </si>
  <si>
    <t>LIDR</t>
  </si>
  <si>
    <t>AEye Inc. Class A Common Stock</t>
  </si>
  <si>
    <t>LIDRW</t>
  </si>
  <si>
    <t>AEye Inc. Warrant</t>
  </si>
  <si>
    <t>LIFE</t>
  </si>
  <si>
    <t>aTyr Pharma Inc. Common Stock</t>
  </si>
  <si>
    <t>LIFW</t>
  </si>
  <si>
    <t>MSP Recovery Inc. Class A Common Stock</t>
  </si>
  <si>
    <t>LIFWW</t>
  </si>
  <si>
    <t>MSP Recovery Inc. Warrant</t>
  </si>
  <si>
    <t>LIFWZ</t>
  </si>
  <si>
    <t>LII</t>
  </si>
  <si>
    <t>Lennox International Inc. Common Stock</t>
  </si>
  <si>
    <t>LILA</t>
  </si>
  <si>
    <t>Liberty Latin America Ltd. Class A Common Stock</t>
  </si>
  <si>
    <t>LILAK</t>
  </si>
  <si>
    <t>Liberty Latin America Ltd. Class C Common Stock</t>
  </si>
  <si>
    <t>LILM</t>
  </si>
  <si>
    <t>Lilium NV Class A Ordinary Shares</t>
  </si>
  <si>
    <t>LILMW</t>
  </si>
  <si>
    <t>Lilium N.V. Warrants</t>
  </si>
  <si>
    <t>LIN</t>
  </si>
  <si>
    <t>Linde plc Ordinary Shares</t>
  </si>
  <si>
    <t>LINC</t>
  </si>
  <si>
    <t>Lincoln Educational Services Corporation Common Stock</t>
  </si>
  <si>
    <t>LIND</t>
  </si>
  <si>
    <t>Lindblad Expeditions Holdings Inc. Common Stock</t>
  </si>
  <si>
    <t>LINK</t>
  </si>
  <si>
    <t>Interlink Electronics Inc. Common Stock</t>
  </si>
  <si>
    <t>LIPO</t>
  </si>
  <si>
    <t>Lipella Pharmaceuticals Inc. Common Stock</t>
  </si>
  <si>
    <t>LIQT</t>
  </si>
  <si>
    <t>LiqTech International Inc. Common Stock</t>
  </si>
  <si>
    <t>LITB</t>
  </si>
  <si>
    <t>LightInTheBox Holding Co. Ltd. American Depositary Shares each representing 2 ordinary shares</t>
  </si>
  <si>
    <t>LITE</t>
  </si>
  <si>
    <t>Lumentum Holdings Inc. Common Stock</t>
  </si>
  <si>
    <t>LITM</t>
  </si>
  <si>
    <t>Snow Lake Resources Ltd. Common Shares</t>
  </si>
  <si>
    <t>LIVBW</t>
  </si>
  <si>
    <t>LIV Capital Acquisition Corp. II Warrants</t>
  </si>
  <si>
    <t>LIVE</t>
  </si>
  <si>
    <t>Live Ventures Incorporated Common Stock</t>
  </si>
  <si>
    <t>LIVN</t>
  </si>
  <si>
    <t>LivaNova PLC Ordinary Shares</t>
  </si>
  <si>
    <t>LIXT</t>
  </si>
  <si>
    <t>Lixte Biotechnology Holdings Inc. Common Stock</t>
  </si>
  <si>
    <t>LIXTW</t>
  </si>
  <si>
    <t>Lixte Biotechnology Holdings Inc. Warrants</t>
  </si>
  <si>
    <t>LIZI</t>
  </si>
  <si>
    <t>LIZHI INC. American Depositary Shares</t>
  </si>
  <si>
    <t>LKCO</t>
  </si>
  <si>
    <t>Luokung Technology Corp Ordinary Shares</t>
  </si>
  <si>
    <t>LKFN</t>
  </si>
  <si>
    <t>Lakeland Financial Corporation Common Stock</t>
  </si>
  <si>
    <t>LKQ</t>
  </si>
  <si>
    <t>LKQ Corporation Common Stock</t>
  </si>
  <si>
    <t>LL</t>
  </si>
  <si>
    <t>LL Flooring Holdings Inc. Common Stock</t>
  </si>
  <si>
    <t>LLAP</t>
  </si>
  <si>
    <t>Terran Orbital Corporation Common Stock</t>
  </si>
  <si>
    <t>LLY</t>
  </si>
  <si>
    <t>Eli Lilly and Company Common Stock</t>
  </si>
  <si>
    <t>LLYVA</t>
  </si>
  <si>
    <t>Liberty Media Corporation Series A Liberty Live Common Stock</t>
  </si>
  <si>
    <t>LLYVK</t>
  </si>
  <si>
    <t>Liberty Media Corporation Series C Liberty Live Common Stock</t>
  </si>
  <si>
    <t>LMAT</t>
  </si>
  <si>
    <t>LeMaitre Vascular Inc. Common Stock</t>
  </si>
  <si>
    <t>LMB</t>
  </si>
  <si>
    <t>Limbach Holdings Inc. Common Stock</t>
  </si>
  <si>
    <t>LMDX</t>
  </si>
  <si>
    <t>LumiraDx Limited Common Shares</t>
  </si>
  <si>
    <t>LMDXW</t>
  </si>
  <si>
    <t>LumiraDx Limited Warrant</t>
  </si>
  <si>
    <t>LMFA</t>
  </si>
  <si>
    <t>LM Funding America Inc. Common Stock</t>
  </si>
  <si>
    <t>LMND</t>
  </si>
  <si>
    <t>Lemonade Inc. Common Stock</t>
  </si>
  <si>
    <t>LMNR</t>
  </si>
  <si>
    <t>Limoneira Co Common Stock</t>
  </si>
  <si>
    <t>LMT</t>
  </si>
  <si>
    <t>Lockheed Martin Corporation Common Stock</t>
  </si>
  <si>
    <t>LNC</t>
  </si>
  <si>
    <t>Lincoln National Corporation Common Stock</t>
  </si>
  <si>
    <t>LNC^D</t>
  </si>
  <si>
    <t>Lincoln National Corporation Depositary Shares Each Representing a 1/1000th Interest in a Share of 9.000% Non-Cumulative Preferred Stock Series D</t>
  </si>
  <si>
    <t>LND</t>
  </si>
  <si>
    <t>Brasilagro Brazilian Agric Real Estate Co Sponsored ADR (Brazil)</t>
  </si>
  <si>
    <t>LNG</t>
  </si>
  <si>
    <t>Cheniere Energy Inc. Common Stock</t>
  </si>
  <si>
    <t>LNKB</t>
  </si>
  <si>
    <t>LINKBANCORP Inc. Common Stock</t>
  </si>
  <si>
    <t>LNN</t>
  </si>
  <si>
    <t>Lindsay Corporation Common Stock</t>
  </si>
  <si>
    <t>LNSR</t>
  </si>
  <si>
    <t>LENSAR Inc. Common Stock</t>
  </si>
  <si>
    <t>LNT</t>
  </si>
  <si>
    <t>Alliant Energy Corporation Common Stock</t>
  </si>
  <si>
    <t>LNTH</t>
  </si>
  <si>
    <t>Lantheus Holdings Inc. Common Stock</t>
  </si>
  <si>
    <t>LNW</t>
  </si>
  <si>
    <t>Light &amp; Wonder Inc. Common Stock</t>
  </si>
  <si>
    <t>LNZA</t>
  </si>
  <si>
    <t>LanzaTech Global Inc. Common Stock</t>
  </si>
  <si>
    <t>LNZAW</t>
  </si>
  <si>
    <t>LanzaTech Global Inc. Warrant</t>
  </si>
  <si>
    <t>LOAN</t>
  </si>
  <si>
    <t>Manhattan Bridge Capital Inc</t>
  </si>
  <si>
    <t>LOB</t>
  </si>
  <si>
    <t>Live Oak Bancshares Inc. Common Stock</t>
  </si>
  <si>
    <t>LOCC</t>
  </si>
  <si>
    <t>Live Oak Crestview Climate Acquisition Corp. Class A Common Stock</t>
  </si>
  <si>
    <t>LOCL</t>
  </si>
  <si>
    <t>Local Bounti Corporation Common Stock</t>
  </si>
  <si>
    <t>LOCO</t>
  </si>
  <si>
    <t>El Pollo Loco Holdings Inc. Common Stock</t>
  </si>
  <si>
    <t>LODE</t>
  </si>
  <si>
    <t>Comstock Inc. Common Stock</t>
  </si>
  <si>
    <t>LOGI</t>
  </si>
  <si>
    <t>Logitech International S.A. Ordinary Shares</t>
  </si>
  <si>
    <t>LOMA</t>
  </si>
  <si>
    <t>Loma Negra Compania Industrial Argentina Sociedad Anonima ADS</t>
  </si>
  <si>
    <t>LOOP</t>
  </si>
  <si>
    <t>Loop Industries Inc. Common Stock</t>
  </si>
  <si>
    <t>LOPE</t>
  </si>
  <si>
    <t>Grand Canyon Education Inc. Common Stock</t>
  </si>
  <si>
    <t>LOVE</t>
  </si>
  <si>
    <t>The Lovesac Company Common Stock</t>
  </si>
  <si>
    <t>LOW</t>
  </si>
  <si>
    <t>Lowe's Companies Inc. Common Stock</t>
  </si>
  <si>
    <t>LPCN</t>
  </si>
  <si>
    <t>Lipocine Inc. Common Stock</t>
  </si>
  <si>
    <t>LPG</t>
  </si>
  <si>
    <t>Dorian LPG Ltd. Common Stock</t>
  </si>
  <si>
    <t>LPL</t>
  </si>
  <si>
    <t>LG Display Co Ltd AMERICAN DEPOSITORY SHARES</t>
  </si>
  <si>
    <t>LPLA</t>
  </si>
  <si>
    <t>LPL Financial Holdings Inc. Common Stock</t>
  </si>
  <si>
    <t>LPRO</t>
  </si>
  <si>
    <t>Open Lending Corporation Common Stock</t>
  </si>
  <si>
    <t>LPSN</t>
  </si>
  <si>
    <t>LivePerson Inc. Common Stock</t>
  </si>
  <si>
    <t>LPTH</t>
  </si>
  <si>
    <t>LightPath Technologies Inc. Class A Common Stock</t>
  </si>
  <si>
    <t>LPTV</t>
  </si>
  <si>
    <t>Loop Media Inc. Common Stock</t>
  </si>
  <si>
    <t>LPTX</t>
  </si>
  <si>
    <t>Leap Therapeutics Inc. Common Stock</t>
  </si>
  <si>
    <t>LPX</t>
  </si>
  <si>
    <t>Louisiana-Pacific Corporation Common Stock</t>
  </si>
  <si>
    <t>LQDA</t>
  </si>
  <si>
    <t>Liquidia Corporation Common Stock</t>
  </si>
  <si>
    <t>LQDT</t>
  </si>
  <si>
    <t>Liquidity Services Inc. Common Stock</t>
  </si>
  <si>
    <t>LQR</t>
  </si>
  <si>
    <t>LQR House Inc. Common Stock</t>
  </si>
  <si>
    <t>LRCX</t>
  </si>
  <si>
    <t>Lam Research Corporation Common Stock</t>
  </si>
  <si>
    <t>LRE</t>
  </si>
  <si>
    <t>Lead Real Estate Co. Ltd American Depositary Shares</t>
  </si>
  <si>
    <t>LRFC</t>
  </si>
  <si>
    <t>Logan Ridge Finance Corporation Common Stock</t>
  </si>
  <si>
    <t>LRHC</t>
  </si>
  <si>
    <t>La Rosa Holdings Corp. Common Stock</t>
  </si>
  <si>
    <t>LRMR</t>
  </si>
  <si>
    <t>Larimar Therapeutics Inc. Common Stock</t>
  </si>
  <si>
    <t>LRN</t>
  </si>
  <si>
    <t>Stride Inc. Common Stock</t>
  </si>
  <si>
    <t>LSAK</t>
  </si>
  <si>
    <t>Lesaka Technologies Inc. Common Stock</t>
  </si>
  <si>
    <t>LSBK</t>
  </si>
  <si>
    <t>Lake Shore Bancorp Inc. Common Stock</t>
  </si>
  <si>
    <t>LSCC</t>
  </si>
  <si>
    <t>Lattice Semiconductor Corporation Common Stock</t>
  </si>
  <si>
    <t>LSDI</t>
  </si>
  <si>
    <t>Lucy Scientific Discovery Inc. Common Stock</t>
  </si>
  <si>
    <t>LSEA</t>
  </si>
  <si>
    <t>Landsea Homes Corporation Common Stock</t>
  </si>
  <si>
    <t>LSEAW</t>
  </si>
  <si>
    <t>Landsea Homes Corporation Warrant</t>
  </si>
  <si>
    <t>LSF</t>
  </si>
  <si>
    <t>Laird Superfood Inc. Common Stock</t>
  </si>
  <si>
    <t>LSPD</t>
  </si>
  <si>
    <t>Lightspeed Commerce Inc. Subordinate Voting Shares</t>
  </si>
  <si>
    <t>LSTA</t>
  </si>
  <si>
    <t>Lisata Therapeutics Inc. Common Stock</t>
  </si>
  <si>
    <t>LSTR</t>
  </si>
  <si>
    <t>Landstar System Inc. Common Stock</t>
  </si>
  <si>
    <t>LSXMA</t>
  </si>
  <si>
    <t>Liberty Media Corporation Series A Liberty SiriusXM Common Stock</t>
  </si>
  <si>
    <t>LSXMB</t>
  </si>
  <si>
    <t>Liberty Media Corporation Series B Liberty SiriusXM Common Stock</t>
  </si>
  <si>
    <t>LSXMK</t>
  </si>
  <si>
    <t>Liberty Media Corporation Series C Liberty SiriusXM Common Stock</t>
  </si>
  <si>
    <t>LTBR</t>
  </si>
  <si>
    <t>Lightbridge Corporation Common Stock</t>
  </si>
  <si>
    <t>LTC</t>
  </si>
  <si>
    <t>LTC Properties Inc. Common Stock</t>
  </si>
  <si>
    <t>LTH</t>
  </si>
  <si>
    <t>Life Time Group Holdings Inc. Common Stock</t>
  </si>
  <si>
    <t>LTHM</t>
  </si>
  <si>
    <t>Livent Corporation Common Stock</t>
  </si>
  <si>
    <t>LTRN</t>
  </si>
  <si>
    <t>Lantern Pharma Inc. Common Stock</t>
  </si>
  <si>
    <t>LTRPA</t>
  </si>
  <si>
    <t>Liberty TripAdvisor Holdings Inc. Series A Common Stock</t>
  </si>
  <si>
    <t>LTRPB</t>
  </si>
  <si>
    <t>Liberty TripAdvisor Holdings Inc. Series B Common Stock</t>
  </si>
  <si>
    <t>LTRX</t>
  </si>
  <si>
    <t>Lantronix Inc. Common Stock</t>
  </si>
  <si>
    <t>LTRY</t>
  </si>
  <si>
    <t>Lottery.com Inc. Common Stock</t>
  </si>
  <si>
    <t>LTRYW</t>
  </si>
  <si>
    <t>Lottery.com Inc. Warrants</t>
  </si>
  <si>
    <t>LU</t>
  </si>
  <si>
    <t>Lufax Holding Ltd American Depositary Shares two of which representing one Ordinary Share</t>
  </si>
  <si>
    <t>LUCD</t>
  </si>
  <si>
    <t>Lucid Diagnostics Inc. Common Stock</t>
  </si>
  <si>
    <t>LUCY</t>
  </si>
  <si>
    <t>Innovative Eyewear Inc. Common Stock</t>
  </si>
  <si>
    <t>LUCYW</t>
  </si>
  <si>
    <t>Innovative Eyewear Inc. Series A Warrants</t>
  </si>
  <si>
    <t>LULU</t>
  </si>
  <si>
    <t>lululemon athletica inc. Common Stock</t>
  </si>
  <si>
    <t>LUMN</t>
  </si>
  <si>
    <t>Lumen Technologies Inc. Common Stock</t>
  </si>
  <si>
    <t>LUMO</t>
  </si>
  <si>
    <t>Lumos Pharma Inc. Common Stock</t>
  </si>
  <si>
    <t>LUNA</t>
  </si>
  <si>
    <t>Luna Innovations Incorporated Common Stock</t>
  </si>
  <si>
    <t>LUNG</t>
  </si>
  <si>
    <t>Pulmonx Corporation Common Stock</t>
  </si>
  <si>
    <t>LUNR</t>
  </si>
  <si>
    <t>Intuitive Machines Inc. Class A Common Stock</t>
  </si>
  <si>
    <t>LUNRW</t>
  </si>
  <si>
    <t>Intuitive Machines Inc. Warrants</t>
  </si>
  <si>
    <t>LUV</t>
  </si>
  <si>
    <t>Southwest Airlines Company Common Stock</t>
  </si>
  <si>
    <t>LUXH</t>
  </si>
  <si>
    <t>LuxUrban Hotels Inc. Common Stock</t>
  </si>
  <si>
    <t>LVLU</t>
  </si>
  <si>
    <t>Lulu's Fashion Lounge Holdings Inc. Common Stock</t>
  </si>
  <si>
    <t>LVO</t>
  </si>
  <si>
    <t>LiveOne Inc. Common Stock</t>
  </si>
  <si>
    <t>LVOX</t>
  </si>
  <si>
    <t>LiveVox Holdings Inc. Class A Common Stock</t>
  </si>
  <si>
    <t>LVOXU</t>
  </si>
  <si>
    <t>LiveVox Holdings Inc. Unit</t>
  </si>
  <si>
    <t>LVOXW</t>
  </si>
  <si>
    <t>LiveVox Holdings Inc. Warrant</t>
  </si>
  <si>
    <t>LVRO</t>
  </si>
  <si>
    <t>Lavoro Limited Class A Ordinary Shares</t>
  </si>
  <si>
    <t>LVROW</t>
  </si>
  <si>
    <t>Lavoro Limited Warrant</t>
  </si>
  <si>
    <t>LVS</t>
  </si>
  <si>
    <t>Las Vegas Sands Corp. Common Stock</t>
  </si>
  <si>
    <t>LVTX</t>
  </si>
  <si>
    <t>LAVA Therapeutics N.V. Ordinary Shares</t>
  </si>
  <si>
    <t>LVWR</t>
  </si>
  <si>
    <t>LiveWire Group Inc. Common Stock</t>
  </si>
  <si>
    <t>LW</t>
  </si>
  <si>
    <t>Lamb Weston Holdings Inc. Common Stock</t>
  </si>
  <si>
    <t>LWAY</t>
  </si>
  <si>
    <t>Lifeway Foods Inc. Common Stock</t>
  </si>
  <si>
    <t>LWLG</t>
  </si>
  <si>
    <t>Lightwave Logic Inc. Common Stock</t>
  </si>
  <si>
    <t>LX</t>
  </si>
  <si>
    <t>LexinFintech Holdings Ltd. American Depositary Shares</t>
  </si>
  <si>
    <t>LXEH</t>
  </si>
  <si>
    <t>Lixiang Education Holding Co. Ltd. American Depositary Shares</t>
  </si>
  <si>
    <t>LXFR</t>
  </si>
  <si>
    <t>Luxfer Holdings PLC Ordinary Shares</t>
  </si>
  <si>
    <t>LXP</t>
  </si>
  <si>
    <t>LXP Industrial Trust Common Stock (Maryland REIT)</t>
  </si>
  <si>
    <t>LXP^C</t>
  </si>
  <si>
    <t>LXP Industrial Trust 6.5% Series C Cumulative Convertible Preferred Stock</t>
  </si>
  <si>
    <t>LXRX</t>
  </si>
  <si>
    <t>Lexicon Pharmaceuticals Inc. Common Stock</t>
  </si>
  <si>
    <t>LXU</t>
  </si>
  <si>
    <t>LSB Industries Inc. Common Stock</t>
  </si>
  <si>
    <t>LYB</t>
  </si>
  <si>
    <t>LyondellBasell Industries NV Ordinary Shares Class A (Netherlands)</t>
  </si>
  <si>
    <t>LYEL</t>
  </si>
  <si>
    <t>Lyell Immunopharma Inc. Common Stock</t>
  </si>
  <si>
    <t>LYFT</t>
  </si>
  <si>
    <t>Lyft Inc. Class A Common Stock</t>
  </si>
  <si>
    <t>LYG</t>
  </si>
  <si>
    <t>Lloyds Banking Group Plc American Depositary Shares</t>
  </si>
  <si>
    <t>LYRA</t>
  </si>
  <si>
    <t>Lyra Therapeutics Inc. Common Stock</t>
  </si>
  <si>
    <t>LYT</t>
  </si>
  <si>
    <t>Lytus Technologies Holdings PTV. Ltd. Common Shares</t>
  </si>
  <si>
    <t>LYTS</t>
  </si>
  <si>
    <t>LSI Industries Inc. Common Stock</t>
  </si>
  <si>
    <t>LYV</t>
  </si>
  <si>
    <t>Live Nation Entertainment Inc. Common Stock</t>
  </si>
  <si>
    <t>LZ</t>
  </si>
  <si>
    <t>LegalZoom.com Inc. Common Stock</t>
  </si>
  <si>
    <t>LZB</t>
  </si>
  <si>
    <t>La-Z-Boy Incorporated Common Stock</t>
  </si>
  <si>
    <t>LZM</t>
  </si>
  <si>
    <t>Lifezone Metals Limited Ordinary Shares</t>
  </si>
  <si>
    <t>Isle of Man</t>
  </si>
  <si>
    <t>M</t>
  </si>
  <si>
    <t>Macy's Inc Common Stock</t>
  </si>
  <si>
    <t>MA</t>
  </si>
  <si>
    <t>Mastercard Incorporated Common Stock</t>
  </si>
  <si>
    <t>MAA</t>
  </si>
  <si>
    <t>Mid-America Apartment Communities Inc. Common Stock</t>
  </si>
  <si>
    <t>MAA^I</t>
  </si>
  <si>
    <t>Mid-America Apartment Communities Inc. 8.50% Series I Cumulative Redeemable Preferred Stock</t>
  </si>
  <si>
    <t>MAC</t>
  </si>
  <si>
    <t>Macerich Company (The) Common Stock</t>
  </si>
  <si>
    <t>MACA</t>
  </si>
  <si>
    <t>Moringa Acquisition Corp Class A Ordinary Shares</t>
  </si>
  <si>
    <t>MACAU</t>
  </si>
  <si>
    <t>Moringa Acquisition Corp Units</t>
  </si>
  <si>
    <t>MACK</t>
  </si>
  <si>
    <t>Merrimack Pharmaceuticals Inc. Common Stock</t>
  </si>
  <si>
    <t>MAG</t>
  </si>
  <si>
    <t>MAG Silver Corporation Ordinary Shares</t>
  </si>
  <si>
    <t>MAIA</t>
  </si>
  <si>
    <t>MAIA Biotechnology Inc. Common Stock</t>
  </si>
  <si>
    <t>MAIN</t>
  </si>
  <si>
    <t>Main Street Capital Corporation Common Stock</t>
  </si>
  <si>
    <t>MAMA</t>
  </si>
  <si>
    <t>Mama's Creations Inc. Common Stock</t>
  </si>
  <si>
    <t>MAN</t>
  </si>
  <si>
    <t>ManpowerGroup Common Stock</t>
  </si>
  <si>
    <t>MANH</t>
  </si>
  <si>
    <t>Manhattan Associates Inc. Common Stock</t>
  </si>
  <si>
    <t>MANU</t>
  </si>
  <si>
    <t>Manchester United Ltd. Class A Ordinary Shares</t>
  </si>
  <si>
    <t>MAPS</t>
  </si>
  <si>
    <t>WM Technology Inc. Class A Common Stock</t>
  </si>
  <si>
    <t>MAPSW</t>
  </si>
  <si>
    <t>WM Technology Inc. Warrants</t>
  </si>
  <si>
    <t>MAQC</t>
  </si>
  <si>
    <t>Maquia Capital Acquisition Corporation Class A Common Stock</t>
  </si>
  <si>
    <t>MAQCU</t>
  </si>
  <si>
    <t>Maquia Capital Acquisition Corporation Unit</t>
  </si>
  <si>
    <t>MAQCW</t>
  </si>
  <si>
    <t>Maquia Capital Acquisition Corporation Warrant</t>
  </si>
  <si>
    <t>MAR</t>
  </si>
  <si>
    <t>Marriott International Class A Common Stock</t>
  </si>
  <si>
    <t>MARA</t>
  </si>
  <si>
    <t>Marathon Digital Holdings Inc. Common Stock</t>
  </si>
  <si>
    <t>MARK</t>
  </si>
  <si>
    <t>Remark Holdings Inc. Common Stock</t>
  </si>
  <si>
    <t>MARPS</t>
  </si>
  <si>
    <t>Marine Petroleum Trust Units of Beneficial Interest</t>
  </si>
  <si>
    <t>MARX</t>
  </si>
  <si>
    <t>Mars Acquisition Corp. Ordinary Shares</t>
  </si>
  <si>
    <t>MARXR</t>
  </si>
  <si>
    <t>Mars Acquisition Corp. Rights</t>
  </si>
  <si>
    <t>MAS</t>
  </si>
  <si>
    <t>Masco Corporation Common Stock</t>
  </si>
  <si>
    <t>MASI</t>
  </si>
  <si>
    <t>Masimo Corporation Common Stock</t>
  </si>
  <si>
    <t>MASS</t>
  </si>
  <si>
    <t>908 Devices Inc. Common Stock</t>
  </si>
  <si>
    <t>MAT</t>
  </si>
  <si>
    <t>Mattel Inc. Common Stock</t>
  </si>
  <si>
    <t>MATH</t>
  </si>
  <si>
    <t>Metalpha Technology Holding Limited Ordinary Shares</t>
  </si>
  <si>
    <t>MATV</t>
  </si>
  <si>
    <t>Mativ Holdings Inc. Common Stock</t>
  </si>
  <si>
    <t>MATW</t>
  </si>
  <si>
    <t>Matthews International Corporation Class A Common Stock</t>
  </si>
  <si>
    <t>MATX</t>
  </si>
  <si>
    <t>Matson Inc. Common Stock</t>
  </si>
  <si>
    <t>MAV</t>
  </si>
  <si>
    <t>Pioneer Municipal High Income Advantage Fund Inc.</t>
  </si>
  <si>
    <t>MAX</t>
  </si>
  <si>
    <t>MediaAlpha Inc. Class A Common Stock</t>
  </si>
  <si>
    <t>MAXN</t>
  </si>
  <si>
    <t>Maxeon Solar Technologies Ltd. Ordinary Shares</t>
  </si>
  <si>
    <t>MAYS</t>
  </si>
  <si>
    <t>J. W. Mays Inc. Common Stock</t>
  </si>
  <si>
    <t>MBAC</t>
  </si>
  <si>
    <t>M3-Brigade Acquisition II Corp. Class A Common Stock</t>
  </si>
  <si>
    <t>MBC</t>
  </si>
  <si>
    <t>MasterBrand Inc. Common Stock</t>
  </si>
  <si>
    <t>MBCN</t>
  </si>
  <si>
    <t>Middlefield Banc Corp. Common Stock</t>
  </si>
  <si>
    <t>MBI</t>
  </si>
  <si>
    <t>MBIA Inc. Common Stock</t>
  </si>
  <si>
    <t>MBIN</t>
  </si>
  <si>
    <t>Merchants Bancorp Common Stock</t>
  </si>
  <si>
    <t>MBINM</t>
  </si>
  <si>
    <t>Merchants Bancorp Depositary Shares Each Representing a 1/40th Interest in a Share of 8.25% Fixed-Rate Reset Series D Non-Cumulative Perpetual Preferred Stock</t>
  </si>
  <si>
    <t>MBINN</t>
  </si>
  <si>
    <t>Merchants Bancorp Depositary Shares Preferred Series C</t>
  </si>
  <si>
    <t>MBINO</t>
  </si>
  <si>
    <t>Merchants Bancorp Depositary Shares Each Representing a 1/40th Interest in a Share of Series B Fixed-to-Floating Rate</t>
  </si>
  <si>
    <t>MBINP</t>
  </si>
  <si>
    <t>Merchants Bancorp 7.00% Fixed-to-Floating Rate Series A Non-Cumulative Perpetual Preferred Stock</t>
  </si>
  <si>
    <t>MBIO</t>
  </si>
  <si>
    <t>Mustang Bio Inc. Common Stock</t>
  </si>
  <si>
    <t>MBLY</t>
  </si>
  <si>
    <t>Mobileye Global Inc. Class A Common Stock</t>
  </si>
  <si>
    <t>MBNKP</t>
  </si>
  <si>
    <t>Medallion Bank Fixed-to-Floating Rate Non-Cumulative Perpetual Preferred Stock Series F</t>
  </si>
  <si>
    <t>MBOT</t>
  </si>
  <si>
    <t>Microbot Medical Inc. Common Stock</t>
  </si>
  <si>
    <t>MBRX</t>
  </si>
  <si>
    <t>Moleculin Biotech Inc. Common Stock</t>
  </si>
  <si>
    <t>MBTC</t>
  </si>
  <si>
    <t>Nocturne Acquisition Corporation Ordinary Shares</t>
  </si>
  <si>
    <t>MBTCR</t>
  </si>
  <si>
    <t>Nocturne Acquisition Corporation Right</t>
  </si>
  <si>
    <t>MBUU</t>
  </si>
  <si>
    <t>Malibu Boats Inc. Class A Common Stock</t>
  </si>
  <si>
    <t>MBWM</t>
  </si>
  <si>
    <t>Mercantile Bank Corporation Common Stock</t>
  </si>
  <si>
    <t>MC</t>
  </si>
  <si>
    <t>Moelis &amp; Company Class A Common Stock</t>
  </si>
  <si>
    <t>MCAA</t>
  </si>
  <si>
    <t>Mountain &amp; Co. I Acquisition Corp. Class A Ordinary Shares</t>
  </si>
  <si>
    <t>MCAAU</t>
  </si>
  <si>
    <t>Mountain &amp; Co. I Acquisition Corp. Unit</t>
  </si>
  <si>
    <t>MCAAW</t>
  </si>
  <si>
    <t>Mountain &amp; Co. I Acquisition Corp. Warrant</t>
  </si>
  <si>
    <t>MCAC</t>
  </si>
  <si>
    <t>Monterey Capital Acquisition Corporation Class A Common Stock</t>
  </si>
  <si>
    <t>MCACR</t>
  </si>
  <si>
    <t>Monterey Capital Acquisition Corporation Rights</t>
  </si>
  <si>
    <t>MCACW</t>
  </si>
  <si>
    <t>Monterey Capital Acquisition Corporation Warrants</t>
  </si>
  <si>
    <t>MCAF</t>
  </si>
  <si>
    <t>Mountain Crest Acquisition Corp. IV Common Stock</t>
  </si>
  <si>
    <t>MCAFR</t>
  </si>
  <si>
    <t>Mountain Crest Acquisition Corp. IV Rights</t>
  </si>
  <si>
    <t>MCAG</t>
  </si>
  <si>
    <t>Mountain Crest Acquisition Corp. V Common Stock</t>
  </si>
  <si>
    <t>MCAGR</t>
  </si>
  <si>
    <t>Mountain Crest Acquisition Corp. V Right</t>
  </si>
  <si>
    <t>MCB</t>
  </si>
  <si>
    <t>Metropolitan Bank Holding Corp. Common Stock</t>
  </si>
  <si>
    <t>MCBC</t>
  </si>
  <si>
    <t>Macatawa Bank Corporation Common Stock</t>
  </si>
  <si>
    <t>MCBS</t>
  </si>
  <si>
    <t>MetroCity Bankshares Inc. Common Stock</t>
  </si>
  <si>
    <t>MCD</t>
  </si>
  <si>
    <t>McDonald's Corporation Common Stock</t>
  </si>
  <si>
    <t>MCFT</t>
  </si>
  <si>
    <t>MasterCraft Boat Holdings Inc. Common Stock</t>
  </si>
  <si>
    <t>MCHP</t>
  </si>
  <si>
    <t>Microchip Technology Incorporated Common Stock</t>
  </si>
  <si>
    <t>MCHX</t>
  </si>
  <si>
    <t>Marchex Inc. Class B Common Stock</t>
  </si>
  <si>
    <t>MCI</t>
  </si>
  <si>
    <t>Barings Corporate Investors Common Stock</t>
  </si>
  <si>
    <t>MCK</t>
  </si>
  <si>
    <t>McKesson Corporation Common Stock</t>
  </si>
  <si>
    <t>MCN</t>
  </si>
  <si>
    <t>Madison Covered Call &amp; Equity Strategy Fund Common Stock</t>
  </si>
  <si>
    <t>MCO</t>
  </si>
  <si>
    <t>Moody's Corporation Common Stock</t>
  </si>
  <si>
    <t>MCOM</t>
  </si>
  <si>
    <t>micromobility.com Inc. Class A Common stock</t>
  </si>
  <si>
    <t>MCOMW</t>
  </si>
  <si>
    <t>micromobility.com Inc. Warrant</t>
  </si>
  <si>
    <t>MCR</t>
  </si>
  <si>
    <t>MFS Charter Income Trust Common Stock</t>
  </si>
  <si>
    <t>MCRB</t>
  </si>
  <si>
    <t>Seres Therapeutics Inc. Common Stock</t>
  </si>
  <si>
    <t>MCRI</t>
  </si>
  <si>
    <t>Monarch Casino &amp; Resort Inc. Common Stock</t>
  </si>
  <si>
    <t>MCS</t>
  </si>
  <si>
    <t>Marcus Corporation (The) Common Stock</t>
  </si>
  <si>
    <t>MCVT</t>
  </si>
  <si>
    <t>Mill City Ventures III Ltd. Common Stock</t>
  </si>
  <si>
    <t>MCW</t>
  </si>
  <si>
    <t>Mister Car Wash Inc. Common Stock</t>
  </si>
  <si>
    <t>MCY</t>
  </si>
  <si>
    <t>Mercury General Corporation Common Stock</t>
  </si>
  <si>
    <t>MD</t>
  </si>
  <si>
    <t>Pediatrix Medical Group Inc. Common Stock</t>
  </si>
  <si>
    <t>MDAI</t>
  </si>
  <si>
    <t>Spectral AI Inc. Class A Common Stock</t>
  </si>
  <si>
    <t>MDAIW</t>
  </si>
  <si>
    <t>Spectral AI Inc. Warrants</t>
  </si>
  <si>
    <t>MDB</t>
  </si>
  <si>
    <t>MongoDB Inc. Class A Common Stock</t>
  </si>
  <si>
    <t>MDBH</t>
  </si>
  <si>
    <t>MDB Capital Holdings LLC Class A common</t>
  </si>
  <si>
    <t>MDC</t>
  </si>
  <si>
    <t>M.D.C. Holdings Inc. Common Stock</t>
  </si>
  <si>
    <t>MDGL</t>
  </si>
  <si>
    <t>Madrigal Pharmaceuticals Inc. Common Stock</t>
  </si>
  <si>
    <t>MDGS</t>
  </si>
  <si>
    <t>Medigus Ltd. American Depositary Shares</t>
  </si>
  <si>
    <t>MDIA</t>
  </si>
  <si>
    <t>Mediaco Holding Inc. Class A Common Stock</t>
  </si>
  <si>
    <t>MDJH</t>
  </si>
  <si>
    <t>MDJM LTD Ordinary Share</t>
  </si>
  <si>
    <t>MDLZ</t>
  </si>
  <si>
    <t>Mondelez International Inc. Class A Common Stock</t>
  </si>
  <si>
    <t>MDNA</t>
  </si>
  <si>
    <t>Medicenna Therapeutics Corp. Common Shares</t>
  </si>
  <si>
    <t>MDRR</t>
  </si>
  <si>
    <t>Medalist Diversified REIT Inc. Common Stock</t>
  </si>
  <si>
    <t>MDRRP</t>
  </si>
  <si>
    <t>Medalist Diversified REIT Inc. Series A Cumulative Redeemable Preferred Stock</t>
  </si>
  <si>
    <t>MDRX</t>
  </si>
  <si>
    <t>Veradigm Inc. Common Stock</t>
  </si>
  <si>
    <t>MDT</t>
  </si>
  <si>
    <t>Medtronic plc. Ordinary Shares</t>
  </si>
  <si>
    <t>MDU</t>
  </si>
  <si>
    <t>MDU Resources Group Inc. Common Stock (Holding Company)</t>
  </si>
  <si>
    <t>MDV</t>
  </si>
  <si>
    <t>Modiv Industrial Inc. Class C Common Stock</t>
  </si>
  <si>
    <t>MDV^A</t>
  </si>
  <si>
    <t>Modiv Industrial Inc. 7.375% Series A Cumulative Redeemable Perpetual Preferred Stock</t>
  </si>
  <si>
    <t>MDVL</t>
  </si>
  <si>
    <t>MedAvail Holdings Inc. Common Stock</t>
  </si>
  <si>
    <t>MDWD</t>
  </si>
  <si>
    <t>MediWound Ltd. Ordinary Shares</t>
  </si>
  <si>
    <t>MDWT</t>
  </si>
  <si>
    <t>Midwest Holding Inc. Common Stock</t>
  </si>
  <si>
    <t>MDXG</t>
  </si>
  <si>
    <t>MiMedx Group Inc Common Stock</t>
  </si>
  <si>
    <t>MDXH</t>
  </si>
  <si>
    <t>MDxHealth SA American Depositary Shares</t>
  </si>
  <si>
    <t>ME</t>
  </si>
  <si>
    <t>23andMe Holding Co. Class A Common Stock</t>
  </si>
  <si>
    <t>MEC</t>
  </si>
  <si>
    <t>Mayville Engineering Company Inc. Common Stock</t>
  </si>
  <si>
    <t>MED</t>
  </si>
  <si>
    <t>MEDIFAST INC Common Stock</t>
  </si>
  <si>
    <t>MEDP</t>
  </si>
  <si>
    <t>Medpace Holdings Inc. Common Stock</t>
  </si>
  <si>
    <t>MEDS</t>
  </si>
  <si>
    <t>TRxADE HEALTH Inc. Common Stock</t>
  </si>
  <si>
    <t>MEG</t>
  </si>
  <si>
    <t>Montrose Environmental Group Inc. Common Stock</t>
  </si>
  <si>
    <t>MEGI</t>
  </si>
  <si>
    <t>MainStay CBRE Global Infrastructure Megatrends Term Fund Common Shares</t>
  </si>
  <si>
    <t>MEGL</t>
  </si>
  <si>
    <t>Magic Empire Global Limited Ordinary Shares</t>
  </si>
  <si>
    <t>MEI</t>
  </si>
  <si>
    <t>Methode Electronics Inc. Common Stock</t>
  </si>
  <si>
    <t>MEIP</t>
  </si>
  <si>
    <t>MEI Pharma Inc. Common Stock</t>
  </si>
  <si>
    <t>MELI</t>
  </si>
  <si>
    <t>MercadoLibre Inc. Common Stock</t>
  </si>
  <si>
    <t>MEOH</t>
  </si>
  <si>
    <t>Methanex Corporation Common Stock</t>
  </si>
  <si>
    <t>MER^K</t>
  </si>
  <si>
    <t>Bank of America Corporation Income Capital Obligation Notes initially due December 15 2066</t>
  </si>
  <si>
    <t>MERC</t>
  </si>
  <si>
    <t>Mercer International Inc. Common Stock</t>
  </si>
  <si>
    <t>MESA</t>
  </si>
  <si>
    <t>Mesa Air Group Inc. Common Stock</t>
  </si>
  <si>
    <t>MESO</t>
  </si>
  <si>
    <t>Mesoblast Limited American Depositary Shares</t>
  </si>
  <si>
    <t>MET</t>
  </si>
  <si>
    <t>MetLife Inc. Common Stock</t>
  </si>
  <si>
    <t>MET^A</t>
  </si>
  <si>
    <t>MetLife Inc. Preferred Series A Floating Rate</t>
  </si>
  <si>
    <t>MET^E</t>
  </si>
  <si>
    <t>MetLife Inc. Depositary shares each representing a 1/1000th interest in a share of the Issuera??s 5.625% Non-Cumulative Preferred Stock Series E.</t>
  </si>
  <si>
    <t>MET^F</t>
  </si>
  <si>
    <t>MetLife Inc. Depositary Shares each representing a 1/1000th interest in a share of 4.75% Non-Cumulative Preferred Stock Series F</t>
  </si>
  <si>
    <t>META</t>
  </si>
  <si>
    <t>Meta Platforms Inc. Class A Common Stock</t>
  </si>
  <si>
    <t>METC</t>
  </si>
  <si>
    <t>Ramaco Resources Inc. Class A Common Stock</t>
  </si>
  <si>
    <t>METCB</t>
  </si>
  <si>
    <t>Ramaco Resources Inc. Class B Common Stock</t>
  </si>
  <si>
    <t>METCL</t>
  </si>
  <si>
    <t>Ramaco Resources Inc. 9.00% Senior Notes due 2026</t>
  </si>
  <si>
    <t>MF</t>
  </si>
  <si>
    <t>Missfresh Limited American Depositary Shares</t>
  </si>
  <si>
    <t>MFA</t>
  </si>
  <si>
    <t>MFA Financial Inc.</t>
  </si>
  <si>
    <t>MFA^B</t>
  </si>
  <si>
    <t>MFA Financial Inc. Preferred Series B</t>
  </si>
  <si>
    <t>MFA^C</t>
  </si>
  <si>
    <t>MFA Financial Inc. 6.50% Series C Fixed-to-Floating Rate Cumulative Redeemable Preferred Stock</t>
  </si>
  <si>
    <t>MFC</t>
  </si>
  <si>
    <t>Manulife Financial Corporation Common Stock</t>
  </si>
  <si>
    <t>MFD</t>
  </si>
  <si>
    <t>Macquarie First Trust Global Common Stock</t>
  </si>
  <si>
    <t>MFG</t>
  </si>
  <si>
    <t>Mizuho Financial Group Inc. Sponosred ADR (Japan)</t>
  </si>
  <si>
    <t>MFH</t>
  </si>
  <si>
    <t>Mercurity Fintech Holding Inc. Ordinary Shares</t>
  </si>
  <si>
    <t>MFIC</t>
  </si>
  <si>
    <t>MidCap Financial Investment Corporation Common Stock</t>
  </si>
  <si>
    <t>MFIN</t>
  </si>
  <si>
    <t>Medallion Financial Corp. Common Stock</t>
  </si>
  <si>
    <t>MFM</t>
  </si>
  <si>
    <t>MFV</t>
  </si>
  <si>
    <t>MFS Special Value Trust Common Stock</t>
  </si>
  <si>
    <t>MG</t>
  </si>
  <si>
    <t>Mistras Group Inc Common Stock</t>
  </si>
  <si>
    <t>MGA</t>
  </si>
  <si>
    <t>Magna International Inc. Common Stock</t>
  </si>
  <si>
    <t>MGAM</t>
  </si>
  <si>
    <t>Mobile Global Esports Inc. Common Stock</t>
  </si>
  <si>
    <t>MGEE</t>
  </si>
  <si>
    <t>MGE Energy Inc</t>
  </si>
  <si>
    <t>MGF</t>
  </si>
  <si>
    <t>MFS Government Markets Income Trust Common Stock</t>
  </si>
  <si>
    <t>MGIC</t>
  </si>
  <si>
    <t>Magic Software Enterprises Ltd. Ordinary Shares</t>
  </si>
  <si>
    <t>MGIH</t>
  </si>
  <si>
    <t>Millennium Group International Holdings Limited Ordinary Shares</t>
  </si>
  <si>
    <t>MGLD</t>
  </si>
  <si>
    <t>The Marygold Companies Inc. Common Stock</t>
  </si>
  <si>
    <t>MGM</t>
  </si>
  <si>
    <t>MGM Resorts International Common Stock</t>
  </si>
  <si>
    <t>MGNI</t>
  </si>
  <si>
    <t>Magnite Inc. Common Stock</t>
  </si>
  <si>
    <t>MGNX</t>
  </si>
  <si>
    <t>MacroGenics Inc. Common Stock</t>
  </si>
  <si>
    <t>MGOL</t>
  </si>
  <si>
    <t>MGO Global Inc. Common Stock</t>
  </si>
  <si>
    <t>MGPI</t>
  </si>
  <si>
    <t>MGP Ingredients Inc.</t>
  </si>
  <si>
    <t>MGR</t>
  </si>
  <si>
    <t>Affiliated Managers Group Inc. 5.875% Junior Subordinated Notes due 2059</t>
  </si>
  <si>
    <t>MGRB</t>
  </si>
  <si>
    <t>Affiliated Managers Group Inc. 4.750% Junior Subordinated Notes due 2060</t>
  </si>
  <si>
    <t>MGRC</t>
  </si>
  <si>
    <t>McGrath RentCorp Common Stock</t>
  </si>
  <si>
    <t>MGRD</t>
  </si>
  <si>
    <t>Affiliated Managers Group Inc. 4.200% Junior Subordinated Notes due 2061</t>
  </si>
  <si>
    <t>MGRM</t>
  </si>
  <si>
    <t>Monogram Orthopaedics Inc. Common Stock</t>
  </si>
  <si>
    <t>MGRX</t>
  </si>
  <si>
    <t>Mangoceuticals Inc. Common Stock</t>
  </si>
  <si>
    <t>MGTX</t>
  </si>
  <si>
    <t>MeiraGTx Holdings plc Ordinary Shares</t>
  </si>
  <si>
    <t>MGY</t>
  </si>
  <si>
    <t>Magnolia Oil &amp; Gas Corporation Class A Common Stock</t>
  </si>
  <si>
    <t>MGYR</t>
  </si>
  <si>
    <t>Magyar Bancorp Inc. Common Stock</t>
  </si>
  <si>
    <t>MHD</t>
  </si>
  <si>
    <t>Blackrock MuniHoldings Fund Inc. Common Stock</t>
  </si>
  <si>
    <t>MHF</t>
  </si>
  <si>
    <t>Western Asset Municipal High Income Fund Inc. Common Stock</t>
  </si>
  <si>
    <t>MHH</t>
  </si>
  <si>
    <t>Mastech Digital Inc Common Stock</t>
  </si>
  <si>
    <t>MHI</t>
  </si>
  <si>
    <t>Pioneer Municipal High Income Fund Inc.</t>
  </si>
  <si>
    <t>MHK</t>
  </si>
  <si>
    <t>Mohawk Industries Inc. Common Stock</t>
  </si>
  <si>
    <t>MHLA</t>
  </si>
  <si>
    <t>Maiden Holdings Ltd. 6.625% Notes due 2046</t>
  </si>
  <si>
    <t>MHLD</t>
  </si>
  <si>
    <t>Maiden Holdings Ltd.</t>
  </si>
  <si>
    <t>MHN</t>
  </si>
  <si>
    <t>Blackrock MuniHoldings New York Quality Fund Inc. Common Stock</t>
  </si>
  <si>
    <t>MHNC</t>
  </si>
  <si>
    <t>Maiden Holdings North America Ltd. 7.75% Notes due 2043</t>
  </si>
  <si>
    <t>MHO</t>
  </si>
  <si>
    <t>M/I Homes Inc. Common Stock</t>
  </si>
  <si>
    <t>MHUA</t>
  </si>
  <si>
    <t>Meihua International Medical Technologies Co. Ltd. Ordinary Shares</t>
  </si>
  <si>
    <t>MI</t>
  </si>
  <si>
    <t>NFT Limited Class A Ordinary Share</t>
  </si>
  <si>
    <t>MICS</t>
  </si>
  <si>
    <t>The Singing Machine Company Inc. Common Stock</t>
  </si>
  <si>
    <t>Diversified Electronic Products</t>
  </si>
  <si>
    <t>MIDD</t>
  </si>
  <si>
    <t>Middleby Corporation (The) Common Stock</t>
  </si>
  <si>
    <t>MIGI</t>
  </si>
  <si>
    <t>Mawson Infrastructure Group Inc. Common Stock</t>
  </si>
  <si>
    <t>MIMO</t>
  </si>
  <si>
    <t>Airspan Networks Holdings Inc. Common Stock</t>
  </si>
  <si>
    <t>MIN</t>
  </si>
  <si>
    <t>MFS Intermediate Income Trust Common Stock</t>
  </si>
  <si>
    <t>MIND</t>
  </si>
  <si>
    <t>MIND Technology Inc. Common Stock (DE)</t>
  </si>
  <si>
    <t>MINDP</t>
  </si>
  <si>
    <t>MIND Technology Inc. Series A 9.00% Series A Cumulative Preferred Stock (DE)</t>
  </si>
  <si>
    <t>MINM</t>
  </si>
  <si>
    <t>Minim Inc. Common Stock</t>
  </si>
  <si>
    <t>MIO</t>
  </si>
  <si>
    <t>Pioneer Municipal High Income Opportunities Fund Inc. Common Stock</t>
  </si>
  <si>
    <t>MIR</t>
  </si>
  <si>
    <t>Mirion Technologies Inc. Class A Common Stock</t>
  </si>
  <si>
    <t>MIRA</t>
  </si>
  <si>
    <t>MIRA Pharmaceuticals Inc. Common Stock</t>
  </si>
  <si>
    <t>MIRM</t>
  </si>
  <si>
    <t>Mirum Pharmaceuticals Inc. Common Stock</t>
  </si>
  <si>
    <t>MIRO</t>
  </si>
  <si>
    <t>Miromatrix Medical Inc. Common Stock</t>
  </si>
  <si>
    <t>MIST</t>
  </si>
  <si>
    <t>Milestone Pharmaceuticals Inc. Common Shares</t>
  </si>
  <si>
    <t>MITA</t>
  </si>
  <si>
    <t>Coliseum Acquisition Corp. Class A Ordinary Share</t>
  </si>
  <si>
    <t>MITAW</t>
  </si>
  <si>
    <t>Coliseum Acquisition Corp. Warrant</t>
  </si>
  <si>
    <t>MITK</t>
  </si>
  <si>
    <t>Mitek Systems Inc. Common Stock</t>
  </si>
  <si>
    <t>MITQ</t>
  </si>
  <si>
    <t>Moving iMage Technologies Inc. Common Stock</t>
  </si>
  <si>
    <t>MITT</t>
  </si>
  <si>
    <t>AG Mortgage Investment Trust Inc. Common Stock</t>
  </si>
  <si>
    <t>MITT^A</t>
  </si>
  <si>
    <t>AG Mortgage Investment Trust Inc. 8.25% Preferred Series A</t>
  </si>
  <si>
    <t>MITT^B</t>
  </si>
  <si>
    <t>AG Mortgage Investment Trust Inc. Preferred Series B</t>
  </si>
  <si>
    <t>MITT^C</t>
  </si>
  <si>
    <t>AG Mortgage Investment Trust Inc. 8.00% Series C Fixed-to-Floating Rate Cumulative Redeemable Preferred Stock $0.01 par value per share</t>
  </si>
  <si>
    <t>MIXT</t>
  </si>
  <si>
    <t>MiX Telematics Limited American Depositary Shares each representing 25 Ordinary Shares</t>
  </si>
  <si>
    <t>MIY</t>
  </si>
  <si>
    <t>Blackrock MuniYield Michigan Quality Fund Inc. Common Stock</t>
  </si>
  <si>
    <t>MKC</t>
  </si>
  <si>
    <t>McCormick &amp; Company Incorporated Common Stock</t>
  </si>
  <si>
    <t>MKFG</t>
  </si>
  <si>
    <t>Markforged Holding Corporation Common Stock</t>
  </si>
  <si>
    <t>MKL</t>
  </si>
  <si>
    <t>Markel Group Inc. Common Stock</t>
  </si>
  <si>
    <t>MKSI</t>
  </si>
  <si>
    <t>MKS Instruments Inc. Common Stock</t>
  </si>
  <si>
    <t>MKTW</t>
  </si>
  <si>
    <t>MarketWise Inc. Class A Common Stock</t>
  </si>
  <si>
    <t>MKTX</t>
  </si>
  <si>
    <t>MarketAxess Holdings Inc. Common Stock</t>
  </si>
  <si>
    <t>ML</t>
  </si>
  <si>
    <t>MoneyLion Inc. Class A Common Stock</t>
  </si>
  <si>
    <t>MLAB</t>
  </si>
  <si>
    <t>Mesa Laboratories Inc. Common Stock</t>
  </si>
  <si>
    <t>MLCO</t>
  </si>
  <si>
    <t>Melco Resorts &amp; Entertainment Limited American Depositary Shares</t>
  </si>
  <si>
    <t>MLEC</t>
  </si>
  <si>
    <t>Moolec Science SA Ordinary Shares</t>
  </si>
  <si>
    <t>MLECW</t>
  </si>
  <si>
    <t>Moolec Science SA Warrant</t>
  </si>
  <si>
    <t>MLGO</t>
  </si>
  <si>
    <t>MicroAlgo Inc. Ordinary Shares</t>
  </si>
  <si>
    <t>MLI</t>
  </si>
  <si>
    <t>Mueller Industries Inc. Common Stock</t>
  </si>
  <si>
    <t>MLKN</t>
  </si>
  <si>
    <t>MillerKnoll Inc. Common Stock</t>
  </si>
  <si>
    <t>MLM</t>
  </si>
  <si>
    <t>Martin Marietta Materials Inc. Common Stock</t>
  </si>
  <si>
    <t>MLNK</t>
  </si>
  <si>
    <t>MeridianLink Inc. Common Stock</t>
  </si>
  <si>
    <t>MLP</t>
  </si>
  <si>
    <t>Maui Land &amp; Pineapple Company Inc. Common Stock</t>
  </si>
  <si>
    <t>MLR</t>
  </si>
  <si>
    <t>Miller Industries Inc. Common Stock</t>
  </si>
  <si>
    <t>MLSS</t>
  </si>
  <si>
    <t>Milestone Scientific Inc. Common Stock</t>
  </si>
  <si>
    <t>MLTX</t>
  </si>
  <si>
    <t>MoonLake Immunotherapeutics Class A Ordinary Shares</t>
  </si>
  <si>
    <t>MLYS</t>
  </si>
  <si>
    <t>Mineralys Therapeutics Inc. Common Stock</t>
  </si>
  <si>
    <t>MMAT</t>
  </si>
  <si>
    <t>Meta Materials Inc. Common Stock</t>
  </si>
  <si>
    <t>MMC</t>
  </si>
  <si>
    <t>Marsh &amp; McLennan Companies Inc. Common Stock</t>
  </si>
  <si>
    <t>MMD</t>
  </si>
  <si>
    <t>MainStay MacKay DefinedTerm Municipal Opportunities Fund</t>
  </si>
  <si>
    <t>MMI</t>
  </si>
  <si>
    <t>Marcus &amp; Millichap Inc. Common Stock</t>
  </si>
  <si>
    <t>MMLP</t>
  </si>
  <si>
    <t>Martin Midstream Partners L.P. Limited Partnership</t>
  </si>
  <si>
    <t>MMM</t>
  </si>
  <si>
    <t>3M Company Common Stock</t>
  </si>
  <si>
    <t>MMS</t>
  </si>
  <si>
    <t>Maximus Inc. Common Stock</t>
  </si>
  <si>
    <t>MMSI</t>
  </si>
  <si>
    <t>Merit Medical Systems Inc. Common Stock</t>
  </si>
  <si>
    <t>MMT</t>
  </si>
  <si>
    <t>MFS Multimarket Income Trust Common Stock</t>
  </si>
  <si>
    <t>MMU</t>
  </si>
  <si>
    <t>Western Asset Managed Municipals Fund Inc. Common Stock</t>
  </si>
  <si>
    <t>MMV</t>
  </si>
  <si>
    <t>MultiMetaVerse Holdings Limited Class A Ordinary Share</t>
  </si>
  <si>
    <t>MMVWW</t>
  </si>
  <si>
    <t>MultiMetaVerse Holdings Limited Warrant</t>
  </si>
  <si>
    <t>MMYT</t>
  </si>
  <si>
    <t>MakeMyTrip Limited Ordinary Shares</t>
  </si>
  <si>
    <t>MNDO</t>
  </si>
  <si>
    <t>MIND C.T.I. Ltd. Ordinary Shares</t>
  </si>
  <si>
    <t>MNDY</t>
  </si>
  <si>
    <t>monday.com Ltd. Ordinary Shares</t>
  </si>
  <si>
    <t>MNKD</t>
  </si>
  <si>
    <t>MannKind Corporation Common Stock</t>
  </si>
  <si>
    <t>MNMD</t>
  </si>
  <si>
    <t>Mind Medicine (MindMed) Inc. Common Shares</t>
  </si>
  <si>
    <t>MNOV</t>
  </si>
  <si>
    <t>Medicinova Inc Common Stock</t>
  </si>
  <si>
    <t>MNPR</t>
  </si>
  <si>
    <t>Monopar Therapeutics Inc. Common Stock</t>
  </si>
  <si>
    <t>MNRO</t>
  </si>
  <si>
    <t>Monro Inc. Common Stock</t>
  </si>
  <si>
    <t>MNSB</t>
  </si>
  <si>
    <t>MainStreet Bancshares Inc. Common Stock</t>
  </si>
  <si>
    <t>MNSBP</t>
  </si>
  <si>
    <t>MainStreet Bancshares Inc. Depositary Shares</t>
  </si>
  <si>
    <t>MNSO</t>
  </si>
  <si>
    <t>MINISO Group Holding Limited American Depositary Shares each representing four Ordinary Shares</t>
  </si>
  <si>
    <t>MNST</t>
  </si>
  <si>
    <t>Monster Beverage Corporation</t>
  </si>
  <si>
    <t>MNTK</t>
  </si>
  <si>
    <t>Montauk Renewables Inc. Common Stock</t>
  </si>
  <si>
    <t>MNTN</t>
  </si>
  <si>
    <t>Everest Consolidator Acquisition Corporation Class A Common Stock</t>
  </si>
  <si>
    <t>MNTS</t>
  </si>
  <si>
    <t>Momentus Inc. Class A Common Stock</t>
  </si>
  <si>
    <t>MNTSW</t>
  </si>
  <si>
    <t>Momentus Inc. Warrant</t>
  </si>
  <si>
    <t>MNTX</t>
  </si>
  <si>
    <t>Manitex International Inc. Common Stock</t>
  </si>
  <si>
    <t>MNY</t>
  </si>
  <si>
    <t>MoneyHero Limited Class A Ordinary Shares</t>
  </si>
  <si>
    <t>MNYWW</t>
  </si>
  <si>
    <t>MoneyHero Limited Warrants</t>
  </si>
  <si>
    <t>MO</t>
  </si>
  <si>
    <t>Altria Group Inc.</t>
  </si>
  <si>
    <t>MOB</t>
  </si>
  <si>
    <t>Mobilicom Limited American Depositary Shares</t>
  </si>
  <si>
    <t>MOBBW</t>
  </si>
  <si>
    <t>Mobilicom Limited Warrants</t>
  </si>
  <si>
    <t>MOBQ</t>
  </si>
  <si>
    <t>Mobiquity Technologies Inc. Common Stock</t>
  </si>
  <si>
    <t>MOBQW</t>
  </si>
  <si>
    <t>Mobiquity Technologies Inc. Warrant</t>
  </si>
  <si>
    <t>MOBV</t>
  </si>
  <si>
    <t>Mobiv Acquisition Corp Class A Common Stock</t>
  </si>
  <si>
    <t>MOBVU</t>
  </si>
  <si>
    <t>Mobiv Acquisition Corp Unit</t>
  </si>
  <si>
    <t>MOBVW</t>
  </si>
  <si>
    <t>Mobiv Acquisition Corp Warrant</t>
  </si>
  <si>
    <t>MOD</t>
  </si>
  <si>
    <t>Modine Manufacturing Company Common Stock</t>
  </si>
  <si>
    <t>MODD</t>
  </si>
  <si>
    <t>Modular Medical Inc. Common Stock</t>
  </si>
  <si>
    <t>MODG</t>
  </si>
  <si>
    <t>Topgolf Callaway Brands Corp. Common Stock</t>
  </si>
  <si>
    <t>MODN</t>
  </si>
  <si>
    <t>Model N Inc. Common Stock</t>
  </si>
  <si>
    <t>MODV</t>
  </si>
  <si>
    <t>ModivCare Inc. Common Stock</t>
  </si>
  <si>
    <t>MOFG</t>
  </si>
  <si>
    <t>MidWestOne Financial Gp Common Stock</t>
  </si>
  <si>
    <t>MOGO</t>
  </si>
  <si>
    <t>Mogo Inc. Common Shares</t>
  </si>
  <si>
    <t>MOGU</t>
  </si>
  <si>
    <t>MOGU Inc. American Depositary Shares (each representing 25 Class A Ordinary Shares)</t>
  </si>
  <si>
    <t>MOH</t>
  </si>
  <si>
    <t>Molina Healthcare Inc Common Stock</t>
  </si>
  <si>
    <t>MOLN</t>
  </si>
  <si>
    <t>Molecular Partners AG American Depositary Shares</t>
  </si>
  <si>
    <t>MOMO</t>
  </si>
  <si>
    <t>Hello Group Inc. American Depositary Shares</t>
  </si>
  <si>
    <t>MOND</t>
  </si>
  <si>
    <t>Mondee Holdings Inc. Class A Common Stock</t>
  </si>
  <si>
    <t>MOR</t>
  </si>
  <si>
    <t>MorphoSys AG American Depositary Shares</t>
  </si>
  <si>
    <t>MORF</t>
  </si>
  <si>
    <t>Morphic Holding Inc. Common Stock</t>
  </si>
  <si>
    <t>MORN</t>
  </si>
  <si>
    <t>Morningstar Inc. Common Stock</t>
  </si>
  <si>
    <t>MOS</t>
  </si>
  <si>
    <t>Mosaic Company (The) Common Stock</t>
  </si>
  <si>
    <t>MOTS</t>
  </si>
  <si>
    <t>Motus GI Holdings Inc. Common Stock</t>
  </si>
  <si>
    <t>MOV</t>
  </si>
  <si>
    <t>Movado Group Inc. Common Stock</t>
  </si>
  <si>
    <t>MOVE</t>
  </si>
  <si>
    <t>Movano Inc. Common Stock</t>
  </si>
  <si>
    <t>MOXC</t>
  </si>
  <si>
    <t>Moxian (BVI) Inc Ordinary Shares</t>
  </si>
  <si>
    <t>MP</t>
  </si>
  <si>
    <t>MP Materials Corp. Common Stock</t>
  </si>
  <si>
    <t>MPA</t>
  </si>
  <si>
    <t>Blackrock MuniYield Pennsylvania Quality Fund Common Stock</t>
  </si>
  <si>
    <t>MPAA</t>
  </si>
  <si>
    <t>Motorcar Parts of America Inc. Common Stock</t>
  </si>
  <si>
    <t>MPB</t>
  </si>
  <si>
    <t>Mid Penn Bancorp Common Stock</t>
  </si>
  <si>
    <t>MPC</t>
  </si>
  <si>
    <t>Marathon Petroleum Corporation Common Stock</t>
  </si>
  <si>
    <t>MPLN</t>
  </si>
  <si>
    <t>MultiPlan Corporation Class A Common Stock</t>
  </si>
  <si>
    <t>MPLX</t>
  </si>
  <si>
    <t>MPLX LP Common Units Representing Limited Partner Interests</t>
  </si>
  <si>
    <t>MPTI</t>
  </si>
  <si>
    <t>M-tron Industries Inc. Common Stock</t>
  </si>
  <si>
    <t>MPU</t>
  </si>
  <si>
    <t>Mega Matrix Corp. Common Stock</t>
  </si>
  <si>
    <t>MPV</t>
  </si>
  <si>
    <t>Barings Participation Investors Common Stock</t>
  </si>
  <si>
    <t>MPW</t>
  </si>
  <si>
    <t>Medical Properties Trust Inc. common stock</t>
  </si>
  <si>
    <t>MPWR</t>
  </si>
  <si>
    <t>Monolithic Power Systems Inc. Common Stock</t>
  </si>
  <si>
    <t>MPX</t>
  </si>
  <si>
    <t>Marine Products Corporation Common Stock</t>
  </si>
  <si>
    <t>MQ</t>
  </si>
  <si>
    <t>Marqeta Inc. Class A Common Stock</t>
  </si>
  <si>
    <t>MQT</t>
  </si>
  <si>
    <t>Blackrock MuniYield Quality Fund II Inc. Common Stock</t>
  </si>
  <si>
    <t>MQY</t>
  </si>
  <si>
    <t>Blackrock MuniYield Quality Fund Inc. Common Stock</t>
  </si>
  <si>
    <t>MRAI</t>
  </si>
  <si>
    <t>Marpai Inc. Class A Common Stock</t>
  </si>
  <si>
    <t>MRAM</t>
  </si>
  <si>
    <t>Everspin Technologies Inc. Common Stock</t>
  </si>
  <si>
    <t>MRBK</t>
  </si>
  <si>
    <t>Meridian Corporation Common Stock</t>
  </si>
  <si>
    <t>MRC</t>
  </si>
  <si>
    <t>MRC Global Inc. Common Stock</t>
  </si>
  <si>
    <t>MRCC</t>
  </si>
  <si>
    <t>Monroe Capital Corporation Common Stock</t>
  </si>
  <si>
    <t>MRCY</t>
  </si>
  <si>
    <t>Mercury Systems Inc Common Stock</t>
  </si>
  <si>
    <t>MRDB</t>
  </si>
  <si>
    <t>MariaDB plc Ordinary Shares</t>
  </si>
  <si>
    <t>MREO</t>
  </si>
  <si>
    <t>Mereo BioPharma Group plc American Depositary Shares</t>
  </si>
  <si>
    <t>MRIN</t>
  </si>
  <si>
    <t>Marin Software Incorporated Common Stock</t>
  </si>
  <si>
    <t>MRK</t>
  </si>
  <si>
    <t>Merck &amp; Company Inc. Common Stock (new)</t>
  </si>
  <si>
    <t>MRKR</t>
  </si>
  <si>
    <t>Marker Therapeutics Inc. Common Stock</t>
  </si>
  <si>
    <t>MRM</t>
  </si>
  <si>
    <t>MEDIROM Healthcare Technologies Inc. American Depositary Share</t>
  </si>
  <si>
    <t>MRNA</t>
  </si>
  <si>
    <t>Moderna Inc. Common Stock</t>
  </si>
  <si>
    <t>MRNS</t>
  </si>
  <si>
    <t>Marinus Pharmaceuticals Inc. Common Stock</t>
  </si>
  <si>
    <t>MRO</t>
  </si>
  <si>
    <t>Marathon Oil Corporation Common Stock</t>
  </si>
  <si>
    <t>MRSN</t>
  </si>
  <si>
    <t>Mersana Therapeutics Inc. Common Stock</t>
  </si>
  <si>
    <t>MRT</t>
  </si>
  <si>
    <t>Marti Technologies Inc. Class A Ordinary Shares</t>
  </si>
  <si>
    <t>MRTN</t>
  </si>
  <si>
    <t>Marten Transport Ltd. Common Stock</t>
  </si>
  <si>
    <t>MRTX</t>
  </si>
  <si>
    <t>Mirati Therapeutics Inc. Common Stock</t>
  </si>
  <si>
    <t>MRUS</t>
  </si>
  <si>
    <t>Merus N.V. Common Shares</t>
  </si>
  <si>
    <t>MRVI</t>
  </si>
  <si>
    <t>Maravai LifeSciences Holdings Inc. Class A Common Stock</t>
  </si>
  <si>
    <t>MRVL</t>
  </si>
  <si>
    <t>Marvell Technology Inc. Common Stock</t>
  </si>
  <si>
    <t>MS</t>
  </si>
  <si>
    <t>Morgan Stanley Common Stock</t>
  </si>
  <si>
    <t>MS^A</t>
  </si>
  <si>
    <t>Morgan Stanley Dep Shs repstg 1/1000 Pfd Ser A</t>
  </si>
  <si>
    <t>MS^E</t>
  </si>
  <si>
    <t>Morgan Stanley DEPOSITARY SHARES REP 1/1000TH SHARES FIXED/FLTG PREFERRED STOCK SERIES E</t>
  </si>
  <si>
    <t>MS^F</t>
  </si>
  <si>
    <t>Morgan Stanley Dep Shs Rpstg 1/1000th Int Prd Ser F Fxd to Flag</t>
  </si>
  <si>
    <t>MS^I</t>
  </si>
  <si>
    <t>Morgan Stanley Depository Shares Representing 1/1000th Preferred Series 1 Fixed to Floating Non (Cum)</t>
  </si>
  <si>
    <t>MS^K</t>
  </si>
  <si>
    <t>Morgan Stanley Depositary Shares each representing 1/1000th of a share of Fixed-to-Floating Rate Non-Cumulative Preferred Stock Series K</t>
  </si>
  <si>
    <t>MS^L</t>
  </si>
  <si>
    <t>Morgan Stanley Depositary Shares each representing 1/1000th of a share of 4.875% Non-Cumulative Preferred Stock Series L</t>
  </si>
  <si>
    <t>MS^O</t>
  </si>
  <si>
    <t>Morgan Stanley Depositary Shares each representing 1/1000th of a share of 4.250% Non-Cumulative Preferred Stock Series O</t>
  </si>
  <si>
    <t>MS^P</t>
  </si>
  <si>
    <t>Morgan Stanley Depositary Shares each representing 1/1000th of a share of 6.500% Non-Cumulative Preferred Stock Series P</t>
  </si>
  <si>
    <t>MSA</t>
  </si>
  <si>
    <t>MSA Safety Incorporated Common Stock</t>
  </si>
  <si>
    <t>MSB</t>
  </si>
  <si>
    <t>Mesabi Trust Common Stock</t>
  </si>
  <si>
    <t>MSBI</t>
  </si>
  <si>
    <t>Midland States Bancorp Inc. Common Stock</t>
  </si>
  <si>
    <t>MSBIP</t>
  </si>
  <si>
    <t>Midland States Bancorp Inc. Depositary Shares Each Representing a 1/40th Interest in a Share of 7.750% Fixed-Rate Reset Non-Cumulative Perpetual Preferred Stock Series A</t>
  </si>
  <si>
    <t>MSC</t>
  </si>
  <si>
    <t>Studio City International Holdings Limited American depositary shares each representing four Class A ordinary shares</t>
  </si>
  <si>
    <t>MSCI</t>
  </si>
  <si>
    <t>MSCI Inc. Common Stock</t>
  </si>
  <si>
    <t>MSD</t>
  </si>
  <si>
    <t>Morgan Stanley Emerging Markets Debt Fund Inc. Common Stock</t>
  </si>
  <si>
    <t>MSEX</t>
  </si>
  <si>
    <t>Middlesex Water Company Common Stock</t>
  </si>
  <si>
    <t>Microsoft Corporation Common Stock</t>
  </si>
  <si>
    <t>MSGE</t>
  </si>
  <si>
    <t>Madison Square Garden Entertainment Corp. Class A Common Stock</t>
  </si>
  <si>
    <t>MSGM</t>
  </si>
  <si>
    <t>Motorsport Games Inc. Class A Common Stock</t>
  </si>
  <si>
    <t>MSGS</t>
  </si>
  <si>
    <t>Madison Square Garden Sports Corp. Class A Common Stock (New)</t>
  </si>
  <si>
    <t>MSI</t>
  </si>
  <si>
    <t>Motorola Solutions Inc. Common Stock</t>
  </si>
  <si>
    <t>MSM</t>
  </si>
  <si>
    <t>MSC Industrial Direct Company Inc. Common Stock</t>
  </si>
  <si>
    <t>MSN</t>
  </si>
  <si>
    <t>Emerson Radio Corporation Common Stock</t>
  </si>
  <si>
    <t>MSS</t>
  </si>
  <si>
    <t>Maison Solutions Inc. Class A Common Stock</t>
  </si>
  <si>
    <t>MSSA</t>
  </si>
  <si>
    <t>Metal Sky Star Acquisition Corporation Ordinary shares</t>
  </si>
  <si>
    <t>MSSAR</t>
  </si>
  <si>
    <t>Metal Sky Star Acquisition Corporation Right</t>
  </si>
  <si>
    <t>MSSAW</t>
  </si>
  <si>
    <t>Metal Sky Star Acquisition Corporation Warrant</t>
  </si>
  <si>
    <t>MSTR</t>
  </si>
  <si>
    <t>MicroStrategy Incorporated Common Stock Class A</t>
  </si>
  <si>
    <t>MT</t>
  </si>
  <si>
    <t>Arcelor Mittal NY Registry Shares NEW</t>
  </si>
  <si>
    <t>MTA</t>
  </si>
  <si>
    <t>Metalla Royalty &amp; Streaming Ltd. Common Shares</t>
  </si>
  <si>
    <t>MTAL</t>
  </si>
  <si>
    <t>Metals Acquisition Limited Ordinary Shares</t>
  </si>
  <si>
    <t>MTB</t>
  </si>
  <si>
    <t>M&amp;T Bank Corporation Common Stock</t>
  </si>
  <si>
    <t>MTB^H</t>
  </si>
  <si>
    <t>M&amp;T Bank Corporation Perpetual Fixed-to-Floating Rate Non-Cumulative Preferred Stock Series H</t>
  </si>
  <si>
    <t>MTBL</t>
  </si>
  <si>
    <t>Moatable Inc. American Depositary Share (each representing forty-five (45) Class A Ordinary Shares)</t>
  </si>
  <si>
    <t>MTC</t>
  </si>
  <si>
    <t>MMTec Inc. Common Shares</t>
  </si>
  <si>
    <t>MTCH</t>
  </si>
  <si>
    <t>Match Group Inc. Common Stock</t>
  </si>
  <si>
    <t>MTD</t>
  </si>
  <si>
    <t>Mettler-Toledo International Inc. Common Stock</t>
  </si>
  <si>
    <t>MTDR</t>
  </si>
  <si>
    <t>Matador Resources Company Common Stock</t>
  </si>
  <si>
    <t>MTEK</t>
  </si>
  <si>
    <t>Maris-Tech Ltd. Ordinary Shares</t>
  </si>
  <si>
    <t>MTEKW</t>
  </si>
  <si>
    <t>Maris-Tech Ltd. Warrants</t>
  </si>
  <si>
    <t>MTEM</t>
  </si>
  <si>
    <t>Molecular Templates Inc. Common Stock</t>
  </si>
  <si>
    <t>MTEX</t>
  </si>
  <si>
    <t>Mannatech Incorporated Common Stock</t>
  </si>
  <si>
    <t>MTG</t>
  </si>
  <si>
    <t>MGIC Investment Corporation Common Stock</t>
  </si>
  <si>
    <t>MTH</t>
  </si>
  <si>
    <t>Meritage Homes Corporation Common Stock</t>
  </si>
  <si>
    <t>MTLS</t>
  </si>
  <si>
    <t>Materialise NV American Depositary Shares</t>
  </si>
  <si>
    <t>MTN</t>
  </si>
  <si>
    <t>Vail Resorts Inc. Common Stock</t>
  </si>
  <si>
    <t>MTNB</t>
  </si>
  <si>
    <t>Matinas Biopharma Holdings Inc. Common Stock</t>
  </si>
  <si>
    <t>MTR</t>
  </si>
  <si>
    <t>Mesa Royalty Trust Common Stock</t>
  </si>
  <si>
    <t>MTRN</t>
  </si>
  <si>
    <t>Materion Corporation</t>
  </si>
  <si>
    <t>MTRX</t>
  </si>
  <si>
    <t>Matrix Service Company Common Stock</t>
  </si>
  <si>
    <t>MTSI</t>
  </si>
  <si>
    <t>MACOM Technology Solutions Holdings Inc. Common Stock</t>
  </si>
  <si>
    <t>MTTR</t>
  </si>
  <si>
    <t>Matterport Inc. Class A Common Stock</t>
  </si>
  <si>
    <t>MTW</t>
  </si>
  <si>
    <t>Manitowoc Company Inc. (The) Common Stock</t>
  </si>
  <si>
    <t>MTX</t>
  </si>
  <si>
    <t>Minerals Technologies Inc. Common Stock</t>
  </si>
  <si>
    <t>MTZ</t>
  </si>
  <si>
    <t>MasTec Inc. Common Stock</t>
  </si>
  <si>
    <t>MU</t>
  </si>
  <si>
    <t>Micron Technology Inc. Common Stock</t>
  </si>
  <si>
    <t>MUA</t>
  </si>
  <si>
    <t>Blackrock MuniAssets Fund Inc Common Stock</t>
  </si>
  <si>
    <t>MUC</t>
  </si>
  <si>
    <t>Blackrock MuniHoldings California Quality Fund Inc. Common Stock</t>
  </si>
  <si>
    <t>MUE</t>
  </si>
  <si>
    <t>Blackrock MuniHoldings Quality Fund II Inc. Common Stock</t>
  </si>
  <si>
    <t>MUFG</t>
  </si>
  <si>
    <t>Mitsubishi UFJ Financial Group Inc. Common Stock</t>
  </si>
  <si>
    <t>MUI</t>
  </si>
  <si>
    <t>BlackRock Municipal Income Fund Inc. Common Stock</t>
  </si>
  <si>
    <t>MUJ</t>
  </si>
  <si>
    <t>Blackrock MuniHoldings New Jersey Quality Fund Inc. Common Stock</t>
  </si>
  <si>
    <t>MULN</t>
  </si>
  <si>
    <t>Mullen Automotive Inc. Common Stock</t>
  </si>
  <si>
    <t>MUR</t>
  </si>
  <si>
    <t>Murphy Oil Corporation Common Stock</t>
  </si>
  <si>
    <t>MUSA</t>
  </si>
  <si>
    <t>Murphy USA Inc. Common Stock</t>
  </si>
  <si>
    <t>MUX</t>
  </si>
  <si>
    <t>McEwen Mining Inc. Common Stock</t>
  </si>
  <si>
    <t>MVBF</t>
  </si>
  <si>
    <t>MVB Financial Corp. Common Stock</t>
  </si>
  <si>
    <t>MVF</t>
  </si>
  <si>
    <t>Blackrock MuniVest Fund Inc. Common Stock</t>
  </si>
  <si>
    <t>MVIS</t>
  </si>
  <si>
    <t>MicroVision Inc. Common Stock</t>
  </si>
  <si>
    <t>MVLA</t>
  </si>
  <si>
    <t>Movella Holdings Inc. Common Stock</t>
  </si>
  <si>
    <t>MVLAW</t>
  </si>
  <si>
    <t>Movella Holdings Inc. Warrant</t>
  </si>
  <si>
    <t>MVO</t>
  </si>
  <si>
    <t>MV Oil Trust Units of Beneficial Interests</t>
  </si>
  <si>
    <t>MVST</t>
  </si>
  <si>
    <t>Microvast Holdings Inc. Common Stock</t>
  </si>
  <si>
    <t>MVSTW</t>
  </si>
  <si>
    <t>Microvast Holdings Inc. Warrants</t>
  </si>
  <si>
    <t>MVT</t>
  </si>
  <si>
    <t>Blackrock MuniVest Fund II Inc. Common Stock</t>
  </si>
  <si>
    <t>MWA</t>
  </si>
  <si>
    <t>MUELLER WATER PRODUCTS Common Stock</t>
  </si>
  <si>
    <t>MWG</t>
  </si>
  <si>
    <t>Multi Ways Holdings Limited Ordinary Shares</t>
  </si>
  <si>
    <t>MX</t>
  </si>
  <si>
    <t>Magnachip Semiconductor Corporation Common Stock</t>
  </si>
  <si>
    <t>MXC</t>
  </si>
  <si>
    <t>Mexco Energy Corporation Common Stock</t>
  </si>
  <si>
    <t>MXCT</t>
  </si>
  <si>
    <t>MaxCyte Inc. Common Stock</t>
  </si>
  <si>
    <t>MXE</t>
  </si>
  <si>
    <t>Mexico Equity and Income Fund Inc. (The) Common Stock</t>
  </si>
  <si>
    <t>MXF</t>
  </si>
  <si>
    <t>Mexico Fund Inc. (The) Common Stock</t>
  </si>
  <si>
    <t>MXL</t>
  </si>
  <si>
    <t>MaxLinear Inc. Common Stock</t>
  </si>
  <si>
    <t>MYD</t>
  </si>
  <si>
    <t>Blackrock MuniYield Fund Inc. Common Stock</t>
  </si>
  <si>
    <t>MYE</t>
  </si>
  <si>
    <t>Myers Industries Inc. Common Stock</t>
  </si>
  <si>
    <t>MYFW</t>
  </si>
  <si>
    <t>First Western Financial Inc. Common Stock</t>
  </si>
  <si>
    <t>MYGN</t>
  </si>
  <si>
    <t>Myriad Genetics Inc. Common Stock</t>
  </si>
  <si>
    <t>MYI</t>
  </si>
  <si>
    <t>Blackrock MuniYield Quality Fund III Inc Common Stock</t>
  </si>
  <si>
    <t>MYMD</t>
  </si>
  <si>
    <t>MyMD Pharmaceuticals Inc. Common Stock</t>
  </si>
  <si>
    <t>MYN</t>
  </si>
  <si>
    <t>Blackrock MuniYield New York Quality Fund Inc.Common Stock</t>
  </si>
  <si>
    <t>MYNA</t>
  </si>
  <si>
    <t>Mynaric AG American Depository Shares</t>
  </si>
  <si>
    <t>MYNZ</t>
  </si>
  <si>
    <t>Mainz Biomed N.V. Ordinary Shares</t>
  </si>
  <si>
    <t>MYO</t>
  </si>
  <si>
    <t>Myomo Inc. Common Stock</t>
  </si>
  <si>
    <t>MYPS</t>
  </si>
  <si>
    <t>PLAYSTUDIOS Inc. Class A Common Stock</t>
  </si>
  <si>
    <t>MYPSW</t>
  </si>
  <si>
    <t>PLAYSTUDIOS Inc. Warrant</t>
  </si>
  <si>
    <t>MYRG</t>
  </si>
  <si>
    <t>MYR Group Inc. Common Stock</t>
  </si>
  <si>
    <t>MYSZ</t>
  </si>
  <si>
    <t>My Size Inc. Common Stock</t>
  </si>
  <si>
    <t>MYTE</t>
  </si>
  <si>
    <t>MYT Netherlands Parent B.V. American Depositary Shares each representing one Ordinary Share</t>
  </si>
  <si>
    <t>NA</t>
  </si>
  <si>
    <t>Nano Labs Ltd American Depositary Shares</t>
  </si>
  <si>
    <t>NAAS</t>
  </si>
  <si>
    <t>NaaS Technology Inc. American Depositary Shares</t>
  </si>
  <si>
    <t>NABL</t>
  </si>
  <si>
    <t>N-able Inc. Common Stock</t>
  </si>
  <si>
    <t>NAC</t>
  </si>
  <si>
    <t>Nuveen California Quality Municipal Income Fund</t>
  </si>
  <si>
    <t>NAD</t>
  </si>
  <si>
    <t>Nuveen Quality Municipal Income Fund Common Stock</t>
  </si>
  <si>
    <t>NAII</t>
  </si>
  <si>
    <t>Natural Alternatives International Inc. Common Stock</t>
  </si>
  <si>
    <t>NAK</t>
  </si>
  <si>
    <t>Northern Dynasty Minerals Ltd. Common Stock</t>
  </si>
  <si>
    <t>NAMS</t>
  </si>
  <si>
    <t>NewAmsterdam Pharma Company N.V. Ordinary Shares</t>
  </si>
  <si>
    <t>NAMSW</t>
  </si>
  <si>
    <t>NewAmsterdam Pharma Company N.V. Warrant</t>
  </si>
  <si>
    <t>NAN</t>
  </si>
  <si>
    <t>Nuveen New York Quality Municipal Income Fund Common Stock</t>
  </si>
  <si>
    <t>NAOV</t>
  </si>
  <si>
    <t>NanoVibronix Inc. Common Stock</t>
  </si>
  <si>
    <t>NAPA</t>
  </si>
  <si>
    <t>The Duckhorn Portfolio Inc. Common Stock</t>
  </si>
  <si>
    <t>NARI</t>
  </si>
  <si>
    <t>Inari Medical Inc. Common Stock</t>
  </si>
  <si>
    <t>NAT</t>
  </si>
  <si>
    <t>Nordic American Tankers Limited Common Stock</t>
  </si>
  <si>
    <t>NATH</t>
  </si>
  <si>
    <t>Nathan's Famous Inc. Common Stock</t>
  </si>
  <si>
    <t>NATL</t>
  </si>
  <si>
    <t>NCR Atleos Corporation Common Stock</t>
  </si>
  <si>
    <t>NATR</t>
  </si>
  <si>
    <t>Nature's Sunshine Products Inc. Common Stock</t>
  </si>
  <si>
    <t>NAUT</t>
  </si>
  <si>
    <t>Nautilus Biotechnolgy Inc. Common Stock</t>
  </si>
  <si>
    <t>NAVI</t>
  </si>
  <si>
    <t>Navient Corporation Common Stock</t>
  </si>
  <si>
    <t>NAZ</t>
  </si>
  <si>
    <t>Nuveen Arizona Quality Municipal Income Fund Common Stock</t>
  </si>
  <si>
    <t>NB</t>
  </si>
  <si>
    <t>NioCorp Developments Ltd. Common Stock</t>
  </si>
  <si>
    <t>NBB</t>
  </si>
  <si>
    <t>Nuveen Taxable Municipal Income Fund Common Shares of Beneficial Interest</t>
  </si>
  <si>
    <t>NBH</t>
  </si>
  <si>
    <t>Neuberger Berman Municipal Fund Inc. Common Stock</t>
  </si>
  <si>
    <t>NBHC</t>
  </si>
  <si>
    <t>National Bank Holdings Corporation Common Stock</t>
  </si>
  <si>
    <t>NBIX</t>
  </si>
  <si>
    <t>Neurocrine Biosciences Inc. Common Stock</t>
  </si>
  <si>
    <t>NBN</t>
  </si>
  <si>
    <t>Northeast Bank Common Stock</t>
  </si>
  <si>
    <t>NBO</t>
  </si>
  <si>
    <t>Neuberger Berman New York Municipal Fund Inc. Common Stock</t>
  </si>
  <si>
    <t>NBR</t>
  </si>
  <si>
    <t>Nabors Industries Ltd.</t>
  </si>
  <si>
    <t>NBSE</t>
  </si>
  <si>
    <t>NeuBase Therapeutics Inc. Common Stock</t>
  </si>
  <si>
    <t>NBST</t>
  </si>
  <si>
    <t>Newbury Street Acquisition Corporation Common Stock</t>
  </si>
  <si>
    <t>NBTB</t>
  </si>
  <si>
    <t>NBT Bancorp Inc. Common Stock</t>
  </si>
  <si>
    <t>NBTX</t>
  </si>
  <si>
    <t>Nanobiotix S.A. American Depositary Shares</t>
  </si>
  <si>
    <t>NBW</t>
  </si>
  <si>
    <t>Neuberger Berman California Municipal Fund Inc Common Stock</t>
  </si>
  <si>
    <t>NBXG</t>
  </si>
  <si>
    <t>Neuberger Berman Next Generation Connectivity Fund Inc. Common Stock</t>
  </si>
  <si>
    <t>NBY</t>
  </si>
  <si>
    <t>NovaBay Pharmaceuticals Inc. Common Stock</t>
  </si>
  <si>
    <t>NC</t>
  </si>
  <si>
    <t>NACCO Industries Inc. Common Stock</t>
  </si>
  <si>
    <t>NCA</t>
  </si>
  <si>
    <t>Nuveen California Municipal Value Fund</t>
  </si>
  <si>
    <t>NCAC</t>
  </si>
  <si>
    <t>Newcourt Acquisition Corp Class A Ordinary Share</t>
  </si>
  <si>
    <t>NCACW</t>
  </si>
  <si>
    <t>Newcourt Acquisition Corp Warrant</t>
  </si>
  <si>
    <t>NCL</t>
  </si>
  <si>
    <t>Northann Corp.</t>
  </si>
  <si>
    <t>NCLH</t>
  </si>
  <si>
    <t>Norwegian Cruise Line Holdings Ltd. Ordinary Shares</t>
  </si>
  <si>
    <t>NCMI</t>
  </si>
  <si>
    <t>National CineMedia Inc. Common Stock</t>
  </si>
  <si>
    <t>NCNA</t>
  </si>
  <si>
    <t>NuCana plc American Depositary Share</t>
  </si>
  <si>
    <t>NCNC</t>
  </si>
  <si>
    <t>noco-noco Inc. Ordinary Share</t>
  </si>
  <si>
    <t>NCNCW</t>
  </si>
  <si>
    <t>noco-noco Inc. Warrant</t>
  </si>
  <si>
    <t>NCNO</t>
  </si>
  <si>
    <t>nCino Inc. Common Stock</t>
  </si>
  <si>
    <t>NCPL</t>
  </si>
  <si>
    <t>Netcapital Inc. Common Stock</t>
  </si>
  <si>
    <t>NCPLW</t>
  </si>
  <si>
    <t>Netcapital Inc. Warrants</t>
  </si>
  <si>
    <t>NCRA</t>
  </si>
  <si>
    <t>Nocera Inc. Common Stock</t>
  </si>
  <si>
    <t>NCSM</t>
  </si>
  <si>
    <t>NCS Multistage Holdings Inc. Common Stock</t>
  </si>
  <si>
    <t>NCTY</t>
  </si>
  <si>
    <t>The9 Limited American Depository Shares</t>
  </si>
  <si>
    <t>NCV</t>
  </si>
  <si>
    <t>Virtus Convertible &amp; Income Fund Common Shares of Beneficial Interest</t>
  </si>
  <si>
    <t>NCV^A</t>
  </si>
  <si>
    <t>Virtus Convertible &amp; Income Fund 5.625% Series A Cumulative Preferred Shares</t>
  </si>
  <si>
    <t>NCZ</t>
  </si>
  <si>
    <t>Virtus Convertible &amp; Income Fund II Common Shares of Beneficial Interest</t>
  </si>
  <si>
    <t>NCZ^A</t>
  </si>
  <si>
    <t>Virtus Convertible &amp; Income Fund II 5.50% Series A Cumulative Preferred Shares</t>
  </si>
  <si>
    <t>NDAQ</t>
  </si>
  <si>
    <t>Nasdaq Inc. Common Stock</t>
  </si>
  <si>
    <t>NDLS</t>
  </si>
  <si>
    <t>Noodles &amp; Company Class A Common Stock</t>
  </si>
  <si>
    <t>NDMO</t>
  </si>
  <si>
    <t>Nuveen Dynamic Municipal Opportunities Fund Common Shares of Beneficial Interest</t>
  </si>
  <si>
    <t>NDP</t>
  </si>
  <si>
    <t>Tortoise Energy Independence Fund Inc. Common Stock</t>
  </si>
  <si>
    <t>NDRA</t>
  </si>
  <si>
    <t>ENDRA Life Sciences Inc. Common Stock</t>
  </si>
  <si>
    <t>NDSN</t>
  </si>
  <si>
    <t>Nordson Corporation Common Stock</t>
  </si>
  <si>
    <t>NE</t>
  </si>
  <si>
    <t>Noble Corporation plc A Ordinary Shares</t>
  </si>
  <si>
    <t>NEA</t>
  </si>
  <si>
    <t>Nuveen AMT-Free Quality Municipal Income Fund Common Shares of Beneficial Interest Par Value $.01</t>
  </si>
  <si>
    <t>NECB</t>
  </si>
  <si>
    <t>NorthEast Community Bancorp Inc. Common Stock</t>
  </si>
  <si>
    <t>NEE</t>
  </si>
  <si>
    <t>NextEra Energy Inc. Common Stock</t>
  </si>
  <si>
    <t>NEE^N</t>
  </si>
  <si>
    <t>NextEra Energy Inc. Series N Junior Subordinated Debentures due March 1 2079</t>
  </si>
  <si>
    <t>NEE^R</t>
  </si>
  <si>
    <t>NextEra Energy Inc. 6.926% Corporate Units</t>
  </si>
  <si>
    <t>NEGG</t>
  </si>
  <si>
    <t>Newegg Commerce Inc. Common Shares</t>
  </si>
  <si>
    <t>NEM</t>
  </si>
  <si>
    <t>Newmont Corporation</t>
  </si>
  <si>
    <t>NEN</t>
  </si>
  <si>
    <t>New England Realty Associates Limited Partnership Class A Depositary Receipts Evidencing Units of Limited Partnership</t>
  </si>
  <si>
    <t>NEO</t>
  </si>
  <si>
    <t>NeoGenomics Inc. Common Stock</t>
  </si>
  <si>
    <t>NEOG</t>
  </si>
  <si>
    <t>Neogen Corporation Common Stock</t>
  </si>
  <si>
    <t>NEON</t>
  </si>
  <si>
    <t>Neonode Inc. Common Stock</t>
  </si>
  <si>
    <t>NEOV</t>
  </si>
  <si>
    <t>NeoVolta Inc. Common Stock</t>
  </si>
  <si>
    <t>NEOVW</t>
  </si>
  <si>
    <t>NeoVolta Inc. Warrant</t>
  </si>
  <si>
    <t>NEP</t>
  </si>
  <si>
    <t>NextEra Energy Partners LP Common Units representing limited partner interests</t>
  </si>
  <si>
    <t>NEPH</t>
  </si>
  <si>
    <t>Nephros Inc. Common Stock</t>
  </si>
  <si>
    <t>NEPT</t>
  </si>
  <si>
    <t>Neptune Wellness Solutions Inc. Ordinary Shares</t>
  </si>
  <si>
    <t>NERV</t>
  </si>
  <si>
    <t>Minerva Neurosciences Inc Common Stock</t>
  </si>
  <si>
    <t>NET</t>
  </si>
  <si>
    <t>Cloudflare Inc. Class A Common Stock</t>
  </si>
  <si>
    <t>NETC</t>
  </si>
  <si>
    <t>Nabors Energy Transition Corp. Class A Common Stock</t>
  </si>
  <si>
    <t>NETD</t>
  </si>
  <si>
    <t>Nabors Energy Transition Corp. II Class A Ordinary Shares</t>
  </si>
  <si>
    <t>NETDU</t>
  </si>
  <si>
    <t>Nabors Energy Transition Corp. II Unit</t>
  </si>
  <si>
    <t>NETDW</t>
  </si>
  <si>
    <t>Nabors Energy Transition Corp. II Warrant</t>
  </si>
  <si>
    <t>NETI</t>
  </si>
  <si>
    <t>Eneti Inc. Common Stock</t>
  </si>
  <si>
    <t>NEU</t>
  </si>
  <si>
    <t>NewMarket Corp Common Stock</t>
  </si>
  <si>
    <t>NEWP</t>
  </si>
  <si>
    <t>New Pacific Metals Corp. Common Shares</t>
  </si>
  <si>
    <t>NEWR</t>
  </si>
  <si>
    <t>New Relic Inc. Common Stock</t>
  </si>
  <si>
    <t>NEWT</t>
  </si>
  <si>
    <t>NewtekOne Inc. Common Stock</t>
  </si>
  <si>
    <t>NEWTI</t>
  </si>
  <si>
    <t>NewtekOne Inc. 8.00% Fixed Rate Senior Notes due 2028</t>
  </si>
  <si>
    <t>NEWTL</t>
  </si>
  <si>
    <t>NewtekOne Inc. 5.75% Notes due 2024</t>
  </si>
  <si>
    <t>NEWTZ</t>
  </si>
  <si>
    <t>NewtekOne Inc. 5.50% Notes Due 2026</t>
  </si>
  <si>
    <t>NEXA</t>
  </si>
  <si>
    <t>Nexa Resources S.A. Common Shares</t>
  </si>
  <si>
    <t>NEXI</t>
  </si>
  <si>
    <t>NexImmune Inc. Common Stock</t>
  </si>
  <si>
    <t>NEXT</t>
  </si>
  <si>
    <t>NextDecade Corporation Common Stock</t>
  </si>
  <si>
    <t>NFBK</t>
  </si>
  <si>
    <t>Northfield Bancorp Inc. Common Stock (Delaware)</t>
  </si>
  <si>
    <t>NFE</t>
  </si>
  <si>
    <t>New Fortress Energy Inc. Class A Common Stock</t>
  </si>
  <si>
    <t>NFG</t>
  </si>
  <si>
    <t>National Fuel Gas Company Common Stock</t>
  </si>
  <si>
    <t>NFGC</t>
  </si>
  <si>
    <t>New Found Gold Corp Common Shares</t>
  </si>
  <si>
    <t>NFJ</t>
  </si>
  <si>
    <t>Virtus Dividend Interest &amp; Premium Strategy Fund Common Shares of Beneficial Interest</t>
  </si>
  <si>
    <t>NFLX</t>
  </si>
  <si>
    <t>Netflix Inc. Common Stock</t>
  </si>
  <si>
    <t>NFNT</t>
  </si>
  <si>
    <t>Infinite Acquisition Corp. Class A Ordinary Shares</t>
  </si>
  <si>
    <t>NFTG</t>
  </si>
  <si>
    <t>The NFT Gaming Company Inc. Common Stock</t>
  </si>
  <si>
    <t>NFYS</t>
  </si>
  <si>
    <t>Enphys Acquisition Corp. Class A Ordinary Shares</t>
  </si>
  <si>
    <t>NG</t>
  </si>
  <si>
    <t>Novagold Resources Inc.</t>
  </si>
  <si>
    <t>NGD</t>
  </si>
  <si>
    <t>New Gold Inc.</t>
  </si>
  <si>
    <t>NGG</t>
  </si>
  <si>
    <t>National Grid Transco PLC National Grid PLC (NEW) American Depositary Shares</t>
  </si>
  <si>
    <t>NGL</t>
  </si>
  <si>
    <t>NGL ENERGY PARTNERS LP Common Units representing Limited Partner Interests</t>
  </si>
  <si>
    <t>NGL^B</t>
  </si>
  <si>
    <t>NGL ENERGY PARTNERS LP 9.00% Class B Fixed-to-Floating Rate Cumulative Redeemable Perpetual Preferred Units representing limited partnership interests</t>
  </si>
  <si>
    <t>NGL^C</t>
  </si>
  <si>
    <t>NGL ENERGY PARTNERS LP 9.625% Class C Fixed-to-Floating Rate Cumulative Redeemable Perpetual Preferred Units representing limited partner interests</t>
  </si>
  <si>
    <t>NGM</t>
  </si>
  <si>
    <t>NGM Biopharmaceuticals Inc. Common Stock</t>
  </si>
  <si>
    <t>NGMS</t>
  </si>
  <si>
    <t>NeoGames S.A. Ordinary Shares</t>
  </si>
  <si>
    <t>NGS</t>
  </si>
  <si>
    <t>Natural Gas Services Group Inc. Common Stock</t>
  </si>
  <si>
    <t>NGVC</t>
  </si>
  <si>
    <t>Natural Grocers by Vitamin Cottage Inc. Common Stock</t>
  </si>
  <si>
    <t>NGVT</t>
  </si>
  <si>
    <t>Ingevity Corporation Common Stock</t>
  </si>
  <si>
    <t>NHC</t>
  </si>
  <si>
    <t>National HealthCare Corporation Common Stock</t>
  </si>
  <si>
    <t>NHI</t>
  </si>
  <si>
    <t>National Health Investors Inc. Common Stock</t>
  </si>
  <si>
    <t>NHS</t>
  </si>
  <si>
    <t>Neuberger Berman High Yield Strategies Fund</t>
  </si>
  <si>
    <t>NHTC</t>
  </si>
  <si>
    <t>Natural Health Trends Corp. Common Stock</t>
  </si>
  <si>
    <t>NHWK</t>
  </si>
  <si>
    <t>NightHawk Biosciences Inc. Common Stock</t>
  </si>
  <si>
    <t>NI</t>
  </si>
  <si>
    <t>NiSource Inc Common Stock</t>
  </si>
  <si>
    <t>NI^B</t>
  </si>
  <si>
    <t>NiSource Inc Depositary Shares representing 1/1000th ownership interest in a share of 6.50% Series B Preferred Stock and 1/1000th ownership interest in a share of Series B-1 Preferred Stock</t>
  </si>
  <si>
    <t>NIC</t>
  </si>
  <si>
    <t>Nicolet Bankshares Inc. Common Stock</t>
  </si>
  <si>
    <t>NICE</t>
  </si>
  <si>
    <t>NICE Ltd American Depositary Shares</t>
  </si>
  <si>
    <t>NICK</t>
  </si>
  <si>
    <t>Nicholas Financial Inc. Common Stock</t>
  </si>
  <si>
    <t>NIE</t>
  </si>
  <si>
    <t>Virtus Equity &amp; Convertible Income Fund Common Shares of Beneficial Interest</t>
  </si>
  <si>
    <t>NIM</t>
  </si>
  <si>
    <t>Nuveen Select Maturities Municipal Fund Common Stock</t>
  </si>
  <si>
    <t>NIMC</t>
  </si>
  <si>
    <t>NiSource Inc Series A Corporate Units</t>
  </si>
  <si>
    <t>NINE</t>
  </si>
  <si>
    <t>Nine Energy Service Inc. Common Stock</t>
  </si>
  <si>
    <t>NIO</t>
  </si>
  <si>
    <t>NIO Inc. American depositary shares each representing one Class A ordinary share</t>
  </si>
  <si>
    <t>NIOBW</t>
  </si>
  <si>
    <t>NioCorp Developments Ltd. Warrant</t>
  </si>
  <si>
    <t>NIR</t>
  </si>
  <si>
    <t>Near Intelligence Inc. Common Stock</t>
  </si>
  <si>
    <t>NIRWW</t>
  </si>
  <si>
    <t>Near Intelligence Inc. Warrant</t>
  </si>
  <si>
    <t>NISN</t>
  </si>
  <si>
    <t>NiSun International Enterprise Development Group Co. Ltd. Class A Common Shares</t>
  </si>
  <si>
    <t>NIU</t>
  </si>
  <si>
    <t>Niu Technologies American Depositary Shares</t>
  </si>
  <si>
    <t>NJR</t>
  </si>
  <si>
    <t>NewJersey Resources Corporation Common Stock</t>
  </si>
  <si>
    <t>NKE</t>
  </si>
  <si>
    <t>Nike Inc. Common Stock</t>
  </si>
  <si>
    <t>NKGN</t>
  </si>
  <si>
    <t>NKGen Biotech Inc. Common Stock</t>
  </si>
  <si>
    <t>NKGNW</t>
  </si>
  <si>
    <t>NKGen Biotech Inc. Warrants</t>
  </si>
  <si>
    <t>NKLA</t>
  </si>
  <si>
    <t>Nikola Corporation Common Stock</t>
  </si>
  <si>
    <t>NKSH</t>
  </si>
  <si>
    <t>National Bankshares Inc. Common Stock</t>
  </si>
  <si>
    <t>NKTR</t>
  </si>
  <si>
    <t>Nektar Therapeutics Common Stock</t>
  </si>
  <si>
    <t>NKTX</t>
  </si>
  <si>
    <t>Nkarta Inc. Common Stock</t>
  </si>
  <si>
    <t>NKX</t>
  </si>
  <si>
    <t>Nuveen California AMT-Free Quality Municipal Income Fund</t>
  </si>
  <si>
    <t>NL</t>
  </si>
  <si>
    <t>NL Industries Inc. Common Stock</t>
  </si>
  <si>
    <t>NLS</t>
  </si>
  <si>
    <t>Nautilus Inc. Common Stock</t>
  </si>
  <si>
    <t>NLSP</t>
  </si>
  <si>
    <t>NLS Pharmaceutics Ltd. Ordinary Shares</t>
  </si>
  <si>
    <t>NLSPW</t>
  </si>
  <si>
    <t>NLS Pharmaceutics Ltd. Warrant</t>
  </si>
  <si>
    <t>NLTX</t>
  </si>
  <si>
    <t>Neoleukin Therapeutics Inc. Common Stock</t>
  </si>
  <si>
    <t>NLY</t>
  </si>
  <si>
    <t>Annaly Capital Management Inc. Common Stock</t>
  </si>
  <si>
    <t>NLY^F</t>
  </si>
  <si>
    <t>Annaly Capital Management Inc 6.95% Series F</t>
  </si>
  <si>
    <t>NLY^G</t>
  </si>
  <si>
    <t>Annaly Capital Management Inc 6.50% Series G Fixed-to-Floating Rate Cumulative Redeemable Preferred Stock</t>
  </si>
  <si>
    <t>NLY^I</t>
  </si>
  <si>
    <t>Annaly Capital Management Inc 6.750% Series I Fixed-to-Floating Rate Cumulative Redeemable Preferred Stock</t>
  </si>
  <si>
    <t>NM</t>
  </si>
  <si>
    <t>Navios Maritime Holdings Inc. Common Stock</t>
  </si>
  <si>
    <t>NM^G</t>
  </si>
  <si>
    <t>Navios Maritime Holdings Inc. Sponsored ADR Representing 1/100th Perpetual Preferred Series G (Marshall Islands)</t>
  </si>
  <si>
    <t>NM^H</t>
  </si>
  <si>
    <t>Navios Maritime Holdings Inc. Sponsored ADR Representing 1/100th Perp. Preferred Series H%</t>
  </si>
  <si>
    <t>NMAI</t>
  </si>
  <si>
    <t>Nuveen Multi-Asset Income Fund Common Shares of Beneficial Interest</t>
  </si>
  <si>
    <t>NMCO</t>
  </si>
  <si>
    <t>Nuveen Municipal Credit Opportunities Fund Common Shares</t>
  </si>
  <si>
    <t>NMFC</t>
  </si>
  <si>
    <t>New Mountain Finance Corporation Common Stock</t>
  </si>
  <si>
    <t>NMG</t>
  </si>
  <si>
    <t>Nouveau Monde Graphite Inc. Common Shares</t>
  </si>
  <si>
    <t>NMI</t>
  </si>
  <si>
    <t>Nuveen Municipal Income Fund Inc. Common Stock</t>
  </si>
  <si>
    <t>NMIH</t>
  </si>
  <si>
    <t>NMI Holdings Inc. Class A Common Stock</t>
  </si>
  <si>
    <t>NMK^C</t>
  </si>
  <si>
    <t>Niagara Mohawk Holdings Inc. Preferred Stock</t>
  </si>
  <si>
    <t>NML</t>
  </si>
  <si>
    <t>Neuberger Berman Energy Infrastructure and Income Fund Inc. Common Stock</t>
  </si>
  <si>
    <t>NMM</t>
  </si>
  <si>
    <t>Navios Maritime Partners LP Common Units Representing Limited Partner Interests</t>
  </si>
  <si>
    <t>NMR</t>
  </si>
  <si>
    <t>Nomura Holdings Inc ADR American Depositary Shares</t>
  </si>
  <si>
    <t>NMRA</t>
  </si>
  <si>
    <t>Neumora Therapeutics Inc. Common Stock</t>
  </si>
  <si>
    <t>NMRD</t>
  </si>
  <si>
    <t>Nemaura Medical Inc. Common Stock</t>
  </si>
  <si>
    <t>NMRK</t>
  </si>
  <si>
    <t>Newmark Group Inc. Class A Common Stock</t>
  </si>
  <si>
    <t>NMS</t>
  </si>
  <si>
    <t>Nuveen Minnesota Quality Municipal Income Fund</t>
  </si>
  <si>
    <t>NMT</t>
  </si>
  <si>
    <t>Nuveen Massachusetts Quality Municipal Income Fund Common Stock</t>
  </si>
  <si>
    <t>NMTC</t>
  </si>
  <si>
    <t>NeuroOne Medical Technologies Corporation Common Stock</t>
  </si>
  <si>
    <t>NMZ</t>
  </si>
  <si>
    <t>Nuveen Municipal High Income Opportunity Fund Common Stock $0.01 par value per share</t>
  </si>
  <si>
    <t>NN</t>
  </si>
  <si>
    <t>NextNav Inc. Common Stock</t>
  </si>
  <si>
    <t>NNAG</t>
  </si>
  <si>
    <t>99 Acquisition Group Inc. Class A Common Stock</t>
  </si>
  <si>
    <t>NNAGR</t>
  </si>
  <si>
    <t>99 Acquisition Group Inc. Right</t>
  </si>
  <si>
    <t>NNAGU</t>
  </si>
  <si>
    <t>99 Acquisition Group Inc. Unit</t>
  </si>
  <si>
    <t>NNAGW</t>
  </si>
  <si>
    <t>99 Acquisition Group Inc. Warrant</t>
  </si>
  <si>
    <t>NNAVW</t>
  </si>
  <si>
    <t>NextNav Inc. Warrant</t>
  </si>
  <si>
    <t>NNBR</t>
  </si>
  <si>
    <t>NN Inc. Common Stock</t>
  </si>
  <si>
    <t>NNDM</t>
  </si>
  <si>
    <t>Nano Dimension Ltd. American Depositary Shares</t>
  </si>
  <si>
    <t>NNI</t>
  </si>
  <si>
    <t>Nelnet Inc. Common Stock</t>
  </si>
  <si>
    <t>NNN</t>
  </si>
  <si>
    <t>NNN REIT Inc. Common Stock</t>
  </si>
  <si>
    <t>NNOX</t>
  </si>
  <si>
    <t>NANO-X IMAGING LTD Ordinary Shares</t>
  </si>
  <si>
    <t>NNVC</t>
  </si>
  <si>
    <t>NanoViricides Inc. Common Stock</t>
  </si>
  <si>
    <t>NNY</t>
  </si>
  <si>
    <t>Nuveen New York Municipal Value Fund Common Stock</t>
  </si>
  <si>
    <t>NOA</t>
  </si>
  <si>
    <t>North American Construction Group Ltd. Common Shares (no par)</t>
  </si>
  <si>
    <t>NOAH</t>
  </si>
  <si>
    <t>Noah Holdings Limited</t>
  </si>
  <si>
    <t>NOC</t>
  </si>
  <si>
    <t>Northrop Grumman Corporation Common Stock</t>
  </si>
  <si>
    <t>NODK</t>
  </si>
  <si>
    <t>NI Holdings Inc. Common Stock</t>
  </si>
  <si>
    <t>NOG</t>
  </si>
  <si>
    <t>Northern Oil and Gas Inc. Common Stock</t>
  </si>
  <si>
    <t>NOGN</t>
  </si>
  <si>
    <t>Nogin Inc. Common Stock</t>
  </si>
  <si>
    <t>NOGNW</t>
  </si>
  <si>
    <t>Nogin Inc. Warrant</t>
  </si>
  <si>
    <t>NOK</t>
  </si>
  <si>
    <t>Nokia Corporation Sponsored American Depositary Shares</t>
  </si>
  <si>
    <t>Finland</t>
  </si>
  <si>
    <t>NOM</t>
  </si>
  <si>
    <t>Nuveen Missouri Quality Municipal Income Fund</t>
  </si>
  <si>
    <t>NOMD</t>
  </si>
  <si>
    <t>Nomad Foods Limited Ordinary Shares</t>
  </si>
  <si>
    <t>NOTE</t>
  </si>
  <si>
    <t>FiscalNote Holdings Inc. Class A common stock</t>
  </si>
  <si>
    <t>NOTV</t>
  </si>
  <si>
    <t>Inotiv Inc. Common Stock</t>
  </si>
  <si>
    <t>NOV</t>
  </si>
  <si>
    <t>NOV Inc. Common Stock</t>
  </si>
  <si>
    <t>NOVA</t>
  </si>
  <si>
    <t>Sunnova Energy International Inc. Common Stock</t>
  </si>
  <si>
    <t>NOVT</t>
  </si>
  <si>
    <t>Novanta Inc. Common Stock</t>
  </si>
  <si>
    <t>NOVVR</t>
  </si>
  <si>
    <t>Nova Vision Acquisition Corp. Rights</t>
  </si>
  <si>
    <t>NOW</t>
  </si>
  <si>
    <t>ServiceNow Inc. Common Stock</t>
  </si>
  <si>
    <t>NPCE</t>
  </si>
  <si>
    <t>Neuropace Inc. Common Stock</t>
  </si>
  <si>
    <t>NPCT</t>
  </si>
  <si>
    <t>Nuveen Core Plus Impact Fund Common Shares of Beneficial Interest</t>
  </si>
  <si>
    <t>NPFD</t>
  </si>
  <si>
    <t>Nuveen Variable Rate Preferred &amp; Income Fund Common Shares</t>
  </si>
  <si>
    <t>NPK</t>
  </si>
  <si>
    <t>National Presto Industries Inc. Common Stock</t>
  </si>
  <si>
    <t>NPO</t>
  </si>
  <si>
    <t>EnPro Industries Inc</t>
  </si>
  <si>
    <t>NPV</t>
  </si>
  <si>
    <t>Nuveen Virginia Quality Municipal Income Fund Common Stock</t>
  </si>
  <si>
    <t>NPWR</t>
  </si>
  <si>
    <t>NET Power Inc. Class A Common Stock</t>
  </si>
  <si>
    <t>NQP</t>
  </si>
  <si>
    <t>Nuveen Pennsylvania Quality Municipal Income Fund Common Stock</t>
  </si>
  <si>
    <t>NR</t>
  </si>
  <si>
    <t>Newpark Resources Inc. Common Stock</t>
  </si>
  <si>
    <t>NRAC</t>
  </si>
  <si>
    <t>Northern Revival Acquisition Corporation Class A Ordinary Share</t>
  </si>
  <si>
    <t>NRBO</t>
  </si>
  <si>
    <t>NeuroBo Pharmaceuticals Inc. Common Stock</t>
  </si>
  <si>
    <t>NRC</t>
  </si>
  <si>
    <t>National Research Corporation Common Stock (Delaware)</t>
  </si>
  <si>
    <t>NRDS</t>
  </si>
  <si>
    <t>NerdWallet Inc. Class A Common Stock</t>
  </si>
  <si>
    <t>NRDY</t>
  </si>
  <si>
    <t>Nerdy Inc. Class A Common Stock</t>
  </si>
  <si>
    <t>NREF</t>
  </si>
  <si>
    <t>NexPoint Real Estate Finance Inc. Common Stock</t>
  </si>
  <si>
    <t>NREF^A</t>
  </si>
  <si>
    <t>NexPoint Real Estate Finance Inc. 8.50% Series A Cumulative Redeemable Preferred Stock</t>
  </si>
  <si>
    <t>NRG</t>
  </si>
  <si>
    <t>NRG Energy Inc. Common Stock</t>
  </si>
  <si>
    <t>NRGV</t>
  </si>
  <si>
    <t>Energy Vault Holdings Inc. Common Stock</t>
  </si>
  <si>
    <t>NRGX</t>
  </si>
  <si>
    <t>PIMCO Energy and Tactical Credit Opportunities Fund Common Shares of Beneficial Interest</t>
  </si>
  <si>
    <t>NRIM</t>
  </si>
  <si>
    <t>Northrim BanCorp Inc Common Stock</t>
  </si>
  <si>
    <t>NRIX</t>
  </si>
  <si>
    <t>Nurix Therapeutics Inc. Common stock</t>
  </si>
  <si>
    <t>NRK</t>
  </si>
  <si>
    <t>Nuveen New York AMT-Free Quality Municipal Income Fund</t>
  </si>
  <si>
    <t>NRO</t>
  </si>
  <si>
    <t>Neuberger Berman Real Estate Securities Income Fund Inc.</t>
  </si>
  <si>
    <t>NRP</t>
  </si>
  <si>
    <t>Natural Resource Partners LP Limited Partnership</t>
  </si>
  <si>
    <t>NRSN</t>
  </si>
  <si>
    <t>NeuroSense Therapeutics Ltd. Ordinary Shares</t>
  </si>
  <si>
    <t>NRSNW</t>
  </si>
  <si>
    <t>NeuroSense Therapeutics Ltd. Warrant</t>
  </si>
  <si>
    <t>NRT</t>
  </si>
  <si>
    <t>North European Oil Royality Trust Common Stock</t>
  </si>
  <si>
    <t>NRUC</t>
  </si>
  <si>
    <t>National Rural Utilities Cooperative Finance Corporation 5.500% Subordinated Notes due 2064 (Subordinated Deferrable Interest Notes)</t>
  </si>
  <si>
    <t>NRXP</t>
  </si>
  <si>
    <t>NRX Pharmaceuticals Inc. Common Stock</t>
  </si>
  <si>
    <t>NRXPW</t>
  </si>
  <si>
    <t>NRX Pharmaceuticals Inc. Warrant</t>
  </si>
  <si>
    <t>NRXS</t>
  </si>
  <si>
    <t>Neuraxis Inc. Common Stock</t>
  </si>
  <si>
    <t>NS</t>
  </si>
  <si>
    <t>Nustar Energy L.P. Common Units</t>
  </si>
  <si>
    <t>NS^A</t>
  </si>
  <si>
    <t>Nustar Energy L.P. 8.50% Series A Fixed-to-Floating Rate Cumulative Redeemable Perpetual Preferred Units</t>
  </si>
  <si>
    <t>NS^B</t>
  </si>
  <si>
    <t>Nustar Energy L.P. 7.625% Series B Fixed-to-Floating Rate Cumulative Redeemable Perpetual Preferred Units representing limited partner interests</t>
  </si>
  <si>
    <t>NS^C</t>
  </si>
  <si>
    <t>Nustar Energy L.P. 9.00% Series C Fixed-to-Floating Rate Cumulative Redeemable Perpetual Preferred Units</t>
  </si>
  <si>
    <t>NSA</t>
  </si>
  <si>
    <t>National Storage Affiliates Trust Common Shares of Beneficial Interest</t>
  </si>
  <si>
    <t>NSA^A</t>
  </si>
  <si>
    <t>National Storage Affiliates Trust 6.000% Series A Cumulative Redeemable Preferred Shares of Beneficial Interest (Liquidation Preference $25.00 per share)</t>
  </si>
  <si>
    <t>NSC</t>
  </si>
  <si>
    <t>Norfolk Southern Corporation Common Stock</t>
  </si>
  <si>
    <t>NSIT</t>
  </si>
  <si>
    <t>Insight Enterprises Inc. Common Stock</t>
  </si>
  <si>
    <t>NSP</t>
  </si>
  <si>
    <t>Insperity Inc. Common Stock</t>
  </si>
  <si>
    <t>NSPR</t>
  </si>
  <si>
    <t>InspireMD Inc. Common Stock</t>
  </si>
  <si>
    <t>NSS</t>
  </si>
  <si>
    <t>NuStar Logistics L.P. 7.625% Fixed-to-Floating Rate Subordinated Notes due 2043</t>
  </si>
  <si>
    <t>NSSC</t>
  </si>
  <si>
    <t>NAPCO Security Technologies Inc. Common Stock</t>
  </si>
  <si>
    <t>NSTB</t>
  </si>
  <si>
    <t>Northern Star Investment Corp. II Class A Common stock</t>
  </si>
  <si>
    <t>NSTG</t>
  </si>
  <si>
    <t>NanoString Technologies Inc. Common Stock</t>
  </si>
  <si>
    <t>NSTS</t>
  </si>
  <si>
    <t>NSTS Bancorp Inc. Common Stock</t>
  </si>
  <si>
    <t>NSYS</t>
  </si>
  <si>
    <t>Nortech Systems Incorporated Common Stock</t>
  </si>
  <si>
    <t>NTAP</t>
  </si>
  <si>
    <t>NetApp Inc. Common Stock</t>
  </si>
  <si>
    <t>NTB</t>
  </si>
  <si>
    <t>Bank of N.T. Butterfield &amp; Son Limited (The) Voting Ordinary Shares</t>
  </si>
  <si>
    <t>NTBL</t>
  </si>
  <si>
    <t>Notable Labs Ltd. Ordinary Shares</t>
  </si>
  <si>
    <t>NTCO</t>
  </si>
  <si>
    <t>Natura &amp;Co Holding S.A. American Depositary Shares</t>
  </si>
  <si>
    <t>NTCT</t>
  </si>
  <si>
    <t>NetScout Systems Inc. Common Stock</t>
  </si>
  <si>
    <t>NTES</t>
  </si>
  <si>
    <t>NetEase Inc. American Depositary Shares</t>
  </si>
  <si>
    <t>NTG</t>
  </si>
  <si>
    <t>Tortoise Midstream Energy Fund Inc. Common Stock</t>
  </si>
  <si>
    <t>NTGR</t>
  </si>
  <si>
    <t>NETGEAR Inc. Common Stock</t>
  </si>
  <si>
    <t>NTIC</t>
  </si>
  <si>
    <t>Northern Technologies International Corporation Common Stock</t>
  </si>
  <si>
    <t>NTIP</t>
  </si>
  <si>
    <t>Network-1 Technologies Inc. Common Stock</t>
  </si>
  <si>
    <t>NTLA</t>
  </si>
  <si>
    <t>Intellia Therapeutics Inc. Common Stock</t>
  </si>
  <si>
    <t>NTNX</t>
  </si>
  <si>
    <t>Nutanix Inc. Class A Common Stock</t>
  </si>
  <si>
    <t>NTR</t>
  </si>
  <si>
    <t>Nutrien Ltd. Common Shares</t>
  </si>
  <si>
    <t>NTRA</t>
  </si>
  <si>
    <t>Natera Inc. Common Stock</t>
  </si>
  <si>
    <t>NTRB</t>
  </si>
  <si>
    <t>Nutriband Inc. Common Stock</t>
  </si>
  <si>
    <t>NTRBW</t>
  </si>
  <si>
    <t>Nutriband Inc. Warrant</t>
  </si>
  <si>
    <t>NTRS</t>
  </si>
  <si>
    <t>Northern Trust Corporation Common Stock</t>
  </si>
  <si>
    <t>NTRSO</t>
  </si>
  <si>
    <t>Northern Trust Corporation Depositary Shares Each Representing a 1/1000th Interest in a Share of Series E Non-Cumulative Perpetual Preferred Stock</t>
  </si>
  <si>
    <t>NTST</t>
  </si>
  <si>
    <t>NetSTREIT Corp. Common Stock</t>
  </si>
  <si>
    <t>NTWK</t>
  </si>
  <si>
    <t>NetSol Technologies Inc. Common Stock</t>
  </si>
  <si>
    <t>NTZ</t>
  </si>
  <si>
    <t>Natuzzi S.p.A.</t>
  </si>
  <si>
    <t>NU</t>
  </si>
  <si>
    <t>Nu Holdings Ltd. Class A Ordinary Shares</t>
  </si>
  <si>
    <t>NUBI</t>
  </si>
  <si>
    <t>Nubia Brand International Corp. Class A Common Stock</t>
  </si>
  <si>
    <t>NUBIW</t>
  </si>
  <si>
    <t>Nubia Brand International Corp. Warrant</t>
  </si>
  <si>
    <t>NUE</t>
  </si>
  <si>
    <t>Nucor Corporation Common Stock</t>
  </si>
  <si>
    <t>NURO</t>
  </si>
  <si>
    <t>NeuroMetrix Inc. Common Stock</t>
  </si>
  <si>
    <t>NUS</t>
  </si>
  <si>
    <t>Nu Skin Enterprises Inc. Common Stock</t>
  </si>
  <si>
    <t>NUTX</t>
  </si>
  <si>
    <t>Nutex Health Inc. Common Stock</t>
  </si>
  <si>
    <t>NUV</t>
  </si>
  <si>
    <t>Nuveen Municipal Value Fund Inc. Common Stock</t>
  </si>
  <si>
    <t>NUVB</t>
  </si>
  <si>
    <t>Nuvation Bio Inc. Class A Common Stock</t>
  </si>
  <si>
    <t>NUVL</t>
  </si>
  <si>
    <t>Nuvalent Inc. Class A Common Stock</t>
  </si>
  <si>
    <t>NUW</t>
  </si>
  <si>
    <t>Nuveen AMT-Free Municipal Value Fund</t>
  </si>
  <si>
    <t>NUWE</t>
  </si>
  <si>
    <t>Nuwellis Inc. Common Stock</t>
  </si>
  <si>
    <t>NUZE</t>
  </si>
  <si>
    <t>NuZee Inc. Common Stock</t>
  </si>
  <si>
    <t>NVAC</t>
  </si>
  <si>
    <t>NorthView Acquisition Corporation Common Stock</t>
  </si>
  <si>
    <t>NVACR</t>
  </si>
  <si>
    <t>NorthView Acquisition Corporation Rights</t>
  </si>
  <si>
    <t>NVACW</t>
  </si>
  <si>
    <t>NorthView Acquisition Corporation Warrant</t>
  </si>
  <si>
    <t>NVAX</t>
  </si>
  <si>
    <t>Novavax Inc. Common Stock</t>
  </si>
  <si>
    <t>NVCR</t>
  </si>
  <si>
    <t>NovoCure Limited Ordinary Shares</t>
  </si>
  <si>
    <t>NVCT</t>
  </si>
  <si>
    <t>Nuvectis Pharma Inc. Common Stock</t>
  </si>
  <si>
    <t>NVDA</t>
  </si>
  <si>
    <t>NVIDIA Corporation Common Stock</t>
  </si>
  <si>
    <t>NVEC</t>
  </si>
  <si>
    <t>NVE Corporation Common Stock</t>
  </si>
  <si>
    <t>NVEE</t>
  </si>
  <si>
    <t>NV5 Global Inc. Common Stock</t>
  </si>
  <si>
    <t>NVEI</t>
  </si>
  <si>
    <t>Nuvei Corporation Subordinate Voting Shares</t>
  </si>
  <si>
    <t>NVFY</t>
  </si>
  <si>
    <t>Nova Lifestyle Inc. Common Stock</t>
  </si>
  <si>
    <t>NVG</t>
  </si>
  <si>
    <t>Nuveen AMT-Free Municipal Credit Income Fund</t>
  </si>
  <si>
    <t>NVGS</t>
  </si>
  <si>
    <t>Navigator Holdings Ltd. Ordinary Shares (Marshall Islands)</t>
  </si>
  <si>
    <t>NVIV</t>
  </si>
  <si>
    <t>InVivo Therapeutics Holdings Corp Common Stock</t>
  </si>
  <si>
    <t>NVMI</t>
  </si>
  <si>
    <t>Nova Ltd. Ordinary Shares</t>
  </si>
  <si>
    <t>NVNI</t>
  </si>
  <si>
    <t>Nvni Group Limited Ordinary Shares</t>
  </si>
  <si>
    <t>NVNIW</t>
  </si>
  <si>
    <t>Nvni Group Limited Warrants</t>
  </si>
  <si>
    <t>NVNO</t>
  </si>
  <si>
    <t>enVVeno Medical Corporation Common Stock</t>
  </si>
  <si>
    <t>NVO</t>
  </si>
  <si>
    <t>Novo Nordisk A/S Common Stock</t>
  </si>
  <si>
    <t>NVOS</t>
  </si>
  <si>
    <t>Novo Integrated Sciences Inc. Common Stock</t>
  </si>
  <si>
    <t>NVR</t>
  </si>
  <si>
    <t>NVR Inc. Common Stock</t>
  </si>
  <si>
    <t>NVRI</t>
  </si>
  <si>
    <t>Enviri Corporation Common Stock</t>
  </si>
  <si>
    <t>NVRO</t>
  </si>
  <si>
    <t>Nevro Corp. Common Stock</t>
  </si>
  <si>
    <t>NVS</t>
  </si>
  <si>
    <t>Novartis AG Common Stock</t>
  </si>
  <si>
    <t>NVST</t>
  </si>
  <si>
    <t>Envista Holdings Corporation Common Stock</t>
  </si>
  <si>
    <t>NVT</t>
  </si>
  <si>
    <t>nVent Electric plc Ordinary Shares</t>
  </si>
  <si>
    <t>NVTA</t>
  </si>
  <si>
    <t>Invitae Corporation Common Stock</t>
  </si>
  <si>
    <t>NVTS</t>
  </si>
  <si>
    <t>Navitas Semiconductor Corporation Common Stock</t>
  </si>
  <si>
    <t>NVVE</t>
  </si>
  <si>
    <t>Nuvve Holding Corp. Common Stock</t>
  </si>
  <si>
    <t>NVVEW</t>
  </si>
  <si>
    <t>Nuvve Holding Corp. Warrant</t>
  </si>
  <si>
    <t>NVX</t>
  </si>
  <si>
    <t>NOVONIX Limited American Depository Shares</t>
  </si>
  <si>
    <t>NWBI</t>
  </si>
  <si>
    <t>Northwest Bancshares Inc. Common Stock</t>
  </si>
  <si>
    <t>NWE</t>
  </si>
  <si>
    <t>NorthWestern Energy Group Inc. Common Stock</t>
  </si>
  <si>
    <t>NWFL</t>
  </si>
  <si>
    <t>Norwood Financial Corp. Common Stock</t>
  </si>
  <si>
    <t>NWG</t>
  </si>
  <si>
    <t>NatWest Group plc American Depositary Shares (each representing two (2) Ordinary Shares)</t>
  </si>
  <si>
    <t>NWGL</t>
  </si>
  <si>
    <t>Nature Wood Group Limited American Depositary Shares</t>
  </si>
  <si>
    <t>NWL</t>
  </si>
  <si>
    <t>Newell Brands Inc. Common Stock</t>
  </si>
  <si>
    <t>NWLI</t>
  </si>
  <si>
    <t>National Western Life Group Inc. Class A Common Stock</t>
  </si>
  <si>
    <t>NWN</t>
  </si>
  <si>
    <t>Northwest Natural Holding Company Common Stock</t>
  </si>
  <si>
    <t>NWPX</t>
  </si>
  <si>
    <t>Northwest Pipe Company Common Stock</t>
  </si>
  <si>
    <t>NWS</t>
  </si>
  <si>
    <t>News Corporation Class B Common Stock</t>
  </si>
  <si>
    <t>NWSA</t>
  </si>
  <si>
    <t>News Corporation Class A Common Stock</t>
  </si>
  <si>
    <t>NWTN</t>
  </si>
  <si>
    <t>NWTN Inc. Class B Ordinary Shares</t>
  </si>
  <si>
    <t>NWTNW</t>
  </si>
  <si>
    <t>NWTN Inc. Warrant</t>
  </si>
  <si>
    <t>NX</t>
  </si>
  <si>
    <t>Quanex Building Products Corporation Common Stock</t>
  </si>
  <si>
    <t>NXC</t>
  </si>
  <si>
    <t>Nuveen California Select Tax-Free Income Portfolio Common Stock</t>
  </si>
  <si>
    <t>NXDT</t>
  </si>
  <si>
    <t>NexPoint Diversified Real Estate Trust Common Stock</t>
  </si>
  <si>
    <t>NXDT^A</t>
  </si>
  <si>
    <t>NexPoint Diversified Real Estate Trust 5.50% Series A Cumulative Preferred Shares ($25.00 liquidation preference per share)</t>
  </si>
  <si>
    <t>NXE</t>
  </si>
  <si>
    <t>Nexgen Energy Ltd. Common Shares</t>
  </si>
  <si>
    <t>NXG</t>
  </si>
  <si>
    <t>NXG NextGen Infrastructure Income Fund Common Shares of Beneficial Interest</t>
  </si>
  <si>
    <t>NXGL</t>
  </si>
  <si>
    <t>NexGel Inc Common Stock</t>
  </si>
  <si>
    <t>NXGLW</t>
  </si>
  <si>
    <t>NexGel Inc Warrant</t>
  </si>
  <si>
    <t>NXGN</t>
  </si>
  <si>
    <t>NextGen Healthcare Inc. Common Stock</t>
  </si>
  <si>
    <t>NXJ</t>
  </si>
  <si>
    <t>Nuveen New Jersey Qualified Municipal Fund</t>
  </si>
  <si>
    <t>NXL</t>
  </si>
  <si>
    <t>Nexalin Technology Inc. Common Stock</t>
  </si>
  <si>
    <t>NXLIW</t>
  </si>
  <si>
    <t>Nexalin Technology Inc. Warrant</t>
  </si>
  <si>
    <t>NXN</t>
  </si>
  <si>
    <t>Nuveen New York Select Tax-Free Income Portfolio Common Stock</t>
  </si>
  <si>
    <t>NXP</t>
  </si>
  <si>
    <t>Nuveen Select Tax Free Income Portfolio Common Stock</t>
  </si>
  <si>
    <t>NXPI</t>
  </si>
  <si>
    <t>NXP Semiconductors N.V. Common Stock</t>
  </si>
  <si>
    <t>NXPL</t>
  </si>
  <si>
    <t>NextPlat Corp Common Stock</t>
  </si>
  <si>
    <t>NXPLW</t>
  </si>
  <si>
    <t>NextPlat Corp Warrants</t>
  </si>
  <si>
    <t>NXRT</t>
  </si>
  <si>
    <t>NexPoint Residential Trust Inc. Common Stock</t>
  </si>
  <si>
    <t>NXST</t>
  </si>
  <si>
    <t>Nexstar Media Group Inc. Common Stock</t>
  </si>
  <si>
    <t>NXT</t>
  </si>
  <si>
    <t>Nextracker Inc. Class A Common Stock</t>
  </si>
  <si>
    <t>NXTC</t>
  </si>
  <si>
    <t>NextCure Inc. Common Stock</t>
  </si>
  <si>
    <t>NXTP</t>
  </si>
  <si>
    <t>NextPlay Technologies Inc. Common Stock</t>
  </si>
  <si>
    <t>NXU</t>
  </si>
  <si>
    <t>Nxu Inc. Class A Common Stock</t>
  </si>
  <si>
    <t>NYAX</t>
  </si>
  <si>
    <t>Nayax Ltd. Ordinary Shares</t>
  </si>
  <si>
    <t>NYC</t>
  </si>
  <si>
    <t>American Strategic Investment Co. Class A Common Stock</t>
  </si>
  <si>
    <t>NYCB</t>
  </si>
  <si>
    <t>New York Community Bancorp Inc. Common Stock</t>
  </si>
  <si>
    <t>NYCB^A</t>
  </si>
  <si>
    <t>New York Community Bancorp Inc. Depositary shares each representing a 1/40th interest in a share of Fixed-to-Floating Rate Series A Noncumulative Perpetual Preferred Stock</t>
  </si>
  <si>
    <t>NYCB^U</t>
  </si>
  <si>
    <t>New York Community Bancorp Inc. New York Community Capital Tr V (BONUSES)</t>
  </si>
  <si>
    <t>NYMT</t>
  </si>
  <si>
    <t>New York Mortgage Trust Inc. Common Stock</t>
  </si>
  <si>
    <t>NYMTL</t>
  </si>
  <si>
    <t>New York Mortgage Trust Inc. 6.875% Series F Fixed-to-Floating Rate Cumulative Redeemable Preferred Stock $0.01 par value per share</t>
  </si>
  <si>
    <t>NYMTM</t>
  </si>
  <si>
    <t>New York Mortgage Trust Inc. 7.875% Series E Fixed-to-Floating Rate Cumulative Redeemable Preferred Stock</t>
  </si>
  <si>
    <t>NYMTN</t>
  </si>
  <si>
    <t>New York Mortgage Trust Inc. 8.00% Series D Fixed-to-Floating Rate Cumulative Redeemable Preferred Stock</t>
  </si>
  <si>
    <t>NYMTZ</t>
  </si>
  <si>
    <t>New York Mortgage Trust Inc. 7.000% Series G Cumulative Redeemable Preferred Stock $0.01 par value per share</t>
  </si>
  <si>
    <t>NYT</t>
  </si>
  <si>
    <t>New York Times Company (The) Common Stock</t>
  </si>
  <si>
    <t>NYXH</t>
  </si>
  <si>
    <t>Nyxoah SA Ordinary Shares</t>
  </si>
  <si>
    <t>NZF</t>
  </si>
  <si>
    <t>Nuveen Municipal Credit Income Fund</t>
  </si>
  <si>
    <t>O</t>
  </si>
  <si>
    <t>Realty Income Corporation Common Stock</t>
  </si>
  <si>
    <t>OABI</t>
  </si>
  <si>
    <t>OmniAb Inc. Common Stock</t>
  </si>
  <si>
    <t>OAK^A</t>
  </si>
  <si>
    <t>Oaktree Capital Group LLC 6.625% Series A Preferred units</t>
  </si>
  <si>
    <t>OAK^B</t>
  </si>
  <si>
    <t>Oaktree Capital Group LLC 6.550% Series B Preferred Units</t>
  </si>
  <si>
    <t>OAKU</t>
  </si>
  <si>
    <t>Oak Woods Acquisition Corporation Class A Ordinary Shares</t>
  </si>
  <si>
    <t>OAKUR</t>
  </si>
  <si>
    <t>Oak Woods Acquisition Corporation Right</t>
  </si>
  <si>
    <t>OAKUW</t>
  </si>
  <si>
    <t>Oak Woods Acquisition Corporation Warrant</t>
  </si>
  <si>
    <t>OB</t>
  </si>
  <si>
    <t>Outbrain Inc. Common Stock</t>
  </si>
  <si>
    <t>OBDC</t>
  </si>
  <si>
    <t>Blue Owl Capital Corporation Common Stock</t>
  </si>
  <si>
    <t>OBE</t>
  </si>
  <si>
    <t>Obsidian Energy Ltd. Common Shares</t>
  </si>
  <si>
    <t>OBIO</t>
  </si>
  <si>
    <t>Orchestra BioMed Holdings Inc. Ordinary Shares</t>
  </si>
  <si>
    <t>OBK</t>
  </si>
  <si>
    <t>Origin Bancorp Inc. Common Stock</t>
  </si>
  <si>
    <t>OBLG</t>
  </si>
  <si>
    <t>Oblong Inc. Common Stock</t>
  </si>
  <si>
    <t>OBT</t>
  </si>
  <si>
    <t>Orange County Bancorp Inc. Common Stock</t>
  </si>
  <si>
    <t>OC</t>
  </si>
  <si>
    <t>Owens Corning Inc Common Stock New</t>
  </si>
  <si>
    <t>OCAX</t>
  </si>
  <si>
    <t>OCA Acquisition Corp. Class A Common Stock</t>
  </si>
  <si>
    <t>OCC</t>
  </si>
  <si>
    <t>Optical Cable Corporation Common Stock</t>
  </si>
  <si>
    <t>OCCI</t>
  </si>
  <si>
    <t>OFS Credit Company Inc. Common Stock</t>
  </si>
  <si>
    <t>OCCIN</t>
  </si>
  <si>
    <t>OFS Credit Company Inc. 5.25% Series E Term Preferred Stock Due 2026</t>
  </si>
  <si>
    <t>OCCIO</t>
  </si>
  <si>
    <t>OFS Credit Company Inc. 6.125% Series C Term Preferred Stock</t>
  </si>
  <si>
    <t>OCEA</t>
  </si>
  <si>
    <t>Ocean Biomedical Inc. Common Stock</t>
  </si>
  <si>
    <t>OCEAW</t>
  </si>
  <si>
    <t>Ocean Biomediacal Inc. Warrants</t>
  </si>
  <si>
    <t>OCFC</t>
  </si>
  <si>
    <t>OceanFirst Financial Corp. Common Stock</t>
  </si>
  <si>
    <t>OCFCP</t>
  </si>
  <si>
    <t>OceanFirst Financial Corp. Depositary Shares</t>
  </si>
  <si>
    <t>OCFT</t>
  </si>
  <si>
    <t>OneConnect Financial Technology Co. Ltd. American Depositary Shares each representing thirty ordinary shares</t>
  </si>
  <si>
    <t>OCG</t>
  </si>
  <si>
    <t>Oriental Culture Holding LTD Ordinary Shares</t>
  </si>
  <si>
    <t>OCGN</t>
  </si>
  <si>
    <t>Ocugen Inc. Common Stock</t>
  </si>
  <si>
    <t>OCN</t>
  </si>
  <si>
    <t>Ocwen Financial Corporation NEW Common Stock</t>
  </si>
  <si>
    <t>OCS</t>
  </si>
  <si>
    <t>Oculis Holding AG Ordinary shares</t>
  </si>
  <si>
    <t>OCSAW</t>
  </si>
  <si>
    <t>Oculis Holding AG Warrants</t>
  </si>
  <si>
    <t>OCSL</t>
  </si>
  <si>
    <t>Oaktree Specialty Lending Corporation Common Stock</t>
  </si>
  <si>
    <t>OCTO</t>
  </si>
  <si>
    <t>Eightco Holdings Inc. Common Stock</t>
  </si>
  <si>
    <t>OCUL</t>
  </si>
  <si>
    <t>Ocular Therapeutix Inc. Common Stock</t>
  </si>
  <si>
    <t>OCUP</t>
  </si>
  <si>
    <t>Ocuphire Pharma Inc. Common Stock</t>
  </si>
  <si>
    <t>OCX</t>
  </si>
  <si>
    <t>Oncocyte Corporation Common Stock</t>
  </si>
  <si>
    <t>ODC</t>
  </si>
  <si>
    <t>Oil-Dri Corporation Of America Common Stock</t>
  </si>
  <si>
    <t>ODD</t>
  </si>
  <si>
    <t>ODDITY Tech Ltd. Class A Ordinary Shares</t>
  </si>
  <si>
    <t>ODFL</t>
  </si>
  <si>
    <t>Old Dominion Freight Line Inc. Common Stock</t>
  </si>
  <si>
    <t>ODP</t>
  </si>
  <si>
    <t>The ODP Corporation Common Stock</t>
  </si>
  <si>
    <t>ODV</t>
  </si>
  <si>
    <t>Osisko Development Corp. Common Shares</t>
  </si>
  <si>
    <t>ODVWW</t>
  </si>
  <si>
    <t>Osisko Development Corp. Warrant</t>
  </si>
  <si>
    <t>OEC</t>
  </si>
  <si>
    <t>Orion S.A. Common Shares</t>
  </si>
  <si>
    <t>OESX</t>
  </si>
  <si>
    <t>Orion Energy Systems Inc. Common Stock</t>
  </si>
  <si>
    <t>OFG</t>
  </si>
  <si>
    <t>OFG Bancorp Common Stock</t>
  </si>
  <si>
    <t>OFIX</t>
  </si>
  <si>
    <t>Orthofix Medical Inc. Common Stock (DE)</t>
  </si>
  <si>
    <t>Curacao</t>
  </si>
  <si>
    <t>OFLX</t>
  </si>
  <si>
    <t>Omega Flex Inc. Common Stock</t>
  </si>
  <si>
    <t>OFS</t>
  </si>
  <si>
    <t>OFS Capital Corporation Common Stock</t>
  </si>
  <si>
    <t>OFSSH</t>
  </si>
  <si>
    <t>OFS Capital Corporation 4.95% Notes due 2028</t>
  </si>
  <si>
    <t>OGE</t>
  </si>
  <si>
    <t>OGE Energy Corp Common Stock</t>
  </si>
  <si>
    <t>OGEN</t>
  </si>
  <si>
    <t>Oragenics Inc. Common Stock</t>
  </si>
  <si>
    <t>OGI</t>
  </si>
  <si>
    <t>Organigram Holdings Inc. Common Shares</t>
  </si>
  <si>
    <t>OGN</t>
  </si>
  <si>
    <t>Organon &amp; Co. Common Stock</t>
  </si>
  <si>
    <t>OGS</t>
  </si>
  <si>
    <t>ONE Gas Inc. Common Stock</t>
  </si>
  <si>
    <t>OHAA</t>
  </si>
  <si>
    <t>OPY Acquisition Corp. I Class A Common Stock</t>
  </si>
  <si>
    <t>OHAAW</t>
  </si>
  <si>
    <t>OPY Acquisition Corp. I Warrant</t>
  </si>
  <si>
    <t>OHI</t>
  </si>
  <si>
    <t>Omega Healthcare Investors Inc. Common Stock</t>
  </si>
  <si>
    <t>OI</t>
  </si>
  <si>
    <t>O-I Glass Inc. Common Stock</t>
  </si>
  <si>
    <t>OIA</t>
  </si>
  <si>
    <t>Invesco Municipal Income Opportunities Trust Common Stock</t>
  </si>
  <si>
    <t>OII</t>
  </si>
  <si>
    <t>Oceaneering International Inc. Common Stock</t>
  </si>
  <si>
    <t>OIS</t>
  </si>
  <si>
    <t>Oil States International Inc. Common Stock</t>
  </si>
  <si>
    <t>OKE</t>
  </si>
  <si>
    <t>ONEOK Inc. Common Stock</t>
  </si>
  <si>
    <t>OKTA</t>
  </si>
  <si>
    <t>Okta Inc. Class A Common Stock</t>
  </si>
  <si>
    <t>OKYO</t>
  </si>
  <si>
    <t>OKYO Pharma Limited Ordinary Shares</t>
  </si>
  <si>
    <t>OLB</t>
  </si>
  <si>
    <t>The OLB Group Inc. Common Stock</t>
  </si>
  <si>
    <t>OLED</t>
  </si>
  <si>
    <t>Universal Display Corporation Common Stock</t>
  </si>
  <si>
    <t>OLIT</t>
  </si>
  <si>
    <t>OmniLit Acquisition Corp. Class A Common Stock</t>
  </si>
  <si>
    <t>OLITW</t>
  </si>
  <si>
    <t>OmniLit Acquisition Corp. Warrants.</t>
  </si>
  <si>
    <t>OLK</t>
  </si>
  <si>
    <t>Olink Holding AB (publ) American Depositary Shares</t>
  </si>
  <si>
    <t>OLLI</t>
  </si>
  <si>
    <t>Ollie's Bargain Outlet Holdings Inc. Common Stock</t>
  </si>
  <si>
    <t>OLMA</t>
  </si>
  <si>
    <t>Olema Pharmaceuticals Inc. Common Stock</t>
  </si>
  <si>
    <t>OLN</t>
  </si>
  <si>
    <t>Olin Corporation Common Stock</t>
  </si>
  <si>
    <t>OLO</t>
  </si>
  <si>
    <t>Olo Inc. Class A Common Stock</t>
  </si>
  <si>
    <t>OLP</t>
  </si>
  <si>
    <t>One Liberty Properties Inc. Common Stock</t>
  </si>
  <si>
    <t>OLPX</t>
  </si>
  <si>
    <t>Olaplex Holdings Inc. Common Stock</t>
  </si>
  <si>
    <t>OM</t>
  </si>
  <si>
    <t>Outset Medical Inc. Common Stock</t>
  </si>
  <si>
    <t>OMAB</t>
  </si>
  <si>
    <t>Grupo Aeroportuario del Centro Norte S.A.B. de C.V. ADS</t>
  </si>
  <si>
    <t>OMC</t>
  </si>
  <si>
    <t>Omnicom Group Inc. Common Stock</t>
  </si>
  <si>
    <t>OMCL</t>
  </si>
  <si>
    <t>Omnicell Inc. Common Stock ($0.001 par value)</t>
  </si>
  <si>
    <t>OMER</t>
  </si>
  <si>
    <t>Omeros Corporation Common Stock</t>
  </si>
  <si>
    <t>OMEX</t>
  </si>
  <si>
    <t>Odyssey Marine Exploration Inc. Common Stock</t>
  </si>
  <si>
    <t>OMF</t>
  </si>
  <si>
    <t>OneMain Holdings Inc. Common Stock</t>
  </si>
  <si>
    <t>OMGA</t>
  </si>
  <si>
    <t>Omega Therapeutics Inc. Common Stock</t>
  </si>
  <si>
    <t>OMH</t>
  </si>
  <si>
    <t>Ohmyhome Limited Ordinary Shares</t>
  </si>
  <si>
    <t>OMI</t>
  </si>
  <si>
    <t>Owens &amp; Minor Inc. Common Stock</t>
  </si>
  <si>
    <t>OMIC</t>
  </si>
  <si>
    <t>Singular Genomics Systems Inc. Common Stock</t>
  </si>
  <si>
    <t>OMQS</t>
  </si>
  <si>
    <t>OMNIQ Corp. Common Stock</t>
  </si>
  <si>
    <t>ON</t>
  </si>
  <si>
    <t>ON Semiconductor Corporation Common Stock</t>
  </si>
  <si>
    <t>ONB</t>
  </si>
  <si>
    <t>Old National Bancorp Common Stock</t>
  </si>
  <si>
    <t>ONBPO</t>
  </si>
  <si>
    <t>Old National Bancorp Depositary Shares Each Representing a 1/40th Interest in a Share of Series C Preferred Stock</t>
  </si>
  <si>
    <t>ONBPP</t>
  </si>
  <si>
    <t>Old National Bancorp Depositary Shares Each Representing a 1/40th Interest in a Share of Series A Preferred Stock</t>
  </si>
  <si>
    <t>ONCT</t>
  </si>
  <si>
    <t>Oncternal Therapeutics Inc. Common Stock</t>
  </si>
  <si>
    <t>ONCY</t>
  </si>
  <si>
    <t>Oncolytics Biotech Inc. Common Shares</t>
  </si>
  <si>
    <t>ONDS</t>
  </si>
  <si>
    <t>Ondas Holdings Inc. Common Stock</t>
  </si>
  <si>
    <t>ONEW</t>
  </si>
  <si>
    <t>OneWater Marine Inc. Class A Common Stock</t>
  </si>
  <si>
    <t>ONFO</t>
  </si>
  <si>
    <t>Onfolio Holdings Inc. Common Stock</t>
  </si>
  <si>
    <t>ONFOW</t>
  </si>
  <si>
    <t>Onfolio Holdings Inc. Warrant</t>
  </si>
  <si>
    <t>ONL</t>
  </si>
  <si>
    <t>Orion Office REIT Inc. Common Stock</t>
  </si>
  <si>
    <t>ONON</t>
  </si>
  <si>
    <t>On Holding AG Class A Ordinary Shares</t>
  </si>
  <si>
    <t>ONTF</t>
  </si>
  <si>
    <t>ON24 Inc. Common Stock</t>
  </si>
  <si>
    <t>ONTO</t>
  </si>
  <si>
    <t>Onto Innovation Inc. Common Stock</t>
  </si>
  <si>
    <t>ONTX</t>
  </si>
  <si>
    <t>Onconova Therapeutics Inc. Common Stock</t>
  </si>
  <si>
    <t>ONVO</t>
  </si>
  <si>
    <t>Organovo Holdings Inc. Common Stock</t>
  </si>
  <si>
    <t>ONYX</t>
  </si>
  <si>
    <t>Onyx Acquisition Co. I Class A Ordinary Shares</t>
  </si>
  <si>
    <t>OOMA</t>
  </si>
  <si>
    <t>Ooma Inc. Common Stock</t>
  </si>
  <si>
    <t>OP</t>
  </si>
  <si>
    <t>OceanPal Inc. Common Stock</t>
  </si>
  <si>
    <t>OPA</t>
  </si>
  <si>
    <t>Magnum Opus Acquisition Limited Class A Ordinary Shares</t>
  </si>
  <si>
    <t>OPAD</t>
  </si>
  <si>
    <t>Offerpad Solutions Inc. Class A Common Stock</t>
  </si>
  <si>
    <t>OPAL</t>
  </si>
  <si>
    <t>OPAL Fuels Inc. Class A Common Stock</t>
  </si>
  <si>
    <t>OPBK</t>
  </si>
  <si>
    <t>OP Bancorp Common Stock</t>
  </si>
  <si>
    <t>OPCH</t>
  </si>
  <si>
    <t>Option Care Health Inc. Common Stock</t>
  </si>
  <si>
    <t>OPEN</t>
  </si>
  <si>
    <t>Opendoor Technologies Inc Common Stock</t>
  </si>
  <si>
    <t>OPFI</t>
  </si>
  <si>
    <t>OppFi Inc. Class A Common Stock</t>
  </si>
  <si>
    <t>OPGN</t>
  </si>
  <si>
    <t>OpGen Inc. Common Stock</t>
  </si>
  <si>
    <t>OPHC</t>
  </si>
  <si>
    <t>OptimumBank Holdings Inc. Common Stock</t>
  </si>
  <si>
    <t>OPI</t>
  </si>
  <si>
    <t>Office Properties Income Trust Common Shares of Beneficial Interest</t>
  </si>
  <si>
    <t>OPINL</t>
  </si>
  <si>
    <t>Office Properties Income Trust 6.375% Senior Notes due 2050</t>
  </si>
  <si>
    <t>OPK</t>
  </si>
  <si>
    <t>OPKO Health Inc. Common Stock</t>
  </si>
  <si>
    <t>OPOF</t>
  </si>
  <si>
    <t>Old Point Financial Corporation Common Stock</t>
  </si>
  <si>
    <t>OPP</t>
  </si>
  <si>
    <t>RiverNorth/DoubleLine Strategic Opportunity Fund Inc. Common Stock</t>
  </si>
  <si>
    <t>OPP^A</t>
  </si>
  <si>
    <t>RiverNorth/DoubleLine Strategic Opportunity Fund Inc. 4.375% Series A Cumulative Preferred Stock</t>
  </si>
  <si>
    <t>OPP^B</t>
  </si>
  <si>
    <t>RiverNorth/DoubleLine Strategic Opportunity Fund Inc. 4.75% Series B Cumulative Preferred Stock</t>
  </si>
  <si>
    <t>OPRA</t>
  </si>
  <si>
    <t>Opera Limited American Depositary Shares</t>
  </si>
  <si>
    <t>OPRT</t>
  </si>
  <si>
    <t>Oportun Financial Corporation Common Stock</t>
  </si>
  <si>
    <t>OPRX</t>
  </si>
  <si>
    <t>OptimizeRx Corporation Common Stock</t>
  </si>
  <si>
    <t>OPT</t>
  </si>
  <si>
    <t>Opthea Limited American Depositary Shares</t>
  </si>
  <si>
    <t>OPTN</t>
  </si>
  <si>
    <t>OptiNose Inc. Common Stock</t>
  </si>
  <si>
    <t>OPTT</t>
  </si>
  <si>
    <t>Ocean Power Technologies Inc. Common Stock</t>
  </si>
  <si>
    <t>OPXS</t>
  </si>
  <si>
    <t>Optex Systems Holdings Inc. Common Stock</t>
  </si>
  <si>
    <t>OPY</t>
  </si>
  <si>
    <t>Oppenheimer Holdings Inc. Class A Common Stock (DE)</t>
  </si>
  <si>
    <t>OR</t>
  </si>
  <si>
    <t>Osisko Gold Royalties Ltd Common Shares</t>
  </si>
  <si>
    <t>ORA</t>
  </si>
  <si>
    <t>Ormat Technologies Inc. Common Stock</t>
  </si>
  <si>
    <t>ORAN</t>
  </si>
  <si>
    <t>Orange</t>
  </si>
  <si>
    <t>ORC</t>
  </si>
  <si>
    <t>Orchid Island Capital Inc. Common Stock</t>
  </si>
  <si>
    <t>ORCL</t>
  </si>
  <si>
    <t>Oracle Corporation Common Stock</t>
  </si>
  <si>
    <t>ORGN</t>
  </si>
  <si>
    <t>Origin Materials Inc. Common Stock</t>
  </si>
  <si>
    <t>ORGNW</t>
  </si>
  <si>
    <t>Origin Materials Inc. Warrants</t>
  </si>
  <si>
    <t>ORGO</t>
  </si>
  <si>
    <t>Organogenesis Holdings Inc. Class A Common Stock</t>
  </si>
  <si>
    <t>ORGS</t>
  </si>
  <si>
    <t>Orgenesis Inc. Common Stock</t>
  </si>
  <si>
    <t>ORI</t>
  </si>
  <si>
    <t>Old Republic International Corporation Common Stock</t>
  </si>
  <si>
    <t>ORIC</t>
  </si>
  <si>
    <t>Oric Pharmaceuticals Inc. Common Stock</t>
  </si>
  <si>
    <t>ORLA</t>
  </si>
  <si>
    <t>Orla Mining Ltd. Common Shares</t>
  </si>
  <si>
    <t>ORLY</t>
  </si>
  <si>
    <t>O'Reilly Automotive Inc. Common Stock</t>
  </si>
  <si>
    <t>ORMP</t>
  </si>
  <si>
    <t>Oramed Pharmaceuticals Inc. Common Stock</t>
  </si>
  <si>
    <t>ORN</t>
  </si>
  <si>
    <t>Orion Group Holdings Inc. Common</t>
  </si>
  <si>
    <t>ORRF</t>
  </si>
  <si>
    <t>Orrstown Financial Services Inc Common Stock</t>
  </si>
  <si>
    <t>ORTX</t>
  </si>
  <si>
    <t>Orchard Therapeutics plc American Depositary Shares</t>
  </si>
  <si>
    <t>OSA</t>
  </si>
  <si>
    <t>ProSomnus Inc. Common Stock</t>
  </si>
  <si>
    <t>OSAAW</t>
  </si>
  <si>
    <t>ProSomnus Inc. Warrant</t>
  </si>
  <si>
    <t>OSBC</t>
  </si>
  <si>
    <t>Old Second Bancorp Inc. Common Stock</t>
  </si>
  <si>
    <t>OSCR</t>
  </si>
  <si>
    <t>Oscar Health Inc. Class A Common Stock</t>
  </si>
  <si>
    <t>OSG</t>
  </si>
  <si>
    <t>Overseas Shipholding Group Inc. Class A Common Stock</t>
  </si>
  <si>
    <t>OSI</t>
  </si>
  <si>
    <t>Osiris Acquisition Corp. Class A Common Stock</t>
  </si>
  <si>
    <t>OSIS</t>
  </si>
  <si>
    <t>OSI Systems Inc. Common Stock (DE)</t>
  </si>
  <si>
    <t>OSK</t>
  </si>
  <si>
    <t>Oshkosh Corporation (Holding Company)Common Stock</t>
  </si>
  <si>
    <t>OSPN</t>
  </si>
  <si>
    <t>OneSpan Inc. Common Stock</t>
  </si>
  <si>
    <t>OSS</t>
  </si>
  <si>
    <t>One Stop Systems Inc. Common Stock</t>
  </si>
  <si>
    <t>OST</t>
  </si>
  <si>
    <t>Ostin Technology Group Co. Ltd. Ordinary Shares</t>
  </si>
  <si>
    <t>OSTK</t>
  </si>
  <si>
    <t>Overstock.com Inc. Common Stock</t>
  </si>
  <si>
    <t>OSUR</t>
  </si>
  <si>
    <t>OraSure Technologies Inc. Common Stock</t>
  </si>
  <si>
    <t>OSW</t>
  </si>
  <si>
    <t>OneSpaWorld Holdings Limited Common Shares</t>
  </si>
  <si>
    <t>Bahamas</t>
  </si>
  <si>
    <t>OTEC</t>
  </si>
  <si>
    <t>OceanTech Acquisitions I Corp. Class A Common Stock</t>
  </si>
  <si>
    <t>OTEX</t>
  </si>
  <si>
    <t>Open Text Corporation Common Shares</t>
  </si>
  <si>
    <t>OTIS</t>
  </si>
  <si>
    <t>Otis Worldwide Corporation Common Stock</t>
  </si>
  <si>
    <t>OTLK</t>
  </si>
  <si>
    <t>Outlook Therapeutics Inc. Common Stock</t>
  </si>
  <si>
    <t>OTLY</t>
  </si>
  <si>
    <t>Oatly Group AB American Depositary Shares</t>
  </si>
  <si>
    <t>OTMO</t>
  </si>
  <si>
    <t>Otonomo Technologies Ltd. Ordinary shares</t>
  </si>
  <si>
    <t>OTRK</t>
  </si>
  <si>
    <t>Ontrak Inc. Common Stock</t>
  </si>
  <si>
    <t>OTRKP</t>
  </si>
  <si>
    <t>Ontrak Inc. 9.50% Series A Cumulative Perpetual Preferred Stock</t>
  </si>
  <si>
    <t>OTTR</t>
  </si>
  <si>
    <t>Otter Tail Corporation Common Stock</t>
  </si>
  <si>
    <t>OUST</t>
  </si>
  <si>
    <t>Ouster Inc. Common Stock</t>
  </si>
  <si>
    <t>OUT</t>
  </si>
  <si>
    <t>OUTFRONT Media Inc. Common Stock</t>
  </si>
  <si>
    <t>OVBC</t>
  </si>
  <si>
    <t>Ohio Valley Banc Corp. Common Stock</t>
  </si>
  <si>
    <t>OVID</t>
  </si>
  <si>
    <t>Ovid Therapeutics Inc. Common Stock</t>
  </si>
  <si>
    <t>OVLY</t>
  </si>
  <si>
    <t>Oak Valley Bancorp (CA) Common Stock</t>
  </si>
  <si>
    <t>OVV</t>
  </si>
  <si>
    <t>Ovintiv Inc. (DE)</t>
  </si>
  <si>
    <t>OWL</t>
  </si>
  <si>
    <t>Blue Owl Capital Inc. Class A Common Stock</t>
  </si>
  <si>
    <t>OWLT</t>
  </si>
  <si>
    <t>Owlet Inc. Class A Common Stock</t>
  </si>
  <si>
    <t>OXBR</t>
  </si>
  <si>
    <t>Oxbridge Re Holdings Limited Ordinary Shares</t>
  </si>
  <si>
    <t>OXBRW</t>
  </si>
  <si>
    <t>Oxbridge Re Holdings Limited Warrant expiring 3/26/2024</t>
  </si>
  <si>
    <t>OXLC</t>
  </si>
  <si>
    <t>Oxford Lane Capital Corp. Common Stock</t>
  </si>
  <si>
    <t>OXLCL</t>
  </si>
  <si>
    <t>Oxford Lane Capital Corp. 6.75% Notes due 2031</t>
  </si>
  <si>
    <t>OXLCM</t>
  </si>
  <si>
    <t>Oxford Lane Capital Corp. 6.75% Series 2024 Term Preferred Stock</t>
  </si>
  <si>
    <t>OXLCN</t>
  </si>
  <si>
    <t>Oxford Lane Capital Corp. 7.125% Series 2029 Term Preferred Stock</t>
  </si>
  <si>
    <t>OXLCO</t>
  </si>
  <si>
    <t>Oxford Lane Capital Corp. Preferred Stock Shares 6.00% Series 2029</t>
  </si>
  <si>
    <t>OXLCP</t>
  </si>
  <si>
    <t>Oxford Lane Capital Corp. 6.25% Series 2027 Term Preferred Shares</t>
  </si>
  <si>
    <t>OXLCZ</t>
  </si>
  <si>
    <t>Oxford Lane Capital Corp. 5.00% Notes due 2027</t>
  </si>
  <si>
    <t>OXM</t>
  </si>
  <si>
    <t>Oxford Industries Inc. Common Stock</t>
  </si>
  <si>
    <t>OXSQ</t>
  </si>
  <si>
    <t>Oxford Square Capital Corp. Common Stock</t>
  </si>
  <si>
    <t>OXSQG</t>
  </si>
  <si>
    <t>Oxford Square Capital Corp. 5.50% Notes due 2028</t>
  </si>
  <si>
    <t>OXSQL</t>
  </si>
  <si>
    <t>Oxford Square Capital Corp. 6.50% Notes due 2024</t>
  </si>
  <si>
    <t>OXSQZ</t>
  </si>
  <si>
    <t>Oxford Square Capital Corp. 6.25% Notes due 2026</t>
  </si>
  <si>
    <t>OXUS</t>
  </si>
  <si>
    <t>Oxus Acquisition Corp. Class A Ordinary Shares</t>
  </si>
  <si>
    <t>OXUSW</t>
  </si>
  <si>
    <t>Oxus Acquisition Corp. Warrant</t>
  </si>
  <si>
    <t>OXY</t>
  </si>
  <si>
    <t>Occidental Petroleum Corporation Common Stock</t>
  </si>
  <si>
    <t>OZ</t>
  </si>
  <si>
    <t>Belpointe PREP LLC Class A Units</t>
  </si>
  <si>
    <t>OZK</t>
  </si>
  <si>
    <t>Bank OZK Common Stock</t>
  </si>
  <si>
    <t>OZKAP</t>
  </si>
  <si>
    <t>Bank OZK 4.625% Series A Non-Cumulative Perpetual Preferred Stock</t>
  </si>
  <si>
    <t>PAA</t>
  </si>
  <si>
    <t>Plains All American Pipeline L.P. Common Units representing Limited Partner Interests</t>
  </si>
  <si>
    <t>PAAS</t>
  </si>
  <si>
    <t>Pan American Silver Corp. Common Stock</t>
  </si>
  <si>
    <t>PAC</t>
  </si>
  <si>
    <t>Grupo Aeroportuario Del Pacifico S.A. B. de C.V. Grupo Aeroportuario Del Pacifico S.A. de C.V. (each representing 10 Series B shares)</t>
  </si>
  <si>
    <t>PACB</t>
  </si>
  <si>
    <t>Pacific Biosciences of California Inc. Common Stock</t>
  </si>
  <si>
    <t>PACI</t>
  </si>
  <si>
    <t>PROOF Acquisition Corp I Class A Common Stock</t>
  </si>
  <si>
    <t>PACK</t>
  </si>
  <si>
    <t>Ranpak Holdings Corp Class A Common Stock</t>
  </si>
  <si>
    <t>PACW</t>
  </si>
  <si>
    <t>PacWest Bancorp Common Stock</t>
  </si>
  <si>
    <t>PACWP</t>
  </si>
  <si>
    <t>PacWest Bancorp Depositary Shares Each Representing a 1/40th Interest in a Share of 7.75% Fixed Rate Non-Cumulative Perpetual Preferred Stock Series A</t>
  </si>
  <si>
    <t>PAG</t>
  </si>
  <si>
    <t>Penske Automotive Group Inc. Common Stock</t>
  </si>
  <si>
    <t>PAGP</t>
  </si>
  <si>
    <t>Plains GP Holdings L.P. Class A Units representing Limited Partner Interests</t>
  </si>
  <si>
    <t>PAGS</t>
  </si>
  <si>
    <t>PagSeguro Digital Ltd. Class A Common Shares</t>
  </si>
  <si>
    <t>PAHC</t>
  </si>
  <si>
    <t>Phibro Animal Health Corporation Class A Common Stock</t>
  </si>
  <si>
    <t>PAI</t>
  </si>
  <si>
    <t>Western Asset Investment Grade Income Fund Inc.</t>
  </si>
  <si>
    <t>PALI</t>
  </si>
  <si>
    <t>Palisade Bio Inc. Common Stock</t>
  </si>
  <si>
    <t>PALT</t>
  </si>
  <si>
    <t>Paltalk Inc. Common Stock</t>
  </si>
  <si>
    <t>PAM</t>
  </si>
  <si>
    <t>Pampa Energia S.A.</t>
  </si>
  <si>
    <t>PANL</t>
  </si>
  <si>
    <t>Pangaea Logistics Solutions Ltd. Common Shares</t>
  </si>
  <si>
    <t>PANW</t>
  </si>
  <si>
    <t>Palo Alto Networks Inc. Common Stock</t>
  </si>
  <si>
    <t>PAR</t>
  </si>
  <si>
    <t>PAR Technology Corporation Common Stock</t>
  </si>
  <si>
    <t>PARA</t>
  </si>
  <si>
    <t>Paramount Global Class B Common Stock</t>
  </si>
  <si>
    <t>PARAA</t>
  </si>
  <si>
    <t>Paramount Global Class A Common Stock</t>
  </si>
  <si>
    <t>PARAP</t>
  </si>
  <si>
    <t>Paramount Global 5.75% Series A Mandatory Convertible Preferred Stock</t>
  </si>
  <si>
    <t>PARR</t>
  </si>
  <si>
    <t>Par Pacific Holdings Inc. Common Stock</t>
  </si>
  <si>
    <t>PASG</t>
  </si>
  <si>
    <t>Passage Bio Inc. Common Stock</t>
  </si>
  <si>
    <t>PATH</t>
  </si>
  <si>
    <t>UiPath Inc. Class A Common Stock</t>
  </si>
  <si>
    <t>PATI</t>
  </si>
  <si>
    <t>Patriot Transportation Holding Inc. Common Stock</t>
  </si>
  <si>
    <t>PATK</t>
  </si>
  <si>
    <t>Patrick Industries Inc. Common Stock</t>
  </si>
  <si>
    <t>PAVM</t>
  </si>
  <si>
    <t>PAVmed Inc. Common Stock</t>
  </si>
  <si>
    <t>PAVMZ</t>
  </si>
  <si>
    <t>PAVmed Inc. Series Z Warrant</t>
  </si>
  <si>
    <t>PAVS</t>
  </si>
  <si>
    <t>Paranovus Entertainment Technology Ltd. Class A Ordinary Shares</t>
  </si>
  <si>
    <t>PAX</t>
  </si>
  <si>
    <t>Patria Investments Limited Class A Common Shares</t>
  </si>
  <si>
    <t>PAXS</t>
  </si>
  <si>
    <t>PIMCO Access Income Fund Common Shares of Beneficial Interest</t>
  </si>
  <si>
    <t>PAY</t>
  </si>
  <si>
    <t>Paymentus Holdings Inc. Class A Common Stock</t>
  </si>
  <si>
    <t>PAYC</t>
  </si>
  <si>
    <t>Paycom Software Inc. Common Stock</t>
  </si>
  <si>
    <t>PAYO</t>
  </si>
  <si>
    <t>Payoneer Global Inc. Common Stock</t>
  </si>
  <si>
    <t>PAYOW</t>
  </si>
  <si>
    <t>Payoneer Global Inc. Warrant</t>
  </si>
  <si>
    <t>PAYS</t>
  </si>
  <si>
    <t>Paysign Inc. Common Stock</t>
  </si>
  <si>
    <t>PAYX</t>
  </si>
  <si>
    <t>Paychex Inc. Common Stock</t>
  </si>
  <si>
    <t>PB</t>
  </si>
  <si>
    <t>Prosperity Bancshares Inc. Common Stock</t>
  </si>
  <si>
    <t>PBA</t>
  </si>
  <si>
    <t>Pembina Pipeline Corp. Ordinary Shares (Canada)</t>
  </si>
  <si>
    <t>PBAX</t>
  </si>
  <si>
    <t>Phoenix Biotech Acquisition Corp. Class A Common Stock</t>
  </si>
  <si>
    <t>PBAXU</t>
  </si>
  <si>
    <t>Phoenix Biotech Acquisition Corp. Unit</t>
  </si>
  <si>
    <t>PBAXW</t>
  </si>
  <si>
    <t>Phoenix Biotech Acquisition Corp. Warrants</t>
  </si>
  <si>
    <t>PBBK</t>
  </si>
  <si>
    <t>PB Bankshares Inc. Common Stock</t>
  </si>
  <si>
    <t>PBF</t>
  </si>
  <si>
    <t>PBF Energy Inc. Class A Common Stock</t>
  </si>
  <si>
    <t>PBFS</t>
  </si>
  <si>
    <t>Pioneer Bancorp Inc. Common Stock</t>
  </si>
  <si>
    <t>PBH</t>
  </si>
  <si>
    <t>Prestige Consumer Healthcare Inc. Common Stock</t>
  </si>
  <si>
    <t>PBHC</t>
  </si>
  <si>
    <t>Pathfinder Bancorp Inc. Common Stock (MD)</t>
  </si>
  <si>
    <t>PBI</t>
  </si>
  <si>
    <t>Pitney Bowes Inc. Common Stock</t>
  </si>
  <si>
    <t>PBI^B</t>
  </si>
  <si>
    <t>Pitney Bowes Inc 6.70% Notes Due 2043</t>
  </si>
  <si>
    <t>PBLA</t>
  </si>
  <si>
    <t>Panbela Therapeutics Inc. Common Stock</t>
  </si>
  <si>
    <t>PBPB</t>
  </si>
  <si>
    <t>Potbelly Corporation Common Stock</t>
  </si>
  <si>
    <t>PBR</t>
  </si>
  <si>
    <t>Petroleo Brasileiro S.A.- Petrobras Common Stock</t>
  </si>
  <si>
    <t>PBT</t>
  </si>
  <si>
    <t>Permian Basin Royalty Trust Common Stock</t>
  </si>
  <si>
    <t>PBTS</t>
  </si>
  <si>
    <t>Powerbridge Technologies Co. Ltd. Ordinary Shares</t>
  </si>
  <si>
    <t>PBYI</t>
  </si>
  <si>
    <t>Puma Biotechnology Inc Common Stock</t>
  </si>
  <si>
    <t>PCAR</t>
  </si>
  <si>
    <t>PACCAR Inc. Common Stock</t>
  </si>
  <si>
    <t>PCB</t>
  </si>
  <si>
    <t>PCB Bancorp Common Stock</t>
  </si>
  <si>
    <t>PCCT</t>
  </si>
  <si>
    <t>Perception Capital Corp. II Class A Ordinary Shares</t>
  </si>
  <si>
    <t>PCCTU</t>
  </si>
  <si>
    <t>Perception Capital Corp. II Units</t>
  </si>
  <si>
    <t>PCCTW</t>
  </si>
  <si>
    <t>Perception Capital Corp. II Warrants</t>
  </si>
  <si>
    <t>PCF</t>
  </si>
  <si>
    <t>High Income Securities Fund Common Stock</t>
  </si>
  <si>
    <t>PCG</t>
  </si>
  <si>
    <t>Pacific Gas &amp; Electric Co. Common Stock</t>
  </si>
  <si>
    <t>PCG^A</t>
  </si>
  <si>
    <t>Pacific Gas &amp; Electric Co. 6% Preferred Stock</t>
  </si>
  <si>
    <t>PCG^B</t>
  </si>
  <si>
    <t>Pacific Gas &amp; Electric Co. 5 1/2% Preferred Stock</t>
  </si>
  <si>
    <t>PCG^C</t>
  </si>
  <si>
    <t>Pacific Gas &amp; Electric Co. 5% 1st Preferred Stock</t>
  </si>
  <si>
    <t>PCG^D</t>
  </si>
  <si>
    <t>Pacific Gas &amp; Electric Co. 5% 1st Red. Preferred Stock</t>
  </si>
  <si>
    <t>PCG^E</t>
  </si>
  <si>
    <t>Pacific Gas &amp; Electric Co. 5% 1st A Preferred Stock</t>
  </si>
  <si>
    <t>PCG^G</t>
  </si>
  <si>
    <t>Pacific Gas &amp; Electric Co. 4.80% 1st Preferred Stock</t>
  </si>
  <si>
    <t>PCG^H</t>
  </si>
  <si>
    <t>Pacific Gas &amp; Electric Co. 4.50% 1st Preferred Stock</t>
  </si>
  <si>
    <t>PCG^I</t>
  </si>
  <si>
    <t>Pacific Gas &amp; Electric Co. 4.36% 1st Preferred Stock</t>
  </si>
  <si>
    <t>PCH</t>
  </si>
  <si>
    <t>PotlatchDeltic Corporation Common Stock</t>
  </si>
  <si>
    <t>PCK</t>
  </si>
  <si>
    <t>Pimco California Municipal Income Fund II Common Shares of Beneficial Interest</t>
  </si>
  <si>
    <t>PCM</t>
  </si>
  <si>
    <t>PCM Fund Inc. Common Stock</t>
  </si>
  <si>
    <t>PCN</t>
  </si>
  <si>
    <t>Pimco Corporate &amp; Income Strategy Fund Common Stock</t>
  </si>
  <si>
    <t>PCOR</t>
  </si>
  <si>
    <t>Procore Technologies Inc. Common Stock</t>
  </si>
  <si>
    <t>PCQ</t>
  </si>
  <si>
    <t>PIMCO California Municipal Income Fund Common Stock</t>
  </si>
  <si>
    <t>PCRX</t>
  </si>
  <si>
    <t>Pacira BioSciences Inc. Common Stock</t>
  </si>
  <si>
    <t>PCSA</t>
  </si>
  <si>
    <t>Processa Pharmaceuticals Inc. Common Stock</t>
  </si>
  <si>
    <t>PCT</t>
  </si>
  <si>
    <t>PureCycle Technologies Inc. Common stock</t>
  </si>
  <si>
    <t>PCTI</t>
  </si>
  <si>
    <t>PCTEL Inc. Common Stock</t>
  </si>
  <si>
    <t>PCTTU</t>
  </si>
  <si>
    <t>PureCycle Technologies Inc. Unit</t>
  </si>
  <si>
    <t>PCTTW</t>
  </si>
  <si>
    <t>PureCycle Technologies Inc. Warrant</t>
  </si>
  <si>
    <t>PCTY</t>
  </si>
  <si>
    <t>Paylocity Holding Corporation Common Stock</t>
  </si>
  <si>
    <t>PCVX</t>
  </si>
  <si>
    <t>Vaxcyte Inc. Common Stock</t>
  </si>
  <si>
    <t>PCYG</t>
  </si>
  <si>
    <t>Park City Group Inc. Common Stock</t>
  </si>
  <si>
    <t>PCYO</t>
  </si>
  <si>
    <t>Pure Cycle Corporation Common Stock</t>
  </si>
  <si>
    <t>PD</t>
  </si>
  <si>
    <t>PagerDuty Inc. Common Stock</t>
  </si>
  <si>
    <t>PDCO</t>
  </si>
  <si>
    <t>Patterson Companies Inc. Common Stock</t>
  </si>
  <si>
    <t>PDD</t>
  </si>
  <si>
    <t>PDD Holdings Inc. American Depositary Shares</t>
  </si>
  <si>
    <t>PDEX</t>
  </si>
  <si>
    <t>Pro-Dex Inc. Common Stock</t>
  </si>
  <si>
    <t>PDFS</t>
  </si>
  <si>
    <t>PDF Solutions Inc. Common Stock</t>
  </si>
  <si>
    <t>PDI</t>
  </si>
  <si>
    <t>PIMCO Dynamic Income Fund Common Stock</t>
  </si>
  <si>
    <t>PDLB</t>
  </si>
  <si>
    <t>Ponce Financial Group Inc. Common Stock</t>
  </si>
  <si>
    <t>PDM</t>
  </si>
  <si>
    <t>Piedmont Office Realty Trust Inc. Class A Common Stock</t>
  </si>
  <si>
    <t>PDO</t>
  </si>
  <si>
    <t>PIMCO Dynamic Income Opportunities Fund Common Shares of Beneficial Interest</t>
  </si>
  <si>
    <t>PDS</t>
  </si>
  <si>
    <t>Precision Drilling Corporation Common Stock</t>
  </si>
  <si>
    <t>PDSB</t>
  </si>
  <si>
    <t>PDS Biotechnology Corporation Common Stock</t>
  </si>
  <si>
    <t>PDT</t>
  </si>
  <si>
    <t>John Hancock Premium Dividend Fund</t>
  </si>
  <si>
    <t>PEAK</t>
  </si>
  <si>
    <t>Healthpeak Properties Inc. Common Stock</t>
  </si>
  <si>
    <t>PEB</t>
  </si>
  <si>
    <t>Pebblebrook Hotel Trust Common Shares of Beneficial Interest</t>
  </si>
  <si>
    <t>PEB^E</t>
  </si>
  <si>
    <t>Pebblebrook Hotel Trust 6.375% Series E Cumulative Redeemable Preferred Shares of Beneficial Interest</t>
  </si>
  <si>
    <t>PEB^F</t>
  </si>
  <si>
    <t>Pebblebrook Hotel Trust 6.3% Series F Cumulative Redeemable Preferred Shares of Beneficial Interest</t>
  </si>
  <si>
    <t>PEB^G</t>
  </si>
  <si>
    <t>Pebblebrook Hotel Trust 6.375% Series G Cumulative Redeemable Preferred Shares of Beneficial Interest</t>
  </si>
  <si>
    <t>PEB^H</t>
  </si>
  <si>
    <t>Pebblebrook Hotel Trust 5.700% Series H Cumulative Redeemable Preferred Shares of Beneficial Interest</t>
  </si>
  <si>
    <t>PEBK</t>
  </si>
  <si>
    <t>Peoples Bancorp of North Carolina Inc. Common Stock</t>
  </si>
  <si>
    <t>PEBO</t>
  </si>
  <si>
    <t>Peoples Bancorp Inc. Common Stock</t>
  </si>
  <si>
    <t>PECO</t>
  </si>
  <si>
    <t>Phillips Edison &amp; Company Inc. Common Stock</t>
  </si>
  <si>
    <t>PED</t>
  </si>
  <si>
    <t>Pedevco Corp. Common Stock</t>
  </si>
  <si>
    <t>PEG</t>
  </si>
  <si>
    <t>Public Service Enterprise Group Incorporated Common Stock</t>
  </si>
  <si>
    <t>PEGA</t>
  </si>
  <si>
    <t>Pegasystems Inc. Common Stock</t>
  </si>
  <si>
    <t>PEGR</t>
  </si>
  <si>
    <t>Project Energy Reimagined Acquisition Corp. Class A Ordinary Share</t>
  </si>
  <si>
    <t>PEGRW</t>
  </si>
  <si>
    <t>Project Energy Reimagined Acquisition Corp. Warrant</t>
  </si>
  <si>
    <t>PEGY</t>
  </si>
  <si>
    <t>Pineapple Energy Inc. Common Stock</t>
  </si>
  <si>
    <t>PEN</t>
  </si>
  <si>
    <t>Penumbra Inc. Common Stock</t>
  </si>
  <si>
    <t>PENN</t>
  </si>
  <si>
    <t>PENN Entertainment Inc. Common Stock</t>
  </si>
  <si>
    <t>PEO</t>
  </si>
  <si>
    <t>Adams Natural Resources Fund Inc. Common Stock</t>
  </si>
  <si>
    <t>PEP</t>
  </si>
  <si>
    <t>PepsiCo Inc. Common Stock</t>
  </si>
  <si>
    <t>PEPG</t>
  </si>
  <si>
    <t>PepGen Inc. Common Stock</t>
  </si>
  <si>
    <t>PEPL</t>
  </si>
  <si>
    <t>PepperLime Health Acquisition Corporation Class A Ordinary Share</t>
  </si>
  <si>
    <t>PERF</t>
  </si>
  <si>
    <t>Perfect Corp. Class A Ordinary Share</t>
  </si>
  <si>
    <t>PERI</t>
  </si>
  <si>
    <t>Perion Network Ltd. Ordinary Shares</t>
  </si>
  <si>
    <t>PESI</t>
  </si>
  <si>
    <t>Perma-Fix Environmental Services Inc. Common Stock</t>
  </si>
  <si>
    <t>PET</t>
  </si>
  <si>
    <t>Wag! Group Co. Common Stock</t>
  </si>
  <si>
    <t>PETQ</t>
  </si>
  <si>
    <t>PetIQ Inc. Class A Common Stock</t>
  </si>
  <si>
    <t>PETS</t>
  </si>
  <si>
    <t>PetMed Express Inc. Common Stock</t>
  </si>
  <si>
    <t>PETV</t>
  </si>
  <si>
    <t>PetVivo Holdings Inc. Common Stock</t>
  </si>
  <si>
    <t>PETWW</t>
  </si>
  <si>
    <t>Wag! Group Co Warrant</t>
  </si>
  <si>
    <t>PETZ</t>
  </si>
  <si>
    <t>TDH Holdings Inc. Common Shares</t>
  </si>
  <si>
    <t>PEV</t>
  </si>
  <si>
    <t>Phoenix Motor Inc. Common Stock</t>
  </si>
  <si>
    <t>PFBC</t>
  </si>
  <si>
    <t>Preferred Bank Common Stock</t>
  </si>
  <si>
    <t>PFC</t>
  </si>
  <si>
    <t>Premier Financial Corp. Common Stock</t>
  </si>
  <si>
    <t>PFD</t>
  </si>
  <si>
    <t>Flaherty &amp; Crumrine Preferred and Income Fund Incorporated</t>
  </si>
  <si>
    <t>PFE</t>
  </si>
  <si>
    <t>Pfizer Inc. Common Stock</t>
  </si>
  <si>
    <t>PFG</t>
  </si>
  <si>
    <t>Principal Financial Group Inc Common Stock</t>
  </si>
  <si>
    <t>PFGC</t>
  </si>
  <si>
    <t>Performance Food Group Company Common Stock</t>
  </si>
  <si>
    <t>PFH</t>
  </si>
  <si>
    <t>Prudential Financial Inc. 4.125% Junior Subordinated Notes due 2060</t>
  </si>
  <si>
    <t>PFIE</t>
  </si>
  <si>
    <t>Profire Energy Inc. Common Stock</t>
  </si>
  <si>
    <t>PFIN</t>
  </si>
  <si>
    <t>P &amp; F Industries Inc. Class A Common Stock</t>
  </si>
  <si>
    <t>PFIS</t>
  </si>
  <si>
    <t>Peoples Financial Services Corp. Common Stock</t>
  </si>
  <si>
    <t>PFL</t>
  </si>
  <si>
    <t>PIMCO Income Strategy Fund Shares of Beneficial Interest</t>
  </si>
  <si>
    <t>PFLT</t>
  </si>
  <si>
    <t>PennantPark Floating Rate Capital Ltd. Common Stock</t>
  </si>
  <si>
    <t>PFMT</t>
  </si>
  <si>
    <t>Performant Financial Corporation Common Stock</t>
  </si>
  <si>
    <t>PFN</t>
  </si>
  <si>
    <t>PIMCO Income Strategy Fund II</t>
  </si>
  <si>
    <t>PFO</t>
  </si>
  <si>
    <t>Flaherty &amp; Crumrine Preferred and Income Opportunity Fund Incorporated</t>
  </si>
  <si>
    <t>PFS</t>
  </si>
  <si>
    <t>Provident Financial Services Inc Common Stock</t>
  </si>
  <si>
    <t>PFSI</t>
  </si>
  <si>
    <t>PennyMac Financial Services Inc. Common Stock</t>
  </si>
  <si>
    <t>PFSW</t>
  </si>
  <si>
    <t>PFSweb Inc. Common Stock</t>
  </si>
  <si>
    <t>PFTA</t>
  </si>
  <si>
    <t>Perception Capital Corp. III Class A Ordinary Share</t>
  </si>
  <si>
    <t>PFTAW</t>
  </si>
  <si>
    <t>Perception Capital Corp. III Warrant</t>
  </si>
  <si>
    <t>PFX</t>
  </si>
  <si>
    <t>PhenixFIN Corporation Common Stock</t>
  </si>
  <si>
    <t>PFXNZ</t>
  </si>
  <si>
    <t>PhenixFIN Corporation 5.25% Notes due 2028</t>
  </si>
  <si>
    <t>PG</t>
  </si>
  <si>
    <t>Procter &amp; Gamble Company (The) Common Stock</t>
  </si>
  <si>
    <t>PGC</t>
  </si>
  <si>
    <t>Peapack-Gladstone Financial Corporation Common Stock</t>
  </si>
  <si>
    <t>PGEN</t>
  </si>
  <si>
    <t>Precigen Inc. Common Stock</t>
  </si>
  <si>
    <t>PGNY</t>
  </si>
  <si>
    <t>Progyny Inc. Common Stock</t>
  </si>
  <si>
    <t>PGP</t>
  </si>
  <si>
    <t>Pimco Global StocksPlus &amp; Income Fund Common Shares of Beneficial Interest</t>
  </si>
  <si>
    <t>PGR</t>
  </si>
  <si>
    <t>Progressive Corporation (The) Common Stock</t>
  </si>
  <si>
    <t>PGRE</t>
  </si>
  <si>
    <t>Paramount Group Inc. Common Stock</t>
  </si>
  <si>
    <t>PGRU</t>
  </si>
  <si>
    <t>PropertyGuru Group Limited Ordinary Shares</t>
  </si>
  <si>
    <t>PGSS</t>
  </si>
  <si>
    <t>Pegasus Digital Mobility Acquisition Corp. Class A Ordinary Shares</t>
  </si>
  <si>
    <t>PGTI</t>
  </si>
  <si>
    <t>PGT Innovations Inc.</t>
  </si>
  <si>
    <t>PGY</t>
  </si>
  <si>
    <t>Pagaya Technologies Ltd. Class A Ordinary Shares</t>
  </si>
  <si>
    <t>PGYWW</t>
  </si>
  <si>
    <t>Pagaya Technologies Ltd. Warrants</t>
  </si>
  <si>
    <t>PGZ</t>
  </si>
  <si>
    <t>Principal Real Estate Income Fund Common Shares of Beneficial Interest</t>
  </si>
  <si>
    <t>PH</t>
  </si>
  <si>
    <t>Parker-Hannifin Corporation Common Stock</t>
  </si>
  <si>
    <t>PHAR</t>
  </si>
  <si>
    <t>Pharming Group N.V. ADS each representing 10 ordinary shares</t>
  </si>
  <si>
    <t>PHAT</t>
  </si>
  <si>
    <t>Phathom Pharmaceuticals Inc. Common Stock</t>
  </si>
  <si>
    <t>PHD</t>
  </si>
  <si>
    <t>Pioneer Floating Rate Fund Inc.</t>
  </si>
  <si>
    <t>PHG</t>
  </si>
  <si>
    <t>Koninklijke Philips N.V. NY Registry Shares</t>
  </si>
  <si>
    <t>PHGE</t>
  </si>
  <si>
    <t>BiomX Inc. COmmon Stock</t>
  </si>
  <si>
    <t>PHI</t>
  </si>
  <si>
    <t>PLDT Inc. Sponsored ADR</t>
  </si>
  <si>
    <t>Philippines</t>
  </si>
  <si>
    <t>PHIN</t>
  </si>
  <si>
    <t>PHINIA Inc. Common Stock</t>
  </si>
  <si>
    <t>PHIO</t>
  </si>
  <si>
    <t>Phio Pharmaceuticals Corp. Common Stock</t>
  </si>
  <si>
    <t>PHK</t>
  </si>
  <si>
    <t>Pimco High Income Fund</t>
  </si>
  <si>
    <t>PHM</t>
  </si>
  <si>
    <t>PulteGroup Inc. Common Stock</t>
  </si>
  <si>
    <t>PHR</t>
  </si>
  <si>
    <t>Phreesia Inc. Common Stock</t>
  </si>
  <si>
    <t>PHT</t>
  </si>
  <si>
    <t>Pioneer High Income Fund Inc.</t>
  </si>
  <si>
    <t>PHUN</t>
  </si>
  <si>
    <t>Phunware Inc. Common Stock</t>
  </si>
  <si>
    <t>PHUNW</t>
  </si>
  <si>
    <t>Phunware Inc. Warrants</t>
  </si>
  <si>
    <t>PHVS</t>
  </si>
  <si>
    <t>Pharvaris N.V. Ordinary Shares</t>
  </si>
  <si>
    <t>PHX</t>
  </si>
  <si>
    <t>PHX Minerals Inc. Common Stock</t>
  </si>
  <si>
    <t>PHXM</t>
  </si>
  <si>
    <t>PHAXIAM Therapeutics S.A.. American Depositary Shares</t>
  </si>
  <si>
    <t>PHYT</t>
  </si>
  <si>
    <t>Pyrophyte Acquisition Corp. Class A Ordinary Shares</t>
  </si>
  <si>
    <t>PI</t>
  </si>
  <si>
    <t>Impinj Inc. Common Stock</t>
  </si>
  <si>
    <t>PII</t>
  </si>
  <si>
    <t>Polaris Inc. Common Stock</t>
  </si>
  <si>
    <t>PIII</t>
  </si>
  <si>
    <t>P3 Health Partners Inc. Class A Common Stock</t>
  </si>
  <si>
    <t>PIK</t>
  </si>
  <si>
    <t>Kidpik Corp. Common Stock</t>
  </si>
  <si>
    <t>PIM</t>
  </si>
  <si>
    <t>Putnam Master Intermediate Income Trust Common Stock</t>
  </si>
  <si>
    <t>PINC</t>
  </si>
  <si>
    <t>Premier Inc. Class A Common Stock</t>
  </si>
  <si>
    <t>PINE</t>
  </si>
  <si>
    <t>Alpine Income Property Trust Inc. Common Stock</t>
  </si>
  <si>
    <t>PINS</t>
  </si>
  <si>
    <t>Pinterest Inc. Class A Common Stock</t>
  </si>
  <si>
    <t>PIPR</t>
  </si>
  <si>
    <t>Piper Sandler Companies Common Stock</t>
  </si>
  <si>
    <t>PIRS</t>
  </si>
  <si>
    <t>Pieris Pharmaceuticals Inc. Common Stock</t>
  </si>
  <si>
    <t>PIXY</t>
  </si>
  <si>
    <t>ShiftPixy Inc. Common Stock</t>
  </si>
  <si>
    <t>PJT</t>
  </si>
  <si>
    <t>PJT Partners Inc. Class A Common Stock</t>
  </si>
  <si>
    <t>PK</t>
  </si>
  <si>
    <t>Park Hotels &amp; Resorts Inc. Common Stock</t>
  </si>
  <si>
    <t>PKBK</t>
  </si>
  <si>
    <t>Parke Bancorp Inc. Common Stock</t>
  </si>
  <si>
    <t>PKE</t>
  </si>
  <si>
    <t>Park Aerospace Corp. Common Stock</t>
  </si>
  <si>
    <t>PKG</t>
  </si>
  <si>
    <t>Packaging Corporation of America Common Stock</t>
  </si>
  <si>
    <t>PKOH</t>
  </si>
  <si>
    <t>Park-Ohio Holdings Corp. Common Stock</t>
  </si>
  <si>
    <t>PKST</t>
  </si>
  <si>
    <t>Peakstone Realty Trust Common Shares</t>
  </si>
  <si>
    <t>PKX</t>
  </si>
  <si>
    <t>POSCO Holdings Inc. American Depositary Shares (Each representing 1/4th of a share of Common Stock)</t>
  </si>
  <si>
    <t>PL</t>
  </si>
  <si>
    <t>Planet Labs PBC Class A Common Stock</t>
  </si>
  <si>
    <t>PLAB</t>
  </si>
  <si>
    <t>Photronics Inc. Common Stock</t>
  </si>
  <si>
    <t>PLAG</t>
  </si>
  <si>
    <t>Planet Green Holdings Corp. Common Stock</t>
  </si>
  <si>
    <t>PLAO</t>
  </si>
  <si>
    <t>Patria Latin American Opportunity Acquisition Corp. Class A Ordinary Shares</t>
  </si>
  <si>
    <t>PLAOW</t>
  </si>
  <si>
    <t>Patria Latin American Opportunity Acquisition Corp. Warrant</t>
  </si>
  <si>
    <t>PLAY</t>
  </si>
  <si>
    <t>Dave &amp; Buster's Entertainment Inc. Common Stock</t>
  </si>
  <si>
    <t>PLBC</t>
  </si>
  <si>
    <t>Plumas Bancorp</t>
  </si>
  <si>
    <t>PLBY</t>
  </si>
  <si>
    <t>PLBY Group Inc. Common Stock</t>
  </si>
  <si>
    <t>PLCE</t>
  </si>
  <si>
    <t>Children's Place Inc. (The) Common Stock</t>
  </si>
  <si>
    <t>PLD</t>
  </si>
  <si>
    <t>Prologis Inc. Common Stock</t>
  </si>
  <si>
    <t>PLG</t>
  </si>
  <si>
    <t>Platinum Group Metals Ltd. Ordinary Shares (Canada)</t>
  </si>
  <si>
    <t>PLL</t>
  </si>
  <si>
    <t>Piedmont Lithium Inc. Common Stock</t>
  </si>
  <si>
    <t>PLM</t>
  </si>
  <si>
    <t>Polymet Mining Corporation Ordinary Shares (Canada)</t>
  </si>
  <si>
    <t>PLMI</t>
  </si>
  <si>
    <t>Plum Acquisition Corp. I Class A Ordinary Share</t>
  </si>
  <si>
    <t>PLMIW</t>
  </si>
  <si>
    <t>Plum Acquisition Corp. I Warrant</t>
  </si>
  <si>
    <t>PLMR</t>
  </si>
  <si>
    <t>Palomar Holdings Inc. Common stock</t>
  </si>
  <si>
    <t>PLNT</t>
  </si>
  <si>
    <t>Planet Fitness Inc. Common Stock</t>
  </si>
  <si>
    <t>PLOW</t>
  </si>
  <si>
    <t>Douglas Dynamics Inc. Common Stock</t>
  </si>
  <si>
    <t>PLPC</t>
  </si>
  <si>
    <t>Preformed Line Products Company Common Stock</t>
  </si>
  <si>
    <t>PLRX</t>
  </si>
  <si>
    <t>Pliant Therapeutics Inc. Common Stock</t>
  </si>
  <si>
    <t>PLSE</t>
  </si>
  <si>
    <t>Pulse Biosciences Inc Common Stock (DE)</t>
  </si>
  <si>
    <t>PLTK</t>
  </si>
  <si>
    <t>Playtika Holding Corp. Common Stock</t>
  </si>
  <si>
    <t>PLTN</t>
  </si>
  <si>
    <t>Plutonian Acquisition Corp. Common Stock</t>
  </si>
  <si>
    <t>PLTNR</t>
  </si>
  <si>
    <t>Plutonian Acquisition Corp. Rights</t>
  </si>
  <si>
    <t>PLTNU</t>
  </si>
  <si>
    <t>Plutonian Acquisition Corp. Unit</t>
  </si>
  <si>
    <t>PLTNW</t>
  </si>
  <si>
    <t>Plutonian Acquisition Corp. Warrant</t>
  </si>
  <si>
    <t>PLTR</t>
  </si>
  <si>
    <t>Palantir Technologies Inc. Class A Common Stock</t>
  </si>
  <si>
    <t>PLUG</t>
  </si>
  <si>
    <t>Plug Power Inc. Common Stock</t>
  </si>
  <si>
    <t>PLUR</t>
  </si>
  <si>
    <t>Pluri Inc. Common Stock</t>
  </si>
  <si>
    <t>PLUS</t>
  </si>
  <si>
    <t>ePlus inc. Common Stock</t>
  </si>
  <si>
    <t>PLX</t>
  </si>
  <si>
    <t>Protalix BioTherapeutics Inc. (DE) Common Stock</t>
  </si>
  <si>
    <t>PLXS</t>
  </si>
  <si>
    <t>Plexus Corp. Common Stock</t>
  </si>
  <si>
    <t>PLYA</t>
  </si>
  <si>
    <t>Playa Hotels &amp; Resorts N.V. Ordinary Shares</t>
  </si>
  <si>
    <t>PLYM</t>
  </si>
  <si>
    <t>Plymouth Industrial REIT Inc. Common Stock</t>
  </si>
  <si>
    <t>PM</t>
  </si>
  <si>
    <t>Philip Morris International Inc Common Stock</t>
  </si>
  <si>
    <t>PMCB</t>
  </si>
  <si>
    <t>PharmaCyte Biotech Inc. Common Stock</t>
  </si>
  <si>
    <t>PMD</t>
  </si>
  <si>
    <t>Psychemedics Corporation</t>
  </si>
  <si>
    <t>PMEC</t>
  </si>
  <si>
    <t>Primech Holdings Ltd. Ordinary Shares</t>
  </si>
  <si>
    <t>PMF</t>
  </si>
  <si>
    <t>PIMCO Municipal Income Fund Common Stock</t>
  </si>
  <si>
    <t>PMGM</t>
  </si>
  <si>
    <t>Priveterra Acquisition Corp. II Class A Common Stock</t>
  </si>
  <si>
    <t>PMGMU</t>
  </si>
  <si>
    <t>Priveterra Acquisition Corp. II Unit</t>
  </si>
  <si>
    <t>PMGMW</t>
  </si>
  <si>
    <t>Priveterra Acquisition Corp. II Warrant to purchase Class A common stock</t>
  </si>
  <si>
    <t>PML</t>
  </si>
  <si>
    <t>Pimco Municipal Income Fund II Common Shares of Beneficial Interest</t>
  </si>
  <si>
    <t>PMM</t>
  </si>
  <si>
    <t>Putnam Managed Municipal Income Trust Common Stock</t>
  </si>
  <si>
    <t>PMN</t>
  </si>
  <si>
    <t>ProMIS Neurosciences Inc. Common Shares (ON)</t>
  </si>
  <si>
    <t>PMO</t>
  </si>
  <si>
    <t>Putnam Municipal Opportunities Trust Common Stock</t>
  </si>
  <si>
    <t>PMT</t>
  </si>
  <si>
    <t>PennyMac Mortgage Investment Trust Common Shares of Beneficial Interest</t>
  </si>
  <si>
    <t>PMT^A</t>
  </si>
  <si>
    <t>PennyMac Mortgage Investment Trust 8.125% Series A Fixed-to-Floating Rate Cumulative Redeemable Preferred Shares of Beneficial Interest</t>
  </si>
  <si>
    <t>PMT^B</t>
  </si>
  <si>
    <t>PennyMac Mortgage Investment Trust 8.00% Series B Fixed-to-Floating Rate Cumulative Redeemable Preferred Shares of Beneficial Interest</t>
  </si>
  <si>
    <t>PMT^C</t>
  </si>
  <si>
    <t>PennyMac Mortgage Investment Trust 6.75% Series C Cumulative Redeemable Preferred Shares of Beneficial Interest</t>
  </si>
  <si>
    <t>PMTS</t>
  </si>
  <si>
    <t>CPI Card Group Inc. Common Stock</t>
  </si>
  <si>
    <t>PMTU</t>
  </si>
  <si>
    <t>PennyMac Mortgage Investment Trust 8.50% Senior Notes due 2028</t>
  </si>
  <si>
    <t>PMVP</t>
  </si>
  <si>
    <t>PMV Pharmaceuticals Inc. Common Stock</t>
  </si>
  <si>
    <t>PMX</t>
  </si>
  <si>
    <t>PIMCO Municipal Income Fund III Common Shares of Beneficial Interest</t>
  </si>
  <si>
    <t>PNBK</t>
  </si>
  <si>
    <t>Patriot National Bancorp Inc. Common Stock</t>
  </si>
  <si>
    <t>PNC</t>
  </si>
  <si>
    <t>PNC Financial Services Group Inc. (The) Common Stock</t>
  </si>
  <si>
    <t>PNF</t>
  </si>
  <si>
    <t>PIMCO New York Municipal Income Fund Common Stock</t>
  </si>
  <si>
    <t>PNFP</t>
  </si>
  <si>
    <t>Pinnacle Financial Partners Inc. Common Stock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</si>
  <si>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</si>
  <si>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</si>
  <si>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PNI</t>
  </si>
  <si>
    <t>Pimco New York Municipal Income Fund II Common Shares of Beneficial Interest</t>
  </si>
  <si>
    <t>PNM</t>
  </si>
  <si>
    <t>PNM Resources Inc. (Holding Co.) Common Stock</t>
  </si>
  <si>
    <t>PNNT</t>
  </si>
  <si>
    <t>PennantPark Investment Corporation Common Stock</t>
  </si>
  <si>
    <t>PNR</t>
  </si>
  <si>
    <t>Pentair plc. Ordinary Share</t>
  </si>
  <si>
    <t>PNRG</t>
  </si>
  <si>
    <t>PrimeEnergy Resources Corporation Common Stock</t>
  </si>
  <si>
    <t>PNT</t>
  </si>
  <si>
    <t>POINT Biopharma Global Inc. Common Stock</t>
  </si>
  <si>
    <t>PNTG</t>
  </si>
  <si>
    <t>The Pennant Group Inc. Common Stock</t>
  </si>
  <si>
    <t>PNW</t>
  </si>
  <si>
    <t>Pinnacle West Capital Corporation Common Stock</t>
  </si>
  <si>
    <t>POAI</t>
  </si>
  <si>
    <t>Predictive Oncology Inc. Common Stock</t>
  </si>
  <si>
    <t>POCI</t>
  </si>
  <si>
    <t>Precision Optics Corporation Inc. Common stock</t>
  </si>
  <si>
    <t>PODC</t>
  </si>
  <si>
    <t>PodcastOne Inc. Common Stock</t>
  </si>
  <si>
    <t>PODD</t>
  </si>
  <si>
    <t>Insulet Corporation Common Stock</t>
  </si>
  <si>
    <t>POET</t>
  </si>
  <si>
    <t>POET Technologies Inc. Common Shares</t>
  </si>
  <si>
    <t>POL</t>
  </si>
  <si>
    <t>Polished Inc. Common Stock</t>
  </si>
  <si>
    <t>POLA</t>
  </si>
  <si>
    <t>Polar Power Inc. Common Stock</t>
  </si>
  <si>
    <t>POOL</t>
  </si>
  <si>
    <t>Pool Corporation Common Stock</t>
  </si>
  <si>
    <t>POR</t>
  </si>
  <si>
    <t>Portland General Electric Co Common Stock</t>
  </si>
  <si>
    <t>PORT</t>
  </si>
  <si>
    <t>Southport Acquisition Corporation Class A Common Stock</t>
  </si>
  <si>
    <t>POST</t>
  </si>
  <si>
    <t>Post Holdings Inc. Common Stock</t>
  </si>
  <si>
    <t>POWI</t>
  </si>
  <si>
    <t>Power Integrations Inc. Common Stock</t>
  </si>
  <si>
    <t>POWL</t>
  </si>
  <si>
    <t>Powell Industries Inc. Common Stock</t>
  </si>
  <si>
    <t>POWW</t>
  </si>
  <si>
    <t>AMMO Inc. Common Stock</t>
  </si>
  <si>
    <t>POWWP</t>
  </si>
  <si>
    <t>AMMO Inc. 8.75% Series A Cumulative Redeemable Perpetual Preferred Stock</t>
  </si>
  <si>
    <t>PPBI</t>
  </si>
  <si>
    <t>Pacific Premier Bancorp Inc</t>
  </si>
  <si>
    <t>PPBT</t>
  </si>
  <si>
    <t>Purple Biotech Ltd. American Depositary Shares</t>
  </si>
  <si>
    <t>PPC</t>
  </si>
  <si>
    <t>Pilgrim's Pride Corporation Common Stock</t>
  </si>
  <si>
    <t>PPG</t>
  </si>
  <si>
    <t>PPG Industries Inc. Common Stock</t>
  </si>
  <si>
    <t>PPHP</t>
  </si>
  <si>
    <t>PHP Ventures Acquisition Corp. Class A Common Stock</t>
  </si>
  <si>
    <t>PPHPR</t>
  </si>
  <si>
    <t>PHP Ventures Acquisition Corp. Rights</t>
  </si>
  <si>
    <t>PPHPW</t>
  </si>
  <si>
    <t>PHP Ventures Acquisition Corp. Warrants</t>
  </si>
  <si>
    <t>PPIH</t>
  </si>
  <si>
    <t>Perma-Pipe International Holdings Inc. Common Stock</t>
  </si>
  <si>
    <t>PPL</t>
  </si>
  <si>
    <t>PPL Corporation Common Stock</t>
  </si>
  <si>
    <t>PPSI</t>
  </si>
  <si>
    <t>Pioneer Power Solutions Inc. Common Stock</t>
  </si>
  <si>
    <t>PPT</t>
  </si>
  <si>
    <t>Putnam Premier Income Trust Common Stock</t>
  </si>
  <si>
    <t>PPTA</t>
  </si>
  <si>
    <t>Perpetua Resources Corp. Common Shares</t>
  </si>
  <si>
    <t>PPYA</t>
  </si>
  <si>
    <t>Papaya Growth Opportunity Corp. I Class A Common Stock</t>
  </si>
  <si>
    <t>PPYAW</t>
  </si>
  <si>
    <t>Papaya Growth Opportunity Corp. I Warrant</t>
  </si>
  <si>
    <t>PR</t>
  </si>
  <si>
    <t>Permian Resources Corporation Class A Common Stock</t>
  </si>
  <si>
    <t>PRA</t>
  </si>
  <si>
    <t>ProAssurance Corporation Common Stock</t>
  </si>
  <si>
    <t>PRAA</t>
  </si>
  <si>
    <t>PRA Group Inc. Common Stock</t>
  </si>
  <si>
    <t>PRAX</t>
  </si>
  <si>
    <t>Praxis Precision Medicines Inc. Common Stock</t>
  </si>
  <si>
    <t>PRCH</t>
  </si>
  <si>
    <t>Porch Group Inc. Common Stock</t>
  </si>
  <si>
    <t>PRCT</t>
  </si>
  <si>
    <t>PROCEPT BioRobotics Corporation Common Stock</t>
  </si>
  <si>
    <t>PRDO</t>
  </si>
  <si>
    <t>Perdoceo Education Corporation Common Stock</t>
  </si>
  <si>
    <t>PRE</t>
  </si>
  <si>
    <t>Prenetics Global Limited Class A Ordinary Share</t>
  </si>
  <si>
    <t>PRE^J</t>
  </si>
  <si>
    <t>PartnerRe Ltd. 4.875% Fixed Rate Non-Cumulative Redeemable Preferred Shares Series J</t>
  </si>
  <si>
    <t>PRENW</t>
  </si>
  <si>
    <t>Prenetics Global Limited Warrant</t>
  </si>
  <si>
    <t>PRFT</t>
  </si>
  <si>
    <t>Perficient Inc. Common Stock</t>
  </si>
  <si>
    <t>PRFX</t>
  </si>
  <si>
    <t>PainReform Ltd. Ordinary Shares</t>
  </si>
  <si>
    <t>PRG</t>
  </si>
  <si>
    <t>PROG Holdings Inc. Common Stock</t>
  </si>
  <si>
    <t>PRGO</t>
  </si>
  <si>
    <t>Perrigo Company plc Ordinary Shares</t>
  </si>
  <si>
    <t>PRGS</t>
  </si>
  <si>
    <t>Progress Software Corporation Common Stock (DE)</t>
  </si>
  <si>
    <t>PRH</t>
  </si>
  <si>
    <t>Prudential Financial Inc. 5.950% Junior Subordinated Notes due 2062</t>
  </si>
  <si>
    <t>PRI</t>
  </si>
  <si>
    <t>Primerica Inc. Common Stock</t>
  </si>
  <si>
    <t>PRIF^D</t>
  </si>
  <si>
    <t>Priority Income Fund Inc. 7.00% Series D Term Preferred Stock due 2029</t>
  </si>
  <si>
    <t>PRIF^F</t>
  </si>
  <si>
    <t>Priority Income Fund Inc. 6.625% Series F Term Preferred Stock due 2027</t>
  </si>
  <si>
    <t>PRIF^G</t>
  </si>
  <si>
    <t>Priority Income Fund Inc. 6.25% Series G Preferred Stock Due 2026</t>
  </si>
  <si>
    <t>PRIF^H</t>
  </si>
  <si>
    <t>Priority Income Fund Inc. 6.00% Series H Term Preferred Stock due 2026</t>
  </si>
  <si>
    <t>PRIF^J</t>
  </si>
  <si>
    <t>Priority Income Fund Inc. 6.000% Series J Term Preferred Stock due 2028</t>
  </si>
  <si>
    <t>PRIF^K</t>
  </si>
  <si>
    <t>Priority Income Fund Inc. 7.000% Series K Cumulative Preferred Stock</t>
  </si>
  <si>
    <t>PRIF^L</t>
  </si>
  <si>
    <t>Priority Income Fund Inc. 6.375% Series L Term Preferred Stock Due 2029</t>
  </si>
  <si>
    <t>PRIM</t>
  </si>
  <si>
    <t>Primoris Services Corporation Common Stock</t>
  </si>
  <si>
    <t>PRK</t>
  </si>
  <si>
    <t>Park National Corporation Common Stock</t>
  </si>
  <si>
    <t>PRLB</t>
  </si>
  <si>
    <t>Proto Labs Inc. Common stock</t>
  </si>
  <si>
    <t>PRLD</t>
  </si>
  <si>
    <t>Prelude Therapeutics Incorporated Common Stock</t>
  </si>
  <si>
    <t>PRLH</t>
  </si>
  <si>
    <t>Pearl Holdings Acquisition Corp Class A Ordinary Shares</t>
  </si>
  <si>
    <t>PRLHU</t>
  </si>
  <si>
    <t>Pearl Holdings Acquisition Corp Unit</t>
  </si>
  <si>
    <t>PRM</t>
  </si>
  <si>
    <t>Perimeter Solutions SA Ordinary Shares</t>
  </si>
  <si>
    <t>PRME</t>
  </si>
  <si>
    <t>Prime Medicine Inc. Common Stock</t>
  </si>
  <si>
    <t>PRMW</t>
  </si>
  <si>
    <t>Primo Water Corporation Common Stock</t>
  </si>
  <si>
    <t>PRO</t>
  </si>
  <si>
    <t>PROS Holdings Inc. Common Stock</t>
  </si>
  <si>
    <t>PROC</t>
  </si>
  <si>
    <t>Procaps Group S.A. Ordinary Shares</t>
  </si>
  <si>
    <t>PROCW</t>
  </si>
  <si>
    <t>Procaps Group S.A. Warrants</t>
  </si>
  <si>
    <t>PROF</t>
  </si>
  <si>
    <t>Profound Medical Corp. Common Stock</t>
  </si>
  <si>
    <t>PROK</t>
  </si>
  <si>
    <t>ProKidney Corp. Class A Ordinary Shares</t>
  </si>
  <si>
    <t>PROV</t>
  </si>
  <si>
    <t>Provident Financial Holdings Inc. Common Stock</t>
  </si>
  <si>
    <t>PRPC</t>
  </si>
  <si>
    <t>CC Neuberger Principal Holdings III Class A Ordinary Shares</t>
  </si>
  <si>
    <t>PRPH</t>
  </si>
  <si>
    <t>ProPhase Labs Inc. Common Stock (DE)</t>
  </si>
  <si>
    <t>PRPL</t>
  </si>
  <si>
    <t>Purple Innovation Inc. Common Stock</t>
  </si>
  <si>
    <t>PRPO</t>
  </si>
  <si>
    <t>Precipio Inc. Common Stock</t>
  </si>
  <si>
    <t>PRQR</t>
  </si>
  <si>
    <t>ProQR Therapeutics N.V. Ordinary Shares</t>
  </si>
  <si>
    <t>PRS</t>
  </si>
  <si>
    <t>Prudential Financial Inc. 5.625% Junior Subordinated Notes due 2058</t>
  </si>
  <si>
    <t>PRSO</t>
  </si>
  <si>
    <t>Peraso Inc. Common Stock</t>
  </si>
  <si>
    <t>PRSR</t>
  </si>
  <si>
    <t>Prospector Capital Corp. Class A Ordinary Shares</t>
  </si>
  <si>
    <t>PRSRU</t>
  </si>
  <si>
    <t>Prospector Capital Corp. Unit</t>
  </si>
  <si>
    <t>PRSRW</t>
  </si>
  <si>
    <t>Prospector Capital Corp. Warrants</t>
  </si>
  <si>
    <t>PRST</t>
  </si>
  <si>
    <t>Presto Automation Inc. Common Stock</t>
  </si>
  <si>
    <t>PRSTW</t>
  </si>
  <si>
    <t>Presto Automation Inc. Warrant</t>
  </si>
  <si>
    <t>PRT</t>
  </si>
  <si>
    <t>PermRock Royalty Trust Trust Units</t>
  </si>
  <si>
    <t>PRTA</t>
  </si>
  <si>
    <t>Prothena Corporation plc Ordinary Shares</t>
  </si>
  <si>
    <t>PRTC</t>
  </si>
  <si>
    <t>PureTech Health plc American Depositary Shares</t>
  </si>
  <si>
    <t>PRTG</t>
  </si>
  <si>
    <t>Portage Biotech Inc. Common Stock</t>
  </si>
  <si>
    <t>PRTH</t>
  </si>
  <si>
    <t>Priority Technology Holdings Inc. Common Stock</t>
  </si>
  <si>
    <t>PRTS</t>
  </si>
  <si>
    <t>CarParts.com Inc. Common Stock</t>
  </si>
  <si>
    <t>PRU</t>
  </si>
  <si>
    <t>Prudential Financial Inc. Common Stock</t>
  </si>
  <si>
    <t>PRVA</t>
  </si>
  <si>
    <t>Privia Health Group Inc. Common Stock</t>
  </si>
  <si>
    <t>PRZO</t>
  </si>
  <si>
    <t>ParaZero Technologies Ltd. Ordinary Shares</t>
  </si>
  <si>
    <t>PSA</t>
  </si>
  <si>
    <t>Public Storage Common Stock</t>
  </si>
  <si>
    <t>PSA^F</t>
  </si>
  <si>
    <t>Public Storage Depositary Shares Each Representing 1/1000 of a 5.15% Cumulative Preferred Share of Beneficial Interest Series F par value $0.01 per share</t>
  </si>
  <si>
    <t>PSA^G</t>
  </si>
  <si>
    <t>Public Storage Depositary Shares Each Representing 1/1000 of a 5.05% Cumulative Preferred Share of Beneficial Interest Series G</t>
  </si>
  <si>
    <t>PSA^H</t>
  </si>
  <si>
    <t>Public Storage Depositary Shares Each Representing 1/1000 of a 5.60% Cumulative Preferred Share of Beneficial Interest Series H</t>
  </si>
  <si>
    <t>PSA^I</t>
  </si>
  <si>
    <t>Public Storage Depositary Shares Each Representing 1/1000 of a 4.875% Cumulative Preferred Share of Beneficial Interest Series I par value $0.01 per share</t>
  </si>
  <si>
    <t>PSA^J</t>
  </si>
  <si>
    <t>Public Storage Depositary Shares Each Representing 1/1000 of a 4.700% Cumulative Preferred Share of Beneficial Interest Series J par value $0.01 per share</t>
  </si>
  <si>
    <t>PSA^K</t>
  </si>
  <si>
    <t>Public Storage Depositary Shares Each Representing 1/1000 of a 4.75% Cumulative Preferred Share of Beneficial Interest Series K</t>
  </si>
  <si>
    <t>PSA^L</t>
  </si>
  <si>
    <t>Public Storage Depositary Shares Each Representing 1/1000 of a 4.625% Cumulative Preferred Share of Beneficial Interest Series L par value $0.01 per share</t>
  </si>
  <si>
    <t>PSA^M</t>
  </si>
  <si>
    <t>Public Storage Depositary Shares Each Representing 1/1000 of a 4.125% Cumulative Preferred Share of Beneficial Interest Series M</t>
  </si>
  <si>
    <t>PSA^N</t>
  </si>
  <si>
    <t>Public Storage Depositary Shares Each Representing 1/1000 of a 3.875% Cumulative Preferred Share of Beneficial Interest Series N</t>
  </si>
  <si>
    <t>PSA^O</t>
  </si>
  <si>
    <t>Public Storage Depositary Shares Each Representing 1/1000 of a 3.900% Cumulative Preferred Share of Beneficial Interest Series O</t>
  </si>
  <si>
    <t>PSA^P</t>
  </si>
  <si>
    <t>Public Storage Depositary Shares Each Representing 1/1000 of a 4.000% Cumulative Preferred Share of Bene cial Interest Series P</t>
  </si>
  <si>
    <t>PSA^Q</t>
  </si>
  <si>
    <t>Public Storage Depositary Shares Each Representing 1/1000 of a 3.950% Cumulative Preferred Share of Beneficial Interest Series Q par value $0.01 per share</t>
  </si>
  <si>
    <t>PSA^R</t>
  </si>
  <si>
    <t>Public Storage Depositary Shares Each Representing 1/1000 of a 4.00% Cumulative Preferred Share of Bene cial Interest Series R</t>
  </si>
  <si>
    <t>PSA^S</t>
  </si>
  <si>
    <t>Public Storage Depositary Shares Each Representing 1/1000 of a 4.100% Cumulative Preferred Share of Beneficial Interest Series S</t>
  </si>
  <si>
    <t>PSEC</t>
  </si>
  <si>
    <t>Prospect Capital Corporation Common Stock</t>
  </si>
  <si>
    <t>PSEC^A</t>
  </si>
  <si>
    <t>Prospect Capital Corporation 5.35% Series A Fixed Rate Cumulative Perpetual Preferred Stock</t>
  </si>
  <si>
    <t>PSF</t>
  </si>
  <si>
    <t>Cohen &amp; Steers Select Preferred and Income Fund Inc. Common Stock</t>
  </si>
  <si>
    <t>PSFE</t>
  </si>
  <si>
    <t>Paysafe Limited Common Shares</t>
  </si>
  <si>
    <t>PSHG</t>
  </si>
  <si>
    <t>Performance Shipping Inc. Common Shares</t>
  </si>
  <si>
    <t>PSMT</t>
  </si>
  <si>
    <t>PriceSmart Inc. Common Stock</t>
  </si>
  <si>
    <t>PSN</t>
  </si>
  <si>
    <t>Parsons Corporation Common Stock</t>
  </si>
  <si>
    <t>PSNL</t>
  </si>
  <si>
    <t>Personalis Inc. Common Stock</t>
  </si>
  <si>
    <t>PSNY</t>
  </si>
  <si>
    <t>Polestar Automotive Holding UK PLC Class A ADS</t>
  </si>
  <si>
    <t>PSNYW</t>
  </si>
  <si>
    <t>Polestar Automotive Holding UK PLC Class C-1 ADS (ADW)</t>
  </si>
  <si>
    <t>PSO</t>
  </si>
  <si>
    <t>Pearson Plc Common Stock</t>
  </si>
  <si>
    <t>Books</t>
  </si>
  <si>
    <t>PSQH</t>
  </si>
  <si>
    <t>PSQ Holdings Inc. Class A Common Stock</t>
  </si>
  <si>
    <t>PSTG</t>
  </si>
  <si>
    <t>Pure Storage Inc. Class A Common Stock</t>
  </si>
  <si>
    <t>PSTL</t>
  </si>
  <si>
    <t>Postal Realty Trust Inc. Class A Common Stock</t>
  </si>
  <si>
    <t>PSTV</t>
  </si>
  <si>
    <t>PLUS THERAPEUTICS Inc. Common Stock</t>
  </si>
  <si>
    <t>PSTX</t>
  </si>
  <si>
    <t>Poseida Therapeutics Inc. Common Stock</t>
  </si>
  <si>
    <t>PSX</t>
  </si>
  <si>
    <t>Phillips 66 Common Stock</t>
  </si>
  <si>
    <t>PT</t>
  </si>
  <si>
    <t>Pintec Technology Holdings Limited American Depositary Shares</t>
  </si>
  <si>
    <t>PTA</t>
  </si>
  <si>
    <t>Cohen &amp; Steers Tax-Advantaged Preferred Securities and Income Fund Common Shares of Beneficial Interest</t>
  </si>
  <si>
    <t>PTC</t>
  </si>
  <si>
    <t>PTC Inc. Common Stock</t>
  </si>
  <si>
    <t>PTCT</t>
  </si>
  <si>
    <t>PTC Therapeutics Inc. Common Stock</t>
  </si>
  <si>
    <t>PTEN</t>
  </si>
  <si>
    <t>Patterson-UTI Energy Inc. Common Stock</t>
  </si>
  <si>
    <t>PTGX</t>
  </si>
  <si>
    <t>Protagonist Therapeutics Inc. Common Stock</t>
  </si>
  <si>
    <t>PTHR</t>
  </si>
  <si>
    <t>Pono Capital Three Inc. Class A Ordinary Shares</t>
  </si>
  <si>
    <t>PTHRW</t>
  </si>
  <si>
    <t>Pono Capital Three Inc. Warrant</t>
  </si>
  <si>
    <t>PTIX</t>
  </si>
  <si>
    <t>Protagenic Therapeutics Inc. Common Stock</t>
  </si>
  <si>
    <t>PTIXW</t>
  </si>
  <si>
    <t>Protagenic Therapeutics Inc. Warrant</t>
  </si>
  <si>
    <t>PTLO</t>
  </si>
  <si>
    <t>Portillo's Inc. Class A Common Stock</t>
  </si>
  <si>
    <t>PTMN</t>
  </si>
  <si>
    <t>Portman Ridge Finance Corporation Common Stock</t>
  </si>
  <si>
    <t>PTN</t>
  </si>
  <si>
    <t>Palatin Technologies Inc. Common Stock</t>
  </si>
  <si>
    <t>PTON</t>
  </si>
  <si>
    <t>Peloton Interactive Inc. Class A Common Stock</t>
  </si>
  <si>
    <t>PTPI</t>
  </si>
  <si>
    <t>Petros Pharmaceuticals Inc. Common Stock</t>
  </si>
  <si>
    <t>PTRS</t>
  </si>
  <si>
    <t>Partners Bancorp Common Stock</t>
  </si>
  <si>
    <t>PTSI</t>
  </si>
  <si>
    <t>P.A.M. Transportation Services Inc. Common Stock</t>
  </si>
  <si>
    <t>PTVE</t>
  </si>
  <si>
    <t>Pactiv Evergreen Inc. Common stock</t>
  </si>
  <si>
    <t>PTWO</t>
  </si>
  <si>
    <t>Pono Capital Two Inc. Class A Common Stock</t>
  </si>
  <si>
    <t>PTWOW</t>
  </si>
  <si>
    <t>Pono Capital Two Inc. Warrants</t>
  </si>
  <si>
    <t>PTY</t>
  </si>
  <si>
    <t>Pimco Corporate &amp; Income Opportunity Fund</t>
  </si>
  <si>
    <t>PUBM</t>
  </si>
  <si>
    <t>PubMatic Inc. Class A Common Stock</t>
  </si>
  <si>
    <t>PUCK</t>
  </si>
  <si>
    <t>Goal Acquisitions Corp. Common Stock</t>
  </si>
  <si>
    <t>PUCKW</t>
  </si>
  <si>
    <t>Goal Acquisitions Corp. Warrant</t>
  </si>
  <si>
    <t>PUK</t>
  </si>
  <si>
    <t>Prudential Public Limited Company Common Stock</t>
  </si>
  <si>
    <t>PULM</t>
  </si>
  <si>
    <t>Pulmatrix Inc. Common Stock</t>
  </si>
  <si>
    <t>PUMP</t>
  </si>
  <si>
    <t>ProPetro Holding Corp. Common Stock</t>
  </si>
  <si>
    <t>PUYI</t>
  </si>
  <si>
    <t>Puyi Inc. American Depository Shares</t>
  </si>
  <si>
    <t>PVBC</t>
  </si>
  <si>
    <t>Provident Bancorp Inc. (MD) Common Stock</t>
  </si>
  <si>
    <t>PVH</t>
  </si>
  <si>
    <t>PVH Corp. Common Stock</t>
  </si>
  <si>
    <t>PVL</t>
  </si>
  <si>
    <t>Permianville Royalty Trust Trust Units</t>
  </si>
  <si>
    <t>PW</t>
  </si>
  <si>
    <t>Power REIT (MD) Common Stock</t>
  </si>
  <si>
    <t>PW^A</t>
  </si>
  <si>
    <t>Power REIT 7.75% Series A Cumulative Perpetual Preferred Stock</t>
  </si>
  <si>
    <t>PWFL</t>
  </si>
  <si>
    <t>PowerFleet Inc. Common Stock</t>
  </si>
  <si>
    <t>PWM</t>
  </si>
  <si>
    <t>Prestige Wealth Inc. Ordinary Shares</t>
  </si>
  <si>
    <t>PWOD</t>
  </si>
  <si>
    <t>Penns Woods Bancorp Inc. Common Stock</t>
  </si>
  <si>
    <t>PWP</t>
  </si>
  <si>
    <t>Perella Weinberg Partners Class A Common Stock</t>
  </si>
  <si>
    <t>PWR</t>
  </si>
  <si>
    <t>Quanta Services Inc. Common Stock</t>
  </si>
  <si>
    <t>PWSC</t>
  </si>
  <si>
    <t>PowerSchool Holdings Inc. Class A Common Stock</t>
  </si>
  <si>
    <t>PWUP</t>
  </si>
  <si>
    <t>PowerUp Acquisition Corp. Class A Ordinary Shares</t>
  </si>
  <si>
    <t>PWUPU</t>
  </si>
  <si>
    <t>PowerUp Acquisition Corp. Unit</t>
  </si>
  <si>
    <t>PWUPW</t>
  </si>
  <si>
    <t>PowerUp Acquisition Corp. Warrant</t>
  </si>
  <si>
    <t>PX</t>
  </si>
  <si>
    <t>P10 Inc. Class A Common Stock</t>
  </si>
  <si>
    <t>PXD</t>
  </si>
  <si>
    <t>Pioneer Natural Resources Company Common Stock</t>
  </si>
  <si>
    <t>PXDT</t>
  </si>
  <si>
    <t>Pixie Dust Technologies Inc. American Depositary Shares</t>
  </si>
  <si>
    <t>PXLW</t>
  </si>
  <si>
    <t>Pixelworks Inc. Common Stock</t>
  </si>
  <si>
    <t>PXMD</t>
  </si>
  <si>
    <t>PaxMedica Inc. Common Stock</t>
  </si>
  <si>
    <t>PXS</t>
  </si>
  <si>
    <t>Pyxis Tankers Inc. Common Stock</t>
  </si>
  <si>
    <t>PXSAP</t>
  </si>
  <si>
    <t>Pyxis Tankers Inc. 7.75% Series A Cumulative Convertible Preferred Shares</t>
  </si>
  <si>
    <t>PXSAW</t>
  </si>
  <si>
    <t>Pyxis Tankers Inc. Warrant</t>
  </si>
  <si>
    <t>PYCR</t>
  </si>
  <si>
    <t>Paycor HCM Inc. Common Stock</t>
  </si>
  <si>
    <t>PYN</t>
  </si>
  <si>
    <t>PIMCO New York Municipal Income Fund III Common Shares of Beneficial Interest</t>
  </si>
  <si>
    <t>PYPD</t>
  </si>
  <si>
    <t>PolyPid Ltd. Ordinary Shares</t>
  </si>
  <si>
    <t>PYPL</t>
  </si>
  <si>
    <t>PayPal Holdings Inc. Common Stock</t>
  </si>
  <si>
    <t>PYR</t>
  </si>
  <si>
    <t>PyroGenesis Canada Inc. Common Shares</t>
  </si>
  <si>
    <t>PYT</t>
  </si>
  <si>
    <t>PPlus Tr GSC-2 Tr Ctf Fltg Rate</t>
  </si>
  <si>
    <t>PYXS</t>
  </si>
  <si>
    <t>Pyxis Oncology Inc. Common Stock</t>
  </si>
  <si>
    <t>PZC</t>
  </si>
  <si>
    <t>PIMCO California Municipal Income Fund III Common Shares of Beneficial Interest</t>
  </si>
  <si>
    <t>PZG</t>
  </si>
  <si>
    <t>Paramount Gold Nevada Corp. Common Stock</t>
  </si>
  <si>
    <t>PZZA</t>
  </si>
  <si>
    <t>Papa John's International Inc. Common Stock</t>
  </si>
  <si>
    <t>QBTS</t>
  </si>
  <si>
    <t>D-Wave Quantum Inc. Common Shares</t>
  </si>
  <si>
    <t>QCOM</t>
  </si>
  <si>
    <t>QUALCOMM Incorporated Common Stock</t>
  </si>
  <si>
    <t>QCRH</t>
  </si>
  <si>
    <t>QCR Holdings Inc. Common Stock</t>
  </si>
  <si>
    <t>QD</t>
  </si>
  <si>
    <t>Qudian Inc. American Depositary Shares each representing one Class A Ordinary Share</t>
  </si>
  <si>
    <t>QDEL</t>
  </si>
  <si>
    <t>QuidelOrtho Corporation Common Stock</t>
  </si>
  <si>
    <t>QDRO</t>
  </si>
  <si>
    <t>Quadro Acquisition One Corp. Class A Ordinary Shares</t>
  </si>
  <si>
    <t>QDROU</t>
  </si>
  <si>
    <t>Quadro Acquisition One Corp. Unit</t>
  </si>
  <si>
    <t>QDROW</t>
  </si>
  <si>
    <t>Quadro Acquisition One Corp. Warrant</t>
  </si>
  <si>
    <t>QETAU</t>
  </si>
  <si>
    <t>Quetta Acquisition Corporation Unit</t>
  </si>
  <si>
    <t>QFIN</t>
  </si>
  <si>
    <t>Qifu Technology Inc. American Depositary Shares</t>
  </si>
  <si>
    <t>QFTA</t>
  </si>
  <si>
    <t>Quantum FinTech Acquisition Corporation Common Stock</t>
  </si>
  <si>
    <t>QGEN</t>
  </si>
  <si>
    <t>Qiagen N.V. Common Shares</t>
  </si>
  <si>
    <t>QH</t>
  </si>
  <si>
    <t>Quhuo Limited American Depository Shares</t>
  </si>
  <si>
    <t>QIPT</t>
  </si>
  <si>
    <t>Quipt Home Medical Corp. Common Shares</t>
  </si>
  <si>
    <t>QLGN</t>
  </si>
  <si>
    <t>Qualigen Therapeutics Inc. Common Stock</t>
  </si>
  <si>
    <t>QLI</t>
  </si>
  <si>
    <t>Qilian International Holding Group Ltd. Ordinary Shares</t>
  </si>
  <si>
    <t>QLYS</t>
  </si>
  <si>
    <t>Qualys Inc. Common Stock</t>
  </si>
  <si>
    <t>QMCO</t>
  </si>
  <si>
    <t>Quantum Corporation Common Stock</t>
  </si>
  <si>
    <t>QNCX</t>
  </si>
  <si>
    <t>Quince Therapeutics Inc. Common Stock</t>
  </si>
  <si>
    <t>QNRX</t>
  </si>
  <si>
    <t>Quoin Pharmaceuticals Ltd. American Depositary Shares</t>
  </si>
  <si>
    <t>QNST</t>
  </si>
  <si>
    <t>QuinStreet Inc. Common Stock</t>
  </si>
  <si>
    <t>QOMO</t>
  </si>
  <si>
    <t>Qomolangma Acquisition Corp. Common Stock</t>
  </si>
  <si>
    <t>QOMOR</t>
  </si>
  <si>
    <t>Qomolangma Acquisition Corp. Right</t>
  </si>
  <si>
    <t>QOMOW</t>
  </si>
  <si>
    <t>Qomolangma Acquisition Corp. Warrant</t>
  </si>
  <si>
    <t>QQQX</t>
  </si>
  <si>
    <t>Nuveen NASDAQ 100 Dynamic Overwrite Fund Shares of Beneficial Interest</t>
  </si>
  <si>
    <t>QRHC</t>
  </si>
  <si>
    <t>Quest Resource Holding Corporation Common Stock</t>
  </si>
  <si>
    <t>QRTEA</t>
  </si>
  <si>
    <t>Qurate Retail Inc. Series A Common Stock</t>
  </si>
  <si>
    <t>QRTEB</t>
  </si>
  <si>
    <t>Qurate Retail Inc. Series B Common Stock</t>
  </si>
  <si>
    <t>QRTEP</t>
  </si>
  <si>
    <t>Qurate Retail Inc. 8.0% Fixed Rate Cumulative Redeemable Preferred Stock</t>
  </si>
  <si>
    <t>QRVO</t>
  </si>
  <si>
    <t>Qorvo Inc. Common Stock</t>
  </si>
  <si>
    <t>QS</t>
  </si>
  <si>
    <t>QuantumScape Corporation Class A Common Stock</t>
  </si>
  <si>
    <t>QSG</t>
  </si>
  <si>
    <t>QuantaSing Group Limited American Depositary Shares</t>
  </si>
  <si>
    <t>QSI</t>
  </si>
  <si>
    <t>Quantum-Si Incorporated Class A Common Stock</t>
  </si>
  <si>
    <t>QSR</t>
  </si>
  <si>
    <t>Restaurant Brands International Inc. Common Shares</t>
  </si>
  <si>
    <t>QTRX</t>
  </si>
  <si>
    <t>Quanterix Corporation Common Stock</t>
  </si>
  <si>
    <t>QTWO</t>
  </si>
  <si>
    <t>Q2 Holdings Inc. Common Stock</t>
  </si>
  <si>
    <t>QUAD</t>
  </si>
  <si>
    <t>Quad Graphics Inc Class A Common Stock</t>
  </si>
  <si>
    <t>QUBT</t>
  </si>
  <si>
    <t>Quantum Computing Inc. Common Stock</t>
  </si>
  <si>
    <t>QUIK</t>
  </si>
  <si>
    <t>QuickLogic Corporation Common Stock</t>
  </si>
  <si>
    <t>QURE</t>
  </si>
  <si>
    <t>uniQure N.V. Ordinary Shares</t>
  </si>
  <si>
    <t>QVCC</t>
  </si>
  <si>
    <t>QVC Inc. 6.250% Senior Secured Notes due 2068</t>
  </si>
  <si>
    <t>QVCD</t>
  </si>
  <si>
    <t>QVC Inc. 6.375% Senior Secured Notes due 2067</t>
  </si>
  <si>
    <t>R</t>
  </si>
  <si>
    <t>Ryder System Inc. Common Stock</t>
  </si>
  <si>
    <t>RA</t>
  </si>
  <si>
    <t>Brookfield Real Assets Income Fund Inc. Common Stock</t>
  </si>
  <si>
    <t>RACE</t>
  </si>
  <si>
    <t>Ferrari N.V. Common Shares</t>
  </si>
  <si>
    <t>RAIL</t>
  </si>
  <si>
    <t>FreightCar America Inc. Common Stock</t>
  </si>
  <si>
    <t>RAIN</t>
  </si>
  <si>
    <t>Rain Oncology Inc. Common Stock</t>
  </si>
  <si>
    <t>RAMP</t>
  </si>
  <si>
    <t>LiveRamp Holdings Inc. Common Stock</t>
  </si>
  <si>
    <t>RAND</t>
  </si>
  <si>
    <t>Rand Capital Corporation Common Stock</t>
  </si>
  <si>
    <t>RANI</t>
  </si>
  <si>
    <t>Rani Therapeutics Holdings Inc. Class A Common Stock</t>
  </si>
  <si>
    <t>RAPT</t>
  </si>
  <si>
    <t>RAPT Therapeutics Inc. Common Stock</t>
  </si>
  <si>
    <t>RARE</t>
  </si>
  <si>
    <t>Ultragenyx Pharmaceutical Inc. Common Stock</t>
  </si>
  <si>
    <t>RAVE</t>
  </si>
  <si>
    <t>Rave Restaurant Group Inc. Common Stock</t>
  </si>
  <si>
    <t>RAYA</t>
  </si>
  <si>
    <t>Erayak Power Solution Group Inc. Class A Ordinary Shares</t>
  </si>
  <si>
    <t>RBA</t>
  </si>
  <si>
    <t>RB Global Inc. Common Stock</t>
  </si>
  <si>
    <t>RBB</t>
  </si>
  <si>
    <t>RBB Bancorp Common Stock</t>
  </si>
  <si>
    <t>RBBN</t>
  </si>
  <si>
    <t>Ribbon Communications Inc. Common Stock</t>
  </si>
  <si>
    <t>RBC</t>
  </si>
  <si>
    <t>RBC Bearings Incorporated Common Stock</t>
  </si>
  <si>
    <t>RBCAA</t>
  </si>
  <si>
    <t>Republic Bancorp Inc. Class A Common Stock</t>
  </si>
  <si>
    <t>RBCP</t>
  </si>
  <si>
    <t>RBC Bearings Incorporated 5.00% Series A Mandatory Convertible Preferred Stock</t>
  </si>
  <si>
    <t>RBKB</t>
  </si>
  <si>
    <t>Rhinebeck Bancorp Inc. Common Stock</t>
  </si>
  <si>
    <t>RBLX</t>
  </si>
  <si>
    <t>Roblox Corporation Class A Common Stock</t>
  </si>
  <si>
    <t>RBOT</t>
  </si>
  <si>
    <t>Vicarious Surgical Inc. Class A Common Stock</t>
  </si>
  <si>
    <t>RBT</t>
  </si>
  <si>
    <t>Rubicon Technologies Inc. Class A Common Stock</t>
  </si>
  <si>
    <t>RC</t>
  </si>
  <si>
    <t>Ready Capital Corproation Common Stock</t>
  </si>
  <si>
    <t>RC^C</t>
  </si>
  <si>
    <t>Ready Capital Corporation 6.25% Series C Cumulative Convertible Preferred Stock</t>
  </si>
  <si>
    <t>RC^E</t>
  </si>
  <si>
    <t>Ready Capital Corporation 6.50% Series E Cumulative Redeemable Preferred Stock</t>
  </si>
  <si>
    <t>RCAC</t>
  </si>
  <si>
    <t>Revelstone Capital Acquisition Corp. Class A Common Stock</t>
  </si>
  <si>
    <t>RCACW</t>
  </si>
  <si>
    <t>Revelstone Capital Acquisition Corp. Warrant</t>
  </si>
  <si>
    <t>RCAT</t>
  </si>
  <si>
    <t>Red Cat Holdings Inc. Common Stock</t>
  </si>
  <si>
    <t>RCB</t>
  </si>
  <si>
    <t>Ready Capital Corporation 6.20% Senior Notes due 2026</t>
  </si>
  <si>
    <t>RCC</t>
  </si>
  <si>
    <t>Ready Capital Corporation 5.75% Senior Notes due 2026</t>
  </si>
  <si>
    <t>RCEL</t>
  </si>
  <si>
    <t>Avita Medical Inc. Common Stock</t>
  </si>
  <si>
    <t>RCFA</t>
  </si>
  <si>
    <t>RCF Acquisition Corp. Class A Ordinary Shares</t>
  </si>
  <si>
    <t>RCG</t>
  </si>
  <si>
    <t>RENN Fund Inc Common Stock</t>
  </si>
  <si>
    <t>RCI</t>
  </si>
  <si>
    <t>Rogers Communication Inc. Common Stock</t>
  </si>
  <si>
    <t>RCKT</t>
  </si>
  <si>
    <t>Rocket Pharmaceuticals Inc. Common Stock</t>
  </si>
  <si>
    <t>RCKTW</t>
  </si>
  <si>
    <t>Rocket Pharmaceuticals Inc. Warrant</t>
  </si>
  <si>
    <t>RCKY</t>
  </si>
  <si>
    <t>Rocky Brands Inc. Common Stock</t>
  </si>
  <si>
    <t>RCL</t>
  </si>
  <si>
    <t>Royal Caribbean Cruises Ltd. Common Stock</t>
  </si>
  <si>
    <t>RCM</t>
  </si>
  <si>
    <t>R1 RCM Inc. Common Stock</t>
  </si>
  <si>
    <t>RCMT</t>
  </si>
  <si>
    <t>RCM Technologies Inc. Common Stock</t>
  </si>
  <si>
    <t>RCON</t>
  </si>
  <si>
    <t>Recon Technology Ltd. Class A Ordinary Shares</t>
  </si>
  <si>
    <t>RCRT</t>
  </si>
  <si>
    <t>Recruiter.com Group Inc. Common Stock</t>
  </si>
  <si>
    <t>RCRTW</t>
  </si>
  <si>
    <t>Recruiter.com Group Inc. Warrant</t>
  </si>
  <si>
    <t>RCS</t>
  </si>
  <si>
    <t>PIMCO Strategic Income Fund Inc.</t>
  </si>
  <si>
    <t>RCUS</t>
  </si>
  <si>
    <t>Arcus Biosciences Inc. Common Stock</t>
  </si>
  <si>
    <t>RDCM</t>
  </si>
  <si>
    <t>Radcom Ltd. Ordinary Shares</t>
  </si>
  <si>
    <t>RDFN</t>
  </si>
  <si>
    <t>Redfin Corporation Common Stock</t>
  </si>
  <si>
    <t>RDHL</t>
  </si>
  <si>
    <t>Redhill Biopharma Ltd. American Depositary Shares</t>
  </si>
  <si>
    <t>RDI</t>
  </si>
  <si>
    <t>Reading International Inc Class A Common Stock</t>
  </si>
  <si>
    <t>RDIB</t>
  </si>
  <si>
    <t>Reading International Inc Class B Common Stock</t>
  </si>
  <si>
    <t>RDN</t>
  </si>
  <si>
    <t>Radian Group Inc. Common Stock</t>
  </si>
  <si>
    <t>RDNT</t>
  </si>
  <si>
    <t>RadNet Inc. Common Stock</t>
  </si>
  <si>
    <t>RDUS</t>
  </si>
  <si>
    <t>Schnitzer Steel Industries Inc. Class A Common Stock</t>
  </si>
  <si>
    <t>RDVT</t>
  </si>
  <si>
    <t>Red Violet Inc. Common Stock</t>
  </si>
  <si>
    <t>RDW</t>
  </si>
  <si>
    <t>Redwire Corporation Common Stock</t>
  </si>
  <si>
    <t>RDWR</t>
  </si>
  <si>
    <t>Radware Ltd. Ordinary Shares</t>
  </si>
  <si>
    <t>RDY</t>
  </si>
  <si>
    <t>Dr. Reddy's Laboratories Ltd Common Stock</t>
  </si>
  <si>
    <t>RDZN</t>
  </si>
  <si>
    <t>Roadzen Inc. Ordinary Shares</t>
  </si>
  <si>
    <t>RDZNW</t>
  </si>
  <si>
    <t>Roadzen Inc. Warrants</t>
  </si>
  <si>
    <t>REAL</t>
  </si>
  <si>
    <t>The RealReal Inc. Common Stock</t>
  </si>
  <si>
    <t>REAX</t>
  </si>
  <si>
    <t>The Real Brokerage Inc. Common Shares</t>
  </si>
  <si>
    <t>REBN</t>
  </si>
  <si>
    <t>Reborn Coffee Inc. Common Stock</t>
  </si>
  <si>
    <t>REE</t>
  </si>
  <si>
    <t>REE Automotive Ltd. Class A Ordinary Shares</t>
  </si>
  <si>
    <t>REFI</t>
  </si>
  <si>
    <t>Chicago Atlantic Real Estate Finance Inc. Common Stock</t>
  </si>
  <si>
    <t>REFR</t>
  </si>
  <si>
    <t>Research Frontiers Incorporated Common Stock</t>
  </si>
  <si>
    <t>REG</t>
  </si>
  <si>
    <t>Regency Centers Corporation Common Stock</t>
  </si>
  <si>
    <t>REGCO</t>
  </si>
  <si>
    <t>Regency Centers Corporation 5.875% Series B Cumulative Redeemable Preferred Stock</t>
  </si>
  <si>
    <t>REGCP</t>
  </si>
  <si>
    <t>Regency Centers Corporation 6.25% Series A Cumulative Redeemable Preferred Stock</t>
  </si>
  <si>
    <t>REGN</t>
  </si>
  <si>
    <t>Regeneron Pharmaceuticals Inc. Common Stock</t>
  </si>
  <si>
    <t>REI</t>
  </si>
  <si>
    <t>Ring Energy Inc. Common Stock</t>
  </si>
  <si>
    <t>REKR</t>
  </si>
  <si>
    <t>Rekor Systems Inc. Common Stock</t>
  </si>
  <si>
    <t>RELI</t>
  </si>
  <si>
    <t>Reliance Global Group Inc. Common Stock</t>
  </si>
  <si>
    <t>RELIW</t>
  </si>
  <si>
    <t>Reliance Global Group Inc. Series A Warrants</t>
  </si>
  <si>
    <t>RELL</t>
  </si>
  <si>
    <t>Richardson Electronics Ltd. Common Stock</t>
  </si>
  <si>
    <t>RELX</t>
  </si>
  <si>
    <t>RELX PLC PLC American Depositary Shares (Each representing One Ordinary Share)</t>
  </si>
  <si>
    <t>RELY</t>
  </si>
  <si>
    <t>Remitly Global Inc. Common Stock</t>
  </si>
  <si>
    <t>RENB</t>
  </si>
  <si>
    <t>Renovaro Biosciences Inc. Common Stock</t>
  </si>
  <si>
    <t>RENE</t>
  </si>
  <si>
    <t>Cartesian Growth Corporation II Class A Ordinary Shares</t>
  </si>
  <si>
    <t>RENEU</t>
  </si>
  <si>
    <t>Cartesian Growth Corporation II Unit</t>
  </si>
  <si>
    <t>RENT</t>
  </si>
  <si>
    <t>Rent the Runway Inc. Class A Common Stock</t>
  </si>
  <si>
    <t>REPL</t>
  </si>
  <si>
    <t>Replimune Group Inc. Common Stock</t>
  </si>
  <si>
    <t>REPX</t>
  </si>
  <si>
    <t>Riley Exploration Permian Inc. Common Stock</t>
  </si>
  <si>
    <t>RERE</t>
  </si>
  <si>
    <t>ATRenew Inc. American Depositary Shares (every three of which representing two Class A ordinary shares)</t>
  </si>
  <si>
    <t>RES</t>
  </si>
  <si>
    <t>RPC Inc. Common Stock</t>
  </si>
  <si>
    <t>RETO</t>
  </si>
  <si>
    <t>ReTo Eco-Solutions Inc. Common Shares</t>
  </si>
  <si>
    <t>REVB</t>
  </si>
  <si>
    <t>Revelation Biosciences Inc. Common Stock</t>
  </si>
  <si>
    <t>REVBW</t>
  </si>
  <si>
    <t>Revelation Biosciences Inc. Warrant</t>
  </si>
  <si>
    <t>REVG</t>
  </si>
  <si>
    <t>REV Group Inc. Common Stock</t>
  </si>
  <si>
    <t>REX</t>
  </si>
  <si>
    <t>REX American Resources Corporation</t>
  </si>
  <si>
    <t>REXR</t>
  </si>
  <si>
    <t>Rexford Industrial Realty Inc. Common Stock</t>
  </si>
  <si>
    <t>REXR^B</t>
  </si>
  <si>
    <t>Rexford Industrial Realty Inc. 5.875% Series B Cumulative Redeemable Preferred Stock</t>
  </si>
  <si>
    <t>REXR^C</t>
  </si>
  <si>
    <t>Rexford Industrial Realty Inc. 5.625% Series C Cumulative Redeemable Preferred Stock par value $0.01 per share</t>
  </si>
  <si>
    <t>REYN</t>
  </si>
  <si>
    <t>Reynolds Consumer Products Inc. Common Stock</t>
  </si>
  <si>
    <t>REZI</t>
  </si>
  <si>
    <t>Resideo Technologies Inc. Common Stock</t>
  </si>
  <si>
    <t>RF</t>
  </si>
  <si>
    <t>Regions Financial Corporation Common Stock</t>
  </si>
  <si>
    <t>RF^B</t>
  </si>
  <si>
    <t>Regions Financial Corporation Depositary Shares Representing 1/40th Perpetual Preferred Series B</t>
  </si>
  <si>
    <t>RF^C</t>
  </si>
  <si>
    <t>Regions Financial Corporation Depositary Shares each Representing a 1/40th Interest in a Share of 5.700% Fixed-to-Floating Rate Non-Cumulative Perpetual Preferred Stock Series C</t>
  </si>
  <si>
    <t>RF^E</t>
  </si>
  <si>
    <t>Regions Financial Corporation Depositary Shares Each Representing a 1/40th Interest in a Share of 4.45% Non-Cumulative Perpetual Preferred Stock Series E</t>
  </si>
  <si>
    <t>RFAC</t>
  </si>
  <si>
    <t>RF Acquisition Corp. Class A Common Stock</t>
  </si>
  <si>
    <t>RFACR</t>
  </si>
  <si>
    <t>RF Acquisition Corp. Rights</t>
  </si>
  <si>
    <t>RFACW</t>
  </si>
  <si>
    <t>RF Acquisition Corp. Warrants</t>
  </si>
  <si>
    <t>RFI</t>
  </si>
  <si>
    <t>Cohen &amp; Steers Total Return Realty Fund Inc. Common Stock</t>
  </si>
  <si>
    <t>RFIL</t>
  </si>
  <si>
    <t>RF Industries Ltd. Common Stock</t>
  </si>
  <si>
    <t>RFL</t>
  </si>
  <si>
    <t>Rafael Holdings Inc. Class B Common Stock</t>
  </si>
  <si>
    <t>RFM</t>
  </si>
  <si>
    <t>RiverNorth Flexible Municipal Income Fund Inc. Common Stock</t>
  </si>
  <si>
    <t>RFMZ</t>
  </si>
  <si>
    <t>RiverNorth Flexible Municipal Income Fund II Inc. Common Stock</t>
  </si>
  <si>
    <t>RGA</t>
  </si>
  <si>
    <t>Reinsurance Group of America Incorporated Common Stock</t>
  </si>
  <si>
    <t>RGC</t>
  </si>
  <si>
    <t>Regencell Bioscience Holdings Limited Ordinary Shares</t>
  </si>
  <si>
    <t>RGCO</t>
  </si>
  <si>
    <t>RGC Resources Inc. Common Stock</t>
  </si>
  <si>
    <t>RGEN</t>
  </si>
  <si>
    <t>Repligen Corporation Common Stock</t>
  </si>
  <si>
    <t>RGF</t>
  </si>
  <si>
    <t>The Real Good Food Company Inc. Class A Common Stock</t>
  </si>
  <si>
    <t>RGLD</t>
  </si>
  <si>
    <t>Royal Gold Inc. Common Stock</t>
  </si>
  <si>
    <t>RGLS</t>
  </si>
  <si>
    <t>Regulus Therapeutics Inc. Common Stock</t>
  </si>
  <si>
    <t>RGNX</t>
  </si>
  <si>
    <t>REGENXBIO Inc. Common Stock</t>
  </si>
  <si>
    <t>RGP</t>
  </si>
  <si>
    <t>Resources Connection Inc. Common Stock</t>
  </si>
  <si>
    <t>RGR</t>
  </si>
  <si>
    <t>Sturm Ruger &amp; Company Inc. Common Stock</t>
  </si>
  <si>
    <t>RGS</t>
  </si>
  <si>
    <t>Regis Corporation Common Stock</t>
  </si>
  <si>
    <t>RGT</t>
  </si>
  <si>
    <t>Royce Global Value Trust Inc. Common Stock</t>
  </si>
  <si>
    <t>RGTI</t>
  </si>
  <si>
    <t>Rigetti Computing Inc. Common Stock</t>
  </si>
  <si>
    <t>RGTIW</t>
  </si>
  <si>
    <t>Rigetti Computing Inc. Warrants</t>
  </si>
  <si>
    <t>RH</t>
  </si>
  <si>
    <t>RH Common Stock</t>
  </si>
  <si>
    <t>RHE</t>
  </si>
  <si>
    <t>Regional Health Properties Inc. Common Stock</t>
  </si>
  <si>
    <t>RHE^A</t>
  </si>
  <si>
    <t>Regional Health Properties Inc. 10.875% Series A Cumulative Redeemable Preferred Stock</t>
  </si>
  <si>
    <t>RHI</t>
  </si>
  <si>
    <t>Robert Half Inc. Common Stock</t>
  </si>
  <si>
    <t>RHP</t>
  </si>
  <si>
    <t>Ryman Hospitality Properties Inc. (REIT)</t>
  </si>
  <si>
    <t>RIBT</t>
  </si>
  <si>
    <t>RiceBran Technologies Common Stock</t>
  </si>
  <si>
    <t>RICK</t>
  </si>
  <si>
    <t>RCI Hospitality Holdings Inc. Common Stock</t>
  </si>
  <si>
    <t>RIG</t>
  </si>
  <si>
    <t>Transocean Ltd (Switzerland) Common Stock</t>
  </si>
  <si>
    <t>RIGL</t>
  </si>
  <si>
    <t>Rigel Pharmaceuticals Inc. Common Stock</t>
  </si>
  <si>
    <t>RILY</t>
  </si>
  <si>
    <t>B. Riley Financial Inc. Common Stock</t>
  </si>
  <si>
    <t>RILYG</t>
  </si>
  <si>
    <t>B. Riley Financial Inc. 5.00% Senior Notes due 2026</t>
  </si>
  <si>
    <t>RILYK</t>
  </si>
  <si>
    <t>B. Riley Financial Inc. 5.50% Senior Notes Due 2026</t>
  </si>
  <si>
    <t>RILYL</t>
  </si>
  <si>
    <t>B. Riley Financial Inc. Depositary Shares each representing 1/1000th in a share of 7.375% Series B Cumulative Perpetual Preferred Stock par value $0.0001</t>
  </si>
  <si>
    <t>RILYM</t>
  </si>
  <si>
    <t>B. Riley Financial Inc. 6.375% Senior Notes due 2025</t>
  </si>
  <si>
    <t>RILYN</t>
  </si>
  <si>
    <t>B. Riley Financial Inc. 6.50% Senior Notes Due 2026</t>
  </si>
  <si>
    <t>RILYO</t>
  </si>
  <si>
    <t>B. Riley Financial Inc. 6.75% Senior Notes due 2024</t>
  </si>
  <si>
    <t>RILYP</t>
  </si>
  <si>
    <t>B. Riley Financial Inc. Depositary Shares each representing a 1/1000th fractional interest in a share of Series A Cumulative Perpetual Preferred Stock</t>
  </si>
  <si>
    <t>RILYT</t>
  </si>
  <si>
    <t>B. Riley Financial Inc. 6.00% Senior Notes Due 2028</t>
  </si>
  <si>
    <t>RILYZ</t>
  </si>
  <si>
    <t>B. Riley Financial Inc. 5.25% Senior Notes due 2028</t>
  </si>
  <si>
    <t>RIO</t>
  </si>
  <si>
    <t>Rio Tinto Plc Common Stock</t>
  </si>
  <si>
    <t>RIOT</t>
  </si>
  <si>
    <t>Riot Platforms Inc. Common Stock</t>
  </si>
  <si>
    <t>RITM</t>
  </si>
  <si>
    <t>Rithm Capital Corp. Common Stock</t>
  </si>
  <si>
    <t>RITM^A</t>
  </si>
  <si>
    <t>Rithm Capital Corp. 7.50% Series A Fixed-to-Floating Rate Cumulative Redeemable Preferred Stock</t>
  </si>
  <si>
    <t>RITM^B</t>
  </si>
  <si>
    <t>Rithm Capital Corp. 7.125% Series B Fixed-to-Floating Rate Cumulative Redeemable Preferred Stock</t>
  </si>
  <si>
    <t>RITM^C</t>
  </si>
  <si>
    <t>Rithm Capital Corp. 6.375% Series C Fixed-to-Floating Rate Cumulative Redeemable Preferred Stock</t>
  </si>
  <si>
    <t>RITM^D</t>
  </si>
  <si>
    <t>Rithm Capital Corp. 7.00% Fixed-Rate Reset Series D Cumulative Redeemable Preferred Stock</t>
  </si>
  <si>
    <t>RIV</t>
  </si>
  <si>
    <t>RiverNorth Opportunities Fund Inc. Common Stock</t>
  </si>
  <si>
    <t>RIV^A</t>
  </si>
  <si>
    <t>RiverNorth Opportunities Fund Inc. 6.00% Series A Perpetual Preferred Stock</t>
  </si>
  <si>
    <t>RIVN</t>
  </si>
  <si>
    <t>Rivian Automotive Inc. Class A Common Stock</t>
  </si>
  <si>
    <t>RJF</t>
  </si>
  <si>
    <t>Raymond James Financial Inc. Common Stock</t>
  </si>
  <si>
    <t>RJF^B</t>
  </si>
  <si>
    <t>Raymond James Financial Inc. Depositary Shares each representing a 1/40th interest in a share of 6.375% Fixed-to-Floating Rate Series B Non-Cumulative Perpetual Preferred Stock</t>
  </si>
  <si>
    <t>RKDA</t>
  </si>
  <si>
    <t>Arcadia Biosciences Inc. Common Stock</t>
  </si>
  <si>
    <t>RKLB</t>
  </si>
  <si>
    <t>Rocket Lab USA Inc. Common Stock</t>
  </si>
  <si>
    <t>RKT</t>
  </si>
  <si>
    <t>Rocket Companies Inc. Class A Common Stock</t>
  </si>
  <si>
    <t>RL</t>
  </si>
  <si>
    <t>Ralph Lauren Corporation Common Stock</t>
  </si>
  <si>
    <t>RLAY</t>
  </si>
  <si>
    <t>Relay Therapeutics Inc. Common Stock</t>
  </si>
  <si>
    <t>RLGT</t>
  </si>
  <si>
    <t>Radiant Logistics Inc. Common Stock</t>
  </si>
  <si>
    <t>RLI</t>
  </si>
  <si>
    <t>RLI Corp. Common Stock (DE)</t>
  </si>
  <si>
    <t>RLJ</t>
  </si>
  <si>
    <t>RLJ Lodging Trust Common Shares of Beneficial Interest $0.01 par value</t>
  </si>
  <si>
    <t>RLJ^A</t>
  </si>
  <si>
    <t>RLJ Lodging Trust $1.95 Series A Cumulative Convertible Preferred Shares</t>
  </si>
  <si>
    <t>RLMD</t>
  </si>
  <si>
    <t>Relmada Therapeutics Inc. Common Stock</t>
  </si>
  <si>
    <t>RLTY</t>
  </si>
  <si>
    <t>Cohen &amp; Steers Real Estate Opportunities and Income Fund Common Shares of Beneficial Interest</t>
  </si>
  <si>
    <t>RLX</t>
  </si>
  <si>
    <t>RLX Technology Inc. American Depositary Shares each representing the right to receive one (1) Class A ordinary share</t>
  </si>
  <si>
    <t>RLYB</t>
  </si>
  <si>
    <t>Rallybio Corporation Common Stock</t>
  </si>
  <si>
    <t>RM</t>
  </si>
  <si>
    <t>Regional Management Corp. Common Stock</t>
  </si>
  <si>
    <t>RMAX</t>
  </si>
  <si>
    <t>RE/MAX Holdings Inc. Class A Common Stock</t>
  </si>
  <si>
    <t>RMBI</t>
  </si>
  <si>
    <t>Richmond Mutual Bancorporation Inc. Common Stock</t>
  </si>
  <si>
    <t>RMBL</t>
  </si>
  <si>
    <t>RumbleOn Inc. Class B Common Stock</t>
  </si>
  <si>
    <t>RMBS</t>
  </si>
  <si>
    <t>Rambus Inc. Common Stock</t>
  </si>
  <si>
    <t>RMCF</t>
  </si>
  <si>
    <t>Rocky Mountain Chocolate Factory Inc. Common Stock</t>
  </si>
  <si>
    <t>RMD</t>
  </si>
  <si>
    <t>ResMed Inc. Common Stock</t>
  </si>
  <si>
    <t>RMGC</t>
  </si>
  <si>
    <t>RMG Acquisition Corp. III Class A Ordinary Shares</t>
  </si>
  <si>
    <t>RMGCU</t>
  </si>
  <si>
    <t>RMG Acquisition Corp. III Unit</t>
  </si>
  <si>
    <t>RMGCW</t>
  </si>
  <si>
    <t>RMG Acquisition Corp. III Warrant</t>
  </si>
  <si>
    <t>RMI</t>
  </si>
  <si>
    <t>RiverNorth Opportunistic Municipal Income Fund Inc. Common Stock</t>
  </si>
  <si>
    <t>RMM</t>
  </si>
  <si>
    <t>RiverNorth Managed Duration Municipal Income Fund Inc. Common Stock</t>
  </si>
  <si>
    <t>RMMZ</t>
  </si>
  <si>
    <t>RiverNorth Managed Duration Municipal Income Fund II Inc. Common Stock</t>
  </si>
  <si>
    <t>RMNI</t>
  </si>
  <si>
    <t>Rimini Street Inc. (DE) Common Stock</t>
  </si>
  <si>
    <t>RMPL^</t>
  </si>
  <si>
    <t>RiverNorth Capital and Income Fund 5.875%% Series A Term Preferred Stock $0.0001 par value per share</t>
  </si>
  <si>
    <t>RMR</t>
  </si>
  <si>
    <t>The RMR Group Inc. Class A Common Stock</t>
  </si>
  <si>
    <t>RMT</t>
  </si>
  <si>
    <t>Royce Micro-Cap Trust Inc. Common Stock</t>
  </si>
  <si>
    <t>RMTI</t>
  </si>
  <si>
    <t>Rockwell Medical Inc. Common Stock</t>
  </si>
  <si>
    <t>RNA</t>
  </si>
  <si>
    <t>Avidity Biosciences Inc. Common Stock</t>
  </si>
  <si>
    <t>RNAZ</t>
  </si>
  <si>
    <t>TransCode Therapeutics Inc. Common Stock</t>
  </si>
  <si>
    <t>RNG</t>
  </si>
  <si>
    <t>RingCentral Inc. Class A Common Stock</t>
  </si>
  <si>
    <t>RNGR</t>
  </si>
  <si>
    <t>Ranger Energy Services Inc. Class A Common Stock</t>
  </si>
  <si>
    <t>RNLX</t>
  </si>
  <si>
    <t>Renalytix plc American Depositary Shares</t>
  </si>
  <si>
    <t>RNP</t>
  </si>
  <si>
    <t>Cohen &amp; Steers REIT and Preferred and Income Fund Inc. Common Shares</t>
  </si>
  <si>
    <t>RNR</t>
  </si>
  <si>
    <t>RenaissanceRe Holdings Ltd. Common Stock</t>
  </si>
  <si>
    <t>RNR^F</t>
  </si>
  <si>
    <t>RenaissanceRe Holdings Ltd. Depositary Shares each Representing a 1/1000th Interest in a 5.750% Series F Preference Share</t>
  </si>
  <si>
    <t>RNR^G</t>
  </si>
  <si>
    <t>RenaissanceRe Holdings Ltd. Depositary Shares each representing a 1/1000th interest in a share of 4.20% Series G Preference Shares</t>
  </si>
  <si>
    <t>RNST</t>
  </si>
  <si>
    <t>Renasant Corporation Common Stock</t>
  </si>
  <si>
    <t>RNW</t>
  </si>
  <si>
    <t>ReNew Energy Global plc Class A Ordinary Shares</t>
  </si>
  <si>
    <t>RNWWW</t>
  </si>
  <si>
    <t>ReNew Energy Global plc Warrant</t>
  </si>
  <si>
    <t>RNXT</t>
  </si>
  <si>
    <t>RenovoRx Inc. Common Stock</t>
  </si>
  <si>
    <t>ROAD</t>
  </si>
  <si>
    <t>Construction Partners Inc. Class A Common Stock</t>
  </si>
  <si>
    <t>ROCK</t>
  </si>
  <si>
    <t>Gibraltar Industries Inc. Common Stock</t>
  </si>
  <si>
    <t>ROCL</t>
  </si>
  <si>
    <t>Roth CH Acquisition V Co. Common Stock</t>
  </si>
  <si>
    <t>ROCLW</t>
  </si>
  <si>
    <t>Roth CH Acquisition V Co. Warrant</t>
  </si>
  <si>
    <t>ROG</t>
  </si>
  <si>
    <t>Rogers Corporation Common Stock</t>
  </si>
  <si>
    <t>ROIC</t>
  </si>
  <si>
    <t>Retail Opportunity Investments Corp. Common Stock (MD)</t>
  </si>
  <si>
    <t>ROIV</t>
  </si>
  <si>
    <t>Roivant Sciences Ltd. Common Shares</t>
  </si>
  <si>
    <t>ROK</t>
  </si>
  <si>
    <t>Rockwell Automation Inc. Common Stock</t>
  </si>
  <si>
    <t>ROKU</t>
  </si>
  <si>
    <t>Roku Inc. Class A Common Stock</t>
  </si>
  <si>
    <t>ROL</t>
  </si>
  <si>
    <t>Rollins Inc. Common Stock</t>
  </si>
  <si>
    <t>ROOT</t>
  </si>
  <si>
    <t>Root Inc. Class A Common Stock</t>
  </si>
  <si>
    <t>ROP</t>
  </si>
  <si>
    <t>Roper Technologies Inc. Common Stock</t>
  </si>
  <si>
    <t>ROSE</t>
  </si>
  <si>
    <t>Rose Hill Acquisition Corporation Class A Ordinary Shares</t>
  </si>
  <si>
    <t>ROSEW</t>
  </si>
  <si>
    <t>Rose Hill Acquisition Corporation Warrant</t>
  </si>
  <si>
    <t>ROSS</t>
  </si>
  <si>
    <t>Ross Acquisition Corp II Class A Ordinary Shares</t>
  </si>
  <si>
    <t>ROST</t>
  </si>
  <si>
    <t>Ross Stores Inc. Common Stock</t>
  </si>
  <si>
    <t>ROVR</t>
  </si>
  <si>
    <t>Rover Group Inc. Class A Common Stock</t>
  </si>
  <si>
    <t>RPAY</t>
  </si>
  <si>
    <t>Repay Holdings Corporation Class A Common Stock</t>
  </si>
  <si>
    <t>RPD</t>
  </si>
  <si>
    <t>Rapid7 Inc. Common Stock</t>
  </si>
  <si>
    <t>RPHM</t>
  </si>
  <si>
    <t>Reneo Pharmaceuticals Inc. Common Stock</t>
  </si>
  <si>
    <t>RPID</t>
  </si>
  <si>
    <t>Rapid Micro Biosystems Inc. Class A Common Stock</t>
  </si>
  <si>
    <t>RPM</t>
  </si>
  <si>
    <t>RPM International Inc. Common Stock</t>
  </si>
  <si>
    <t>RPRX</t>
  </si>
  <si>
    <t>Royalty Pharma plc Class A Ordinary Shares</t>
  </si>
  <si>
    <t>RPT</t>
  </si>
  <si>
    <t>RPT Realty Common Stock</t>
  </si>
  <si>
    <t>RPT^D</t>
  </si>
  <si>
    <t>RPT Realty 7.25%</t>
  </si>
  <si>
    <t>RPTX</t>
  </si>
  <si>
    <t>Repare Therapeutics Inc. Common Shares</t>
  </si>
  <si>
    <t>RQI</t>
  </si>
  <si>
    <t>Cohen &amp; Steers Quality Income Realty Fund Inc Common Shares</t>
  </si>
  <si>
    <t>RRAC</t>
  </si>
  <si>
    <t>Rigel Resource Acquisition Corp. Class A Ordinary Shares</t>
  </si>
  <si>
    <t>RRBI</t>
  </si>
  <si>
    <t>Red River Bancshares Inc. Common Stock</t>
  </si>
  <si>
    <t>RRC</t>
  </si>
  <si>
    <t>Range Resources Corporation Common Stock</t>
  </si>
  <si>
    <t>RRGB</t>
  </si>
  <si>
    <t>Red Robin Gourmet Burgers Inc. Common Stock</t>
  </si>
  <si>
    <t>RRR</t>
  </si>
  <si>
    <t>Red Rock Resorts Inc. Class A Common Stock</t>
  </si>
  <si>
    <t>RRX</t>
  </si>
  <si>
    <t>Regal Rexnord Corporation Common Stock</t>
  </si>
  <si>
    <t>RS</t>
  </si>
  <si>
    <t>Reliance Steel &amp; Aluminum Co. Common Stock (DE)</t>
  </si>
  <si>
    <t>RSF</t>
  </si>
  <si>
    <t>RiverNorth Capital and Income Fund Common Stock</t>
  </si>
  <si>
    <t>RSG</t>
  </si>
  <si>
    <t>Republic Services Inc. Common Stock</t>
  </si>
  <si>
    <t>RSI</t>
  </si>
  <si>
    <t>Rush Street Interactive Inc. Class A Common Stock</t>
  </si>
  <si>
    <t>RSKD</t>
  </si>
  <si>
    <t>Riskified Ltd. Class A Ordinary Shares</t>
  </si>
  <si>
    <t>RSLS</t>
  </si>
  <si>
    <t>ReShape Lifesciences Inc. Common Stock</t>
  </si>
  <si>
    <t>RSSS</t>
  </si>
  <si>
    <t>Research Solutions Inc Common Stock</t>
  </si>
  <si>
    <t>RSVR</t>
  </si>
  <si>
    <t>Reservoir Media Inc. Common Stock</t>
  </si>
  <si>
    <t>RSVRW</t>
  </si>
  <si>
    <t>Reservoir Media Inc. Warrant</t>
  </si>
  <si>
    <t>RTC</t>
  </si>
  <si>
    <t>Baijiayun Group Ltd. Class A Ordinary Shares</t>
  </si>
  <si>
    <t>RTO</t>
  </si>
  <si>
    <t>Rentokil Initial plc American Depositary Shares (each representing five (5) Ordinary Shares)</t>
  </si>
  <si>
    <t>RTX</t>
  </si>
  <si>
    <t>RTX Corporation Common Stock</t>
  </si>
  <si>
    <t>RUM</t>
  </si>
  <si>
    <t>Rumble Inc. Class A Common Stock</t>
  </si>
  <si>
    <t>RUMBW</t>
  </si>
  <si>
    <t>Rumble Inc. Warrant</t>
  </si>
  <si>
    <t>RUN</t>
  </si>
  <si>
    <t>Sunrun Inc. Common Stock</t>
  </si>
  <si>
    <t>RUSHA</t>
  </si>
  <si>
    <t>Rush Enterprises Inc. Common Stock Cl A</t>
  </si>
  <si>
    <t>RUSHB</t>
  </si>
  <si>
    <t>Rush Enterprises Inc. Class B</t>
  </si>
  <si>
    <t>RVLP</t>
  </si>
  <si>
    <t>RVL Pharmaceuticals plc Ordinary Shares</t>
  </si>
  <si>
    <t>RVLV</t>
  </si>
  <si>
    <t>Revolve Group Inc. Class A Common Stock</t>
  </si>
  <si>
    <t>RVMD</t>
  </si>
  <si>
    <t>Revolution Medicines Inc. Common Stock</t>
  </si>
  <si>
    <t>RVNC</t>
  </si>
  <si>
    <t>Revance Therapeutics Inc. Common Stock</t>
  </si>
  <si>
    <t>RVP</t>
  </si>
  <si>
    <t>Retractable Technologies Inc. Common Stock</t>
  </si>
  <si>
    <t>RVPH</t>
  </si>
  <si>
    <t>Reviva Pharmaceuticals Holdings Inc. Common Stock</t>
  </si>
  <si>
    <t>RVPHW</t>
  </si>
  <si>
    <t>Reviva Pharmaceuticals Holdings Inc. Warrants</t>
  </si>
  <si>
    <t>RVSB</t>
  </si>
  <si>
    <t>Riverview Bancorp Inc Common Stock</t>
  </si>
  <si>
    <t>RVSN</t>
  </si>
  <si>
    <t>Rail Vision Ltd. Ordinary Share</t>
  </si>
  <si>
    <t>RVSNW</t>
  </si>
  <si>
    <t>Rail Vision Ltd. Warrant</t>
  </si>
  <si>
    <t>RVT</t>
  </si>
  <si>
    <t>Royce Value Trust Inc. Common Stock</t>
  </si>
  <si>
    <t>RVTY</t>
  </si>
  <si>
    <t>Revvity Inc. Common Stock</t>
  </si>
  <si>
    <t>RVYL</t>
  </si>
  <si>
    <t>Ryvyl Inc. Common Stock</t>
  </si>
  <si>
    <t>RWAY</t>
  </si>
  <si>
    <t>Runway Growth Finance Corp. Common Stock</t>
  </si>
  <si>
    <t>RWAYL</t>
  </si>
  <si>
    <t>Runway Growth Finance Corp. 7.50% Notes due 2027</t>
  </si>
  <si>
    <t>RWAYZ</t>
  </si>
  <si>
    <t>Runway Growth Finance Corp. 8.00% Notes due 2027</t>
  </si>
  <si>
    <t>RWLK</t>
  </si>
  <si>
    <t>ReWalk Robotics Ltd. Ordinary Shares</t>
  </si>
  <si>
    <t>RWOD</t>
  </si>
  <si>
    <t>Redwoods Acquisition Corp. Common Stock</t>
  </si>
  <si>
    <t>RWODR</t>
  </si>
  <si>
    <t>Redwoods Acquisition Corp. Rights</t>
  </si>
  <si>
    <t>RWODW</t>
  </si>
  <si>
    <t>Redwoods Acquisition Corp. Warrants</t>
  </si>
  <si>
    <t>RWT</t>
  </si>
  <si>
    <t>Redwood Trust Inc. Common Stock</t>
  </si>
  <si>
    <t>RWT^A</t>
  </si>
  <si>
    <t>Redwood Trust Inc. 10.00% Series A Fixed-Rate Reset Cumulative Redeemable Preferred Stock</t>
  </si>
  <si>
    <t>RXO</t>
  </si>
  <si>
    <t>RXO Inc. Common Stock</t>
  </si>
  <si>
    <t>RXRX</t>
  </si>
  <si>
    <t>Recursion Pharmaceuticals Inc. Class A Common Stock</t>
  </si>
  <si>
    <t>RXST</t>
  </si>
  <si>
    <t>RxSight Inc. Common Stock</t>
  </si>
  <si>
    <t>RXT</t>
  </si>
  <si>
    <t>Rackspace Technology Inc. Common Stock</t>
  </si>
  <si>
    <t>RY</t>
  </si>
  <si>
    <t>Royal Bank Of Canada Common Stock</t>
  </si>
  <si>
    <t>RY^T</t>
  </si>
  <si>
    <t>Royal Bank Of Canada 6.750% Fixed Rate/Floating Rate Noncumulative First Preferred Shares Series C-2</t>
  </si>
  <si>
    <t>RYAAY</t>
  </si>
  <si>
    <t>Ryanair Holdings plc American Depositary Shares</t>
  </si>
  <si>
    <t>RYAM</t>
  </si>
  <si>
    <t>Rayonier Advanced Materials Inc. Common Stock</t>
  </si>
  <si>
    <t>RYAN</t>
  </si>
  <si>
    <t>Ryan Specialty Holdings Inc. Class A Common Stock</t>
  </si>
  <si>
    <t>RYI</t>
  </si>
  <si>
    <t>Ryerson Holding Corporation Common Stock</t>
  </si>
  <si>
    <t>RYN</t>
  </si>
  <si>
    <t>Rayonier Inc. REIT Common Stock</t>
  </si>
  <si>
    <t>RYTM</t>
  </si>
  <si>
    <t>Rhythm Pharmaceuticals Inc. Common Stock</t>
  </si>
  <si>
    <t>RYZB</t>
  </si>
  <si>
    <t>RayzeBio Inc. Common Stock</t>
  </si>
  <si>
    <t>RZB</t>
  </si>
  <si>
    <t>Reinsurance Group of America Incorporated 5.75% Fixed-To-Floating Rate Subordinated Debentures due 2056</t>
  </si>
  <si>
    <t>RZC</t>
  </si>
  <si>
    <t>Reinsurance Group of America Incorporated 7.125% Fixed-Rate Reset Subordinated Debentures due 2052</t>
  </si>
  <si>
    <t>RZLT</t>
  </si>
  <si>
    <t>Rezolute Inc. Common Stock (NV)</t>
  </si>
  <si>
    <t>S</t>
  </si>
  <si>
    <t>SentinelOne Inc. Class A Common Stock</t>
  </si>
  <si>
    <t>SA</t>
  </si>
  <si>
    <t>Seabridge Gold Inc. Ordinary Shares (Canada)</t>
  </si>
  <si>
    <t>SABR</t>
  </si>
  <si>
    <t>Sabre Corporation Common Stock</t>
  </si>
  <si>
    <t>SABS</t>
  </si>
  <si>
    <t>SAB Biotherapeutics Inc. Common Stock</t>
  </si>
  <si>
    <t>SACC</t>
  </si>
  <si>
    <t>Sachem Capital Corp. 6.875% Notes due 2024</t>
  </si>
  <si>
    <t>SACH</t>
  </si>
  <si>
    <t>Sachem Capital Corp. Common Shares</t>
  </si>
  <si>
    <t>SACH^A</t>
  </si>
  <si>
    <t>Sachem Capital Corp. 7.75% Series A Cumulative Redeemable Preferred Stock</t>
  </si>
  <si>
    <t>SAFE</t>
  </si>
  <si>
    <t>Safehold Inc. New Common Stock</t>
  </si>
  <si>
    <t>SAFT</t>
  </si>
  <si>
    <t>Safety Insurance Group Inc. Common Stock</t>
  </si>
  <si>
    <t>SAGA</t>
  </si>
  <si>
    <t>Sagaliam Acquisition Corp. Class A Common Stock</t>
  </si>
  <si>
    <t>SAGAR</t>
  </si>
  <si>
    <t>Sagaliam Acquisition Corp. Rights</t>
  </si>
  <si>
    <t>SAGAU</t>
  </si>
  <si>
    <t>Sagaliam Acquisition Corp. Units</t>
  </si>
  <si>
    <t>SAGE</t>
  </si>
  <si>
    <t>Sage Therapeutics Inc. Common Stock</t>
  </si>
  <si>
    <t>SAH</t>
  </si>
  <si>
    <t>Sonic Automotive Inc. Common Stock</t>
  </si>
  <si>
    <t>SAI</t>
  </si>
  <si>
    <t>SAI.TECH Global Corporation Class A Ordinary Shares</t>
  </si>
  <si>
    <t>SAIA</t>
  </si>
  <si>
    <t>Saia Inc. Common Stock</t>
  </si>
  <si>
    <t>SAIC</t>
  </si>
  <si>
    <t>SCIENCE APPLICATIONS INTERNATIONAL CORPORATION Common Stock</t>
  </si>
  <si>
    <t>SAITW</t>
  </si>
  <si>
    <t>SAI.TECH Global Corporation Warrant</t>
  </si>
  <si>
    <t>SAJ</t>
  </si>
  <si>
    <t>Saratoga Investment Corp 8.00% Notes due 2027</t>
  </si>
  <si>
    <t>SALM</t>
  </si>
  <si>
    <t>Salem Media Group Inc. Class A Common Stock</t>
  </si>
  <si>
    <t>SAM</t>
  </si>
  <si>
    <t>Boston Beer Company Inc. (The) Common Stock</t>
  </si>
  <si>
    <t>SAMG</t>
  </si>
  <si>
    <t>Silvercrest Asset Management Group Inc. Class A Common Stock</t>
  </si>
  <si>
    <t>SAN</t>
  </si>
  <si>
    <t>Banco Santander S.A. Sponsored ADR (Spain)</t>
  </si>
  <si>
    <t>SANA</t>
  </si>
  <si>
    <t>Sana Biotechnology Inc. Common Stock</t>
  </si>
  <si>
    <t>SAND</t>
  </si>
  <si>
    <t>Sandstorm Gold Ltd. Ordinary Shares (Canada)</t>
  </si>
  <si>
    <t>SANG</t>
  </si>
  <si>
    <t>Sangoma Technologies Corporation Common Shares</t>
  </si>
  <si>
    <t>SANM</t>
  </si>
  <si>
    <t>Sanmina Corporation Common Stock</t>
  </si>
  <si>
    <t>SANW</t>
  </si>
  <si>
    <t>S&amp;W Seed Company Common Stock (NV)</t>
  </si>
  <si>
    <t>SAP</t>
  </si>
  <si>
    <t>SAP SE ADS</t>
  </si>
  <si>
    <t>SAR</t>
  </si>
  <si>
    <t>Saratoga Investment Corp New</t>
  </si>
  <si>
    <t>SASI</t>
  </si>
  <si>
    <t>Sigma Additive Solutions Inc. Common Stock</t>
  </si>
  <si>
    <t>SASR</t>
  </si>
  <si>
    <t>Sandy Spring Bancorp Inc. Common Stock</t>
  </si>
  <si>
    <t>SAT</t>
  </si>
  <si>
    <t>Saratoga Investment Corp 6.00% Notes due 2027</t>
  </si>
  <si>
    <t>SATL</t>
  </si>
  <si>
    <t>Satellogic Inc. Class A Ordinary Shares</t>
  </si>
  <si>
    <t>SATLW</t>
  </si>
  <si>
    <t>Satellogic Inc. Warrant</t>
  </si>
  <si>
    <t>SATS</t>
  </si>
  <si>
    <t>EchoStar Corporation Common Stock</t>
  </si>
  <si>
    <t>SATX</t>
  </si>
  <si>
    <t>SatixFy Communications Ltd. Ordinary Share</t>
  </si>
  <si>
    <t>SAVA</t>
  </si>
  <si>
    <t>Cassava Sciences Inc. Common Stock</t>
  </si>
  <si>
    <t>SAVE</t>
  </si>
  <si>
    <t>Spirit Airlines Inc. Common Stock</t>
  </si>
  <si>
    <t>SAY</t>
  </si>
  <si>
    <t>Saratoga Investment Corp 8.125% Notes due 2027</t>
  </si>
  <si>
    <t>SAZ</t>
  </si>
  <si>
    <t>Saratoga Investment Corp 8.50% Notes due 2028</t>
  </si>
  <si>
    <t>SB</t>
  </si>
  <si>
    <t>Safe Bulkers Inc Common Stock ($0.001 par value)</t>
  </si>
  <si>
    <t>SB^C</t>
  </si>
  <si>
    <t>Safe Bulkers Inc Cumulative Redeemable Perpetual Preferred Series C (Marshall Islands)</t>
  </si>
  <si>
    <t>SB^D</t>
  </si>
  <si>
    <t>Safe Bulkers Inc Perpetual Preferred Series D (Marshall Islands)</t>
  </si>
  <si>
    <t>SBAC</t>
  </si>
  <si>
    <t>SBA Communications Corporation Class A Common Stock</t>
  </si>
  <si>
    <t>SBBA</t>
  </si>
  <si>
    <t>Scorpio Tankers Inc. 7.00% Senior Notes due 2025</t>
  </si>
  <si>
    <t>SBCF</t>
  </si>
  <si>
    <t>Seacoast Banking Corporation of Florida Common Stock</t>
  </si>
  <si>
    <t>SBET</t>
  </si>
  <si>
    <t>SharpLink Gaming Ltd. Ordinary Shares</t>
  </si>
  <si>
    <t>SBEV</t>
  </si>
  <si>
    <t>Splash Beverage Group Inc. (NV) Common Stock</t>
  </si>
  <si>
    <t>SBFG</t>
  </si>
  <si>
    <t>SB Financial Group Inc. Common Stock</t>
  </si>
  <si>
    <t>SBFM</t>
  </si>
  <si>
    <t>Sunshine Biopharma Inc. Common Stock</t>
  </si>
  <si>
    <t>SBFMW</t>
  </si>
  <si>
    <t>Sunshine Biopharma Inc. Warrant</t>
  </si>
  <si>
    <t>SBGI</t>
  </si>
  <si>
    <t>Sinclair Inc. Class A Common Stock</t>
  </si>
  <si>
    <t>SBH</t>
  </si>
  <si>
    <t>Sally Beauty Holdings Inc. (Name to be changed from Sally Holdings Inc.) Common Stock</t>
  </si>
  <si>
    <t>SBI</t>
  </si>
  <si>
    <t>Western Asset Intermediate Muni Fund Inc Common Stock</t>
  </si>
  <si>
    <t>SBLK</t>
  </si>
  <si>
    <t>Star Bulk Carriers Corp. Common Shares</t>
  </si>
  <si>
    <t>SBOW</t>
  </si>
  <si>
    <t>SilverBow Resorces Inc. Common Stock</t>
  </si>
  <si>
    <t>SBR</t>
  </si>
  <si>
    <t>Sabine Royalty Trust Common Stock</t>
  </si>
  <si>
    <t>SBRA</t>
  </si>
  <si>
    <t>Sabra Health Care REIT Inc. Common Stock</t>
  </si>
  <si>
    <t>SBS</t>
  </si>
  <si>
    <t>Companhia de saneamento Basico Do Estado De Sao Paulo - Sabesp American Depositary Shares (Each repstg 250 Common Shares)</t>
  </si>
  <si>
    <t>SBSI</t>
  </si>
  <si>
    <t>Southside Bancshares Inc. Common Stock</t>
  </si>
  <si>
    <t>SBSW</t>
  </si>
  <si>
    <t>D/B/A Sibanye-Stillwater Limited ADS</t>
  </si>
  <si>
    <t>SBT</t>
  </si>
  <si>
    <t>Sterling Bancorp Inc. Common Stock</t>
  </si>
  <si>
    <t>SBUX</t>
  </si>
  <si>
    <t>Starbucks Corporation Common Stock</t>
  </si>
  <si>
    <t>SBXC</t>
  </si>
  <si>
    <t>SilverBox Corp III Class A Common Stock</t>
  </si>
  <si>
    <t>SCCB</t>
  </si>
  <si>
    <t>Sachem Capital Corp. 7.125% Notes due 2024</t>
  </si>
  <si>
    <t>SCCC</t>
  </si>
  <si>
    <t>Sachem Capital Corp. 7.75% Notes due 2025</t>
  </si>
  <si>
    <t>SCCD</t>
  </si>
  <si>
    <t>Sachem Capital Corp. 6.00% Notes due 2026</t>
  </si>
  <si>
    <t>SCCE</t>
  </si>
  <si>
    <t>Sachem Capital Corp. 6.00% Notes due 2027</t>
  </si>
  <si>
    <t>SCCF</t>
  </si>
  <si>
    <t>Sachem Capital Corp. 7.125% Notes due 2027</t>
  </si>
  <si>
    <t>SCCG</t>
  </si>
  <si>
    <t>Sachem Capital Corp. 8.00% Notes due 2027</t>
  </si>
  <si>
    <t>SCCO</t>
  </si>
  <si>
    <t>Southern Copper Corporation Common Stock</t>
  </si>
  <si>
    <t>SCD</t>
  </si>
  <si>
    <t>LMP Capital and Income Fund Inc. Common Stock</t>
  </si>
  <si>
    <t>SCE^G</t>
  </si>
  <si>
    <t>SCE Trust II Trust Preferred Securities</t>
  </si>
  <si>
    <t>SCE^H</t>
  </si>
  <si>
    <t>SCE Trust III Fixed/Floating Rate Trust Preference Securities</t>
  </si>
  <si>
    <t>SCE^J</t>
  </si>
  <si>
    <t>Southern California Edison Company 5.375% Fixed-to-Floating Rate Trust Preference Securities</t>
  </si>
  <si>
    <t>SCE^K</t>
  </si>
  <si>
    <t>Southern California Edison Company 5.45% Fixed-to-Floating Rate Trust Preference Securities</t>
  </si>
  <si>
    <t>SCE^L</t>
  </si>
  <si>
    <t>SCE TRUST VI</t>
  </si>
  <si>
    <t>SCHL</t>
  </si>
  <si>
    <t>Scholastic Corporation Common Stock</t>
  </si>
  <si>
    <t>SCHW</t>
  </si>
  <si>
    <t>Charles Schwab Corporation (The) Common Stock</t>
  </si>
  <si>
    <t>SCHW^D</t>
  </si>
  <si>
    <t>The Charles Schwab Corporation Depositary Shares each representing 1/40th interest in a share of 5.95% Non-Cumulative Perpetual Preferred Stock Series D</t>
  </si>
  <si>
    <t>SCHW^J</t>
  </si>
  <si>
    <t>The Charles Schwab Corporation Depositary Shares Each Representing a 1/40th Interest in a Share of 4.450% Non-Cumulative Perpetual Preferred Stock Series J</t>
  </si>
  <si>
    <t>SCI</t>
  </si>
  <si>
    <t>Service Corporation International Common Stock</t>
  </si>
  <si>
    <t>SCKT</t>
  </si>
  <si>
    <t>Socket Mobile Inc. Common Stock</t>
  </si>
  <si>
    <t>SCL</t>
  </si>
  <si>
    <t>Stepan Company Common Stock</t>
  </si>
  <si>
    <t>SCLX</t>
  </si>
  <si>
    <t>Scilex Holding Company Common Stock</t>
  </si>
  <si>
    <t>SCLXW</t>
  </si>
  <si>
    <t>Scilex Holding Company Warrant</t>
  </si>
  <si>
    <t>SCM</t>
  </si>
  <si>
    <t>Stellus Capital Investment Corporation Common Stock</t>
  </si>
  <si>
    <t>SCNI</t>
  </si>
  <si>
    <t>Scinai Immunotherapeutics Ltd. American Depositary Shares</t>
  </si>
  <si>
    <t>SCOR</t>
  </si>
  <si>
    <t>comScore Inc. Common Stock</t>
  </si>
  <si>
    <t>SCPH</t>
  </si>
  <si>
    <t>scPharmaceuticals Inc. Common Stock</t>
  </si>
  <si>
    <t>SCPL</t>
  </si>
  <si>
    <t>SciPlay Corporation Class A Common Stock</t>
  </si>
  <si>
    <t>SCRM</t>
  </si>
  <si>
    <t>Screaming Eagle Acquisition Corp. Class A Ordinary Shares</t>
  </si>
  <si>
    <t>SCRMW</t>
  </si>
  <si>
    <t>Screaming Eagle Acquisition Corp. Warrant</t>
  </si>
  <si>
    <t>SCS</t>
  </si>
  <si>
    <t>Steelcase Inc. Common Stock</t>
  </si>
  <si>
    <t>SCSC</t>
  </si>
  <si>
    <t>ScanSource Inc. Common Stock</t>
  </si>
  <si>
    <t>SCTL</t>
  </si>
  <si>
    <t>Societal CDMO Inc. Common Stock</t>
  </si>
  <si>
    <t>SCU</t>
  </si>
  <si>
    <t>Sculptor Capital Management Inc. Class A Common Stock</t>
  </si>
  <si>
    <t>SCVL</t>
  </si>
  <si>
    <t>Shoe Carnival Inc. Common Stock</t>
  </si>
  <si>
    <t>SCWO</t>
  </si>
  <si>
    <t>374Water Inc. Common Stock</t>
  </si>
  <si>
    <t>SCWX</t>
  </si>
  <si>
    <t>SecureWorks Corp. Class A Common Stock</t>
  </si>
  <si>
    <t>SCX</t>
  </si>
  <si>
    <t>L.S. Starrett Company (The) Common Stock</t>
  </si>
  <si>
    <t>SCYX</t>
  </si>
  <si>
    <t>SCYNEXIS Inc. Common Stock</t>
  </si>
  <si>
    <t>SD</t>
  </si>
  <si>
    <t>SandRidge Energy Inc. Common Stock</t>
  </si>
  <si>
    <t>SDA</t>
  </si>
  <si>
    <t>SunCar Technology Group Inc. Class A Ordinary Shares</t>
  </si>
  <si>
    <t>SDAWW</t>
  </si>
  <si>
    <t>SunCar Technology Group Inc. Warrant</t>
  </si>
  <si>
    <t>SDGR</t>
  </si>
  <si>
    <t>Schrodinger Inc. Common Stock</t>
  </si>
  <si>
    <t>SDHY</t>
  </si>
  <si>
    <t>PGIM Short Duration High Yield Opportunities Fund Common Shares</t>
  </si>
  <si>
    <t>SDIG</t>
  </si>
  <si>
    <t>Stronghold Digital Mining Inc. Class A Common Stock</t>
  </si>
  <si>
    <t>SDOT</t>
  </si>
  <si>
    <t>Sadot Group Inc. Common Stock</t>
  </si>
  <si>
    <t>SDPI</t>
  </si>
  <si>
    <t>Superior Drilling Products Inc. Common Stock</t>
  </si>
  <si>
    <t>SDRL</t>
  </si>
  <si>
    <t>Seadrill Limited Common Shares</t>
  </si>
  <si>
    <t>SE</t>
  </si>
  <si>
    <t>Sea Limited American Depositary Shares each representing one Class A Ordinary Share</t>
  </si>
  <si>
    <t>SEAL^A</t>
  </si>
  <si>
    <t>Seapeak LLC 9.00% Series A Cumulative Redeemable Perpetual Preferred Units</t>
  </si>
  <si>
    <t>SEAL^B</t>
  </si>
  <si>
    <t>Seapeak LLC 8.50% Series B Fixed-to-Floating Rate Cumulative Redeemable Perpetual Preferred Units</t>
  </si>
  <si>
    <t>SEAS</t>
  </si>
  <si>
    <t>SeaWorld Entertainment Inc. Common Stock</t>
  </si>
  <si>
    <t>SEAT</t>
  </si>
  <si>
    <t>Vivid Seats Inc. Class A Common Stock</t>
  </si>
  <si>
    <t>SEATW</t>
  </si>
  <si>
    <t>Vivid Seats Inc. Warrant</t>
  </si>
  <si>
    <t>SEB</t>
  </si>
  <si>
    <t>Seaboard Corporation Common Stock</t>
  </si>
  <si>
    <t>SECO</t>
  </si>
  <si>
    <t>Secoo Holding Limited ADS</t>
  </si>
  <si>
    <t>SEDA</t>
  </si>
  <si>
    <t>SDCL EDGE Acquisition Corporation Class A Ordinary Shares</t>
  </si>
  <si>
    <t>SEDG</t>
  </si>
  <si>
    <t>SolarEdge Technologies Inc. Common Stock</t>
  </si>
  <si>
    <t>SEE</t>
  </si>
  <si>
    <t>Sealed Air Corporation Common Stock</t>
  </si>
  <si>
    <t>SEED</t>
  </si>
  <si>
    <t>Origin Agritech Limited Common Stock</t>
  </si>
  <si>
    <t>SEEL</t>
  </si>
  <si>
    <t>Seelos Therapeutics Inc. Common Stock</t>
  </si>
  <si>
    <t>SEER</t>
  </si>
  <si>
    <t>Seer Inc. Class A Common Stock</t>
  </si>
  <si>
    <t>SEIC</t>
  </si>
  <si>
    <t>SEI Investments Company Common Stock</t>
  </si>
  <si>
    <t>SELB</t>
  </si>
  <si>
    <t>Selecta Biosciences Inc. Common Stock</t>
  </si>
  <si>
    <t>SELF</t>
  </si>
  <si>
    <t>Global Self Storage Inc. Common Stock</t>
  </si>
  <si>
    <t>SEM</t>
  </si>
  <si>
    <t>Select Medical Holdings Corporation Common Stock</t>
  </si>
  <si>
    <t>SEMR</t>
  </si>
  <si>
    <t>SEMrush Holdings Inc. Class A Common Stock</t>
  </si>
  <si>
    <t>SENEA</t>
  </si>
  <si>
    <t>Seneca Foods Corp. Class A Common Stock</t>
  </si>
  <si>
    <t>SENEB</t>
  </si>
  <si>
    <t>Seneca Foods Corp. Class B Common Stock</t>
  </si>
  <si>
    <t>SENS</t>
  </si>
  <si>
    <t>Senseonics Holdings Inc. Common Stock</t>
  </si>
  <si>
    <t>SEPA</t>
  </si>
  <si>
    <t>SEP Acquisition Corp Class A Common Stock</t>
  </si>
  <si>
    <t>SEPAW</t>
  </si>
  <si>
    <t>SEP Acquisition Corp Warrants</t>
  </si>
  <si>
    <t>SERA</t>
  </si>
  <si>
    <t>Sera Prognostics Inc. Class A Common Stock</t>
  </si>
  <si>
    <t>SES</t>
  </si>
  <si>
    <t>SES AI Corporation Class A Common Stock</t>
  </si>
  <si>
    <t>SEVN</t>
  </si>
  <si>
    <t>Seven Hills Realty Trust Common Stock</t>
  </si>
  <si>
    <t>SEZL</t>
  </si>
  <si>
    <t>Sezzle Inc. Common Stock</t>
  </si>
  <si>
    <t>SF</t>
  </si>
  <si>
    <t>Stifel Financial Corporation Common Stock</t>
  </si>
  <si>
    <t>SF^B</t>
  </si>
  <si>
    <t>Stifel Financial Corporation Depositary Shares Each Representing 1/1000th Interest in a Share of 6.25% Non-Cumulative Preferred Stock Series B</t>
  </si>
  <si>
    <t>SF^C</t>
  </si>
  <si>
    <t>Stifel Financial Corporation Depositary Shares Each Representing 1/1000th Interest in a Share of 6.125% Non Cumulative Preferred Stock Series C</t>
  </si>
  <si>
    <t>SF^D</t>
  </si>
  <si>
    <t>Stifel Financial Corporation Depositary Shares Each Representing 1/1000th Interest in a Share of 4.50% Non-Cumulative Preferred Stock Series D</t>
  </si>
  <si>
    <t>SFB</t>
  </si>
  <si>
    <t>Stifel Financial Corporation 5.20% Senior Notes due 2047</t>
  </si>
  <si>
    <t>SFBC</t>
  </si>
  <si>
    <t>Sound Financial Bancorp Inc. Common Stock</t>
  </si>
  <si>
    <t>SFBS</t>
  </si>
  <si>
    <t>ServisFirst Bancshares Inc. Common Stock</t>
  </si>
  <si>
    <t>SFE</t>
  </si>
  <si>
    <t>Safeguard Scientifics Inc. Common Stock</t>
  </si>
  <si>
    <t>SFIX</t>
  </si>
  <si>
    <t>Stitch Fix Inc. Class A Common Stock</t>
  </si>
  <si>
    <t>SFL</t>
  </si>
  <si>
    <t>SFL Corporation Ltd</t>
  </si>
  <si>
    <t>SFM</t>
  </si>
  <si>
    <t>Sprouts Farmers Market Inc. Common Stock</t>
  </si>
  <si>
    <t>SFNC</t>
  </si>
  <si>
    <t>Simmons First National Corporation Class A Common Stock</t>
  </si>
  <si>
    <t>SFR</t>
  </si>
  <si>
    <t>Appreciate Holdings Inc. Class A Common Stock</t>
  </si>
  <si>
    <t>SFST</t>
  </si>
  <si>
    <t>Southern First Bancshares Inc. Common Stock</t>
  </si>
  <si>
    <t>SFWL</t>
  </si>
  <si>
    <t>Shengfeng Development Limited Class A Ordinary Shares</t>
  </si>
  <si>
    <t>SG</t>
  </si>
  <si>
    <t>Sweetgreen Inc. Class A Common Stock</t>
  </si>
  <si>
    <t>SGA</t>
  </si>
  <si>
    <t>Saga Communications Inc. Class A Common Stock (FL)</t>
  </si>
  <si>
    <t>SGBX</t>
  </si>
  <si>
    <t>Safe &amp; Green Holdings Corp. Common Stock</t>
  </si>
  <si>
    <t>SGC</t>
  </si>
  <si>
    <t>Superior Group of Companies Inc. Common Stock</t>
  </si>
  <si>
    <t>SGD</t>
  </si>
  <si>
    <t>Safe and Green Development Corporation Common Stock</t>
  </si>
  <si>
    <t>SGE</t>
  </si>
  <si>
    <t>Strong Global Entertainment Inc. Class A Common Voting Shares</t>
  </si>
  <si>
    <t>SGEN</t>
  </si>
  <si>
    <t>Seagen Inc. Common Stock</t>
  </si>
  <si>
    <t>SGH</t>
  </si>
  <si>
    <t>SMART Global Holdings Inc. Ordinary Shares</t>
  </si>
  <si>
    <t>SGHC</t>
  </si>
  <si>
    <t>Super Group (SGHC) Limited Ordinary Shares</t>
  </si>
  <si>
    <t>SGHT</t>
  </si>
  <si>
    <t>Sight Sciences Inc. Common Stock</t>
  </si>
  <si>
    <t>SGIIU</t>
  </si>
  <si>
    <t>Seaport Global Acquisition II Corp. Unit</t>
  </si>
  <si>
    <t>SGLY</t>
  </si>
  <si>
    <t>Singularity Future Technology Ltd. Common Stock</t>
  </si>
  <si>
    <t>SGMA</t>
  </si>
  <si>
    <t>SigmaTron International Inc. Common Stock</t>
  </si>
  <si>
    <t>SGML</t>
  </si>
  <si>
    <t>Sigma Lithium Corporation Common Shares</t>
  </si>
  <si>
    <t>SGMO</t>
  </si>
  <si>
    <t>Sangamo Therapeutics Inc. Common Stock</t>
  </si>
  <si>
    <t>SGMT</t>
  </si>
  <si>
    <t>Sagimet Biosciences Inc. Series A Common Stock</t>
  </si>
  <si>
    <t>SGRP</t>
  </si>
  <si>
    <t>SPAR Group Inc. Common Stock</t>
  </si>
  <si>
    <t>SGRY</t>
  </si>
  <si>
    <t>Surgery Partners Inc. Common Stock</t>
  </si>
  <si>
    <t>SGU</t>
  </si>
  <si>
    <t>Star Group L.P. Common Stock</t>
  </si>
  <si>
    <t>SHAK</t>
  </si>
  <si>
    <t>Shake Shack Inc. Class A Common Stock</t>
  </si>
  <si>
    <t>SHAP</t>
  </si>
  <si>
    <t>Spree Acquisition Corp. 1 Limited Class A Ordinary Shares</t>
  </si>
  <si>
    <t>SHBI</t>
  </si>
  <si>
    <t>Shore Bancshares Inc Common Stock</t>
  </si>
  <si>
    <t>SHC</t>
  </si>
  <si>
    <t>Sotera Health Company Common Stock</t>
  </si>
  <si>
    <t>SHCO</t>
  </si>
  <si>
    <t>Soho House &amp; Co Inc. Class A Common Stock</t>
  </si>
  <si>
    <t>SHCR</t>
  </si>
  <si>
    <t>Sharecare Inc. Class A Common Stock</t>
  </si>
  <si>
    <t>SHCRW</t>
  </si>
  <si>
    <t>Sharecare Inc. Warrant</t>
  </si>
  <si>
    <t>SHEL</t>
  </si>
  <si>
    <t>Shell PLC American Depositary Shares (each representing two (2) Ordinary Shares)</t>
  </si>
  <si>
    <t>SHEN</t>
  </si>
  <si>
    <t>Shenandoah Telecommunications Co Common Stock</t>
  </si>
  <si>
    <t>SHFS</t>
  </si>
  <si>
    <t>SHF Holdings Inc. Class A Common Stock</t>
  </si>
  <si>
    <t>SHFSW</t>
  </si>
  <si>
    <t>SHF Holdings Inc. Warrants</t>
  </si>
  <si>
    <t>SHG</t>
  </si>
  <si>
    <t>Shinhan Financial Group Co Ltd American Depositary Shares</t>
  </si>
  <si>
    <t>SHIP</t>
  </si>
  <si>
    <t>Seanergy Maritime Holdings Corp. Common Stock</t>
  </si>
  <si>
    <t>SHLS</t>
  </si>
  <si>
    <t>Shoals Technologies Group Inc. Class A Common Stock</t>
  </si>
  <si>
    <t>SHLT</t>
  </si>
  <si>
    <t>SHL Telemedicine Ltd American Depositary Shares</t>
  </si>
  <si>
    <t>SHO</t>
  </si>
  <si>
    <t>Sunstone Hotel Investors Inc. Sunstone Hotel Investors Inc. Common Shares</t>
  </si>
  <si>
    <t>SHO^H</t>
  </si>
  <si>
    <t>Sunstone Hotel Investors Inc. 6.125% Series H Cumulative Redeemable Preferred Stock</t>
  </si>
  <si>
    <t>SHO^I</t>
  </si>
  <si>
    <t>Sunstone Hotel Investors Inc. 5.70% Series I Cumulative Redeemable Preferred Stock</t>
  </si>
  <si>
    <t>SHOO</t>
  </si>
  <si>
    <t>Steven Madden Ltd. Common Stock</t>
  </si>
  <si>
    <t>SHOP</t>
  </si>
  <si>
    <t>Shopify Inc. Class A Subordinate Voting Shares</t>
  </si>
  <si>
    <t>SHOT</t>
  </si>
  <si>
    <t>Safety Shot Inc. Common Stock</t>
  </si>
  <si>
    <t>SHOTW</t>
  </si>
  <si>
    <t>Safety Shot Inc. Warrant</t>
  </si>
  <si>
    <t>SHPH</t>
  </si>
  <si>
    <t>Shuttle Pharmaceuticals Holdings Inc. Common Stock</t>
  </si>
  <si>
    <t>SHPW</t>
  </si>
  <si>
    <t>Shapeways Holdings Inc. Common Stock</t>
  </si>
  <si>
    <t>SHPWW</t>
  </si>
  <si>
    <t>Shapeways Holdings Inc. Warrants</t>
  </si>
  <si>
    <t>SHUA</t>
  </si>
  <si>
    <t>SHUAA Partners Acquisition Corp I Class A Ordinary Share</t>
  </si>
  <si>
    <t>SHW</t>
  </si>
  <si>
    <t>Sherwin-Williams Company (The) Common Stock</t>
  </si>
  <si>
    <t>SHYF</t>
  </si>
  <si>
    <t>The Shyft Group Inc. Common Stock</t>
  </si>
  <si>
    <t>SIBN</t>
  </si>
  <si>
    <t>SI-BONE Inc. Common Stock</t>
  </si>
  <si>
    <t>SID</t>
  </si>
  <si>
    <t>Companhia Siderurgica Nacional S.A. Common Stock</t>
  </si>
  <si>
    <t>SIDU</t>
  </si>
  <si>
    <t>Sidus Space Inc. Class A Common Stock</t>
  </si>
  <si>
    <t>SIEB</t>
  </si>
  <si>
    <t>Siebert Financial Corp. Common Stock</t>
  </si>
  <si>
    <t>SIEN</t>
  </si>
  <si>
    <t>Sientra Inc. Common Stock</t>
  </si>
  <si>
    <t>SIF</t>
  </si>
  <si>
    <t>SIFCO Industries Inc. Common Stock</t>
  </si>
  <si>
    <t>SIFY</t>
  </si>
  <si>
    <t>Sify Technologies Limited American Depositary Shares</t>
  </si>
  <si>
    <t>SIG</t>
  </si>
  <si>
    <t>Signet Jewelers Limited Common Shares</t>
  </si>
  <si>
    <t>SIGA</t>
  </si>
  <si>
    <t>SIGA Technologies Inc. Common Stock</t>
  </si>
  <si>
    <t>SIGI</t>
  </si>
  <si>
    <t>Selective Insurance Group Inc. Common Stock</t>
  </si>
  <si>
    <t>SIGIP</t>
  </si>
  <si>
    <t>Selective Insurance Group Inc. Depositary Shares each representing a 1/1000th interest in a share of 4.60% Non-Cumulative Preferred Stock Series B</t>
  </si>
  <si>
    <t>SII</t>
  </si>
  <si>
    <t>Sprott Inc. Common Shares</t>
  </si>
  <si>
    <t>SILC</t>
  </si>
  <si>
    <t>Silicom Ltd Ordinary Shares</t>
  </si>
  <si>
    <t>SILK</t>
  </si>
  <si>
    <t>Silk Road Medical Inc. Common Stock</t>
  </si>
  <si>
    <t>SILO</t>
  </si>
  <si>
    <t>Silo Pharma Inc. Common Stock</t>
  </si>
  <si>
    <t>SILV</t>
  </si>
  <si>
    <t>SilverCrest Metals Inc. Common Shares</t>
  </si>
  <si>
    <t>SIM</t>
  </si>
  <si>
    <t>Grupo Simec S.A.B. de C.V. American Depositary Shares</t>
  </si>
  <si>
    <t>SIMO</t>
  </si>
  <si>
    <t>Silicon Motion Technology Corporation American Depositary Shares</t>
  </si>
  <si>
    <t>SINT</t>
  </si>
  <si>
    <t>SiNtx Technologies Inc. Common Stock</t>
  </si>
  <si>
    <t>SIRI</t>
  </si>
  <si>
    <t>Sirius XM Holdings Inc. Common Stock</t>
  </si>
  <si>
    <t>SISI</t>
  </si>
  <si>
    <t>Shineco Inc. Common Stock</t>
  </si>
  <si>
    <t>SITC</t>
  </si>
  <si>
    <t>SITE Centers Corp. Common Stock</t>
  </si>
  <si>
    <t>SITC^A</t>
  </si>
  <si>
    <t>SITE Centers Corp. 6.375% Class A Preferred Shares</t>
  </si>
  <si>
    <t>SITE</t>
  </si>
  <si>
    <t>SiteOne Landscape Supply Inc. Common Stock</t>
  </si>
  <si>
    <t>SITM</t>
  </si>
  <si>
    <t>SiTime Corporation Common Stock</t>
  </si>
  <si>
    <t>SIX</t>
  </si>
  <si>
    <t>Six Flags Entertainment Corporation New Common Stock</t>
  </si>
  <si>
    <t>SJ</t>
  </si>
  <si>
    <t>Scienjoy Holding Corporation Class A Ordinary Shares</t>
  </si>
  <si>
    <t>SJM</t>
  </si>
  <si>
    <t>J.M. Smucker Company (The) New Common Stock</t>
  </si>
  <si>
    <t>SJT</t>
  </si>
  <si>
    <t>San Juan Basin Royalty Trust Common Stock</t>
  </si>
  <si>
    <t>SJW</t>
  </si>
  <si>
    <t>SJW Group Common Stock (DE)</t>
  </si>
  <si>
    <t>SKE</t>
  </si>
  <si>
    <t>Skeena Resources Limited Common Shares</t>
  </si>
  <si>
    <t>SKGR</t>
  </si>
  <si>
    <t>SK Growth Opportunities Corporation Class A Common Stock</t>
  </si>
  <si>
    <t>SKIL</t>
  </si>
  <si>
    <t>Skillsoft Corp. Class A Common Stock</t>
  </si>
  <si>
    <t>SKIN</t>
  </si>
  <si>
    <t>The Beauty Health Company Class A Common Stock</t>
  </si>
  <si>
    <t>SKLZ</t>
  </si>
  <si>
    <t>Skillz Inc. Class A Common Stock</t>
  </si>
  <si>
    <t>SKM</t>
  </si>
  <si>
    <t>SK Telecom Co. Ltd. Common Stock</t>
  </si>
  <si>
    <t>SKT</t>
  </si>
  <si>
    <t>Tanger Factory Outlet Centers Inc. Common Stock</t>
  </si>
  <si>
    <t>SKWD</t>
  </si>
  <si>
    <t>Skyward Specialty Insurance Group Inc. Common Stock</t>
  </si>
  <si>
    <t>SKX</t>
  </si>
  <si>
    <t>Skechers U.S.A. Inc. Common Stock</t>
  </si>
  <si>
    <t>SKY</t>
  </si>
  <si>
    <t>Skyline Champion Corporation Common Stock</t>
  </si>
  <si>
    <t>SKYH</t>
  </si>
  <si>
    <t>Sky Harbour Group Corporation Class A Common Stock</t>
  </si>
  <si>
    <t>SKYT</t>
  </si>
  <si>
    <t>SkyWater Technology Inc. Common Stock</t>
  </si>
  <si>
    <t>SKYW</t>
  </si>
  <si>
    <t>SkyWest Inc. Common Stock</t>
  </si>
  <si>
    <t>SKYX</t>
  </si>
  <si>
    <t>SKYX Platforms Corp. Common Stock</t>
  </si>
  <si>
    <t>SLAB</t>
  </si>
  <si>
    <t>Silicon Laboratories Inc. Common Stock</t>
  </si>
  <si>
    <t>SLAC</t>
  </si>
  <si>
    <t>Social Leverage Acquisition Corp I Class A Common Stock</t>
  </si>
  <si>
    <t>SLACU</t>
  </si>
  <si>
    <t>Social Leverage Acquisition Corp I Units each consisting of one share of Class A common stock and one-fourth of one redeemable warrant</t>
  </si>
  <si>
    <t>SLACW</t>
  </si>
  <si>
    <t>Social Leverage Acquisition Corp I Redeemable warrants each whole warrant exercisable for one share of Class A common stock at an exercise price of $11.50</t>
  </si>
  <si>
    <t>SLAM</t>
  </si>
  <si>
    <t>Slam Corp. Class A Ordinary Share</t>
  </si>
  <si>
    <t>SLB</t>
  </si>
  <si>
    <t>Schlumberger N.V. Common Stock</t>
  </si>
  <si>
    <t>SLCA</t>
  </si>
  <si>
    <t>U.S. Silica Holdings Inc. Common Stock</t>
  </si>
  <si>
    <t>SLDB</t>
  </si>
  <si>
    <t>Solid Biosciences Inc. Common Stock</t>
  </si>
  <si>
    <t>SLDP</t>
  </si>
  <si>
    <t>Solid Power Inc. Class A Common Stock</t>
  </si>
  <si>
    <t>SLDPW</t>
  </si>
  <si>
    <t>Solid Power Inc. Warrant</t>
  </si>
  <si>
    <t>SLE</t>
  </si>
  <si>
    <t>Super League Enterprise Inc. Common Stock</t>
  </si>
  <si>
    <t>SLF</t>
  </si>
  <si>
    <t>Sun Life Financial Inc. Common Stock</t>
  </si>
  <si>
    <t>SLG</t>
  </si>
  <si>
    <t>SL Green Realty Corp Common Stock</t>
  </si>
  <si>
    <t>SLG^I</t>
  </si>
  <si>
    <t>SL Green Realty Corporation Preferred Series I</t>
  </si>
  <si>
    <t>SLGC</t>
  </si>
  <si>
    <t>SomaLogic Inc. Class A Common Stock</t>
  </si>
  <si>
    <t>SLGCW</t>
  </si>
  <si>
    <t>SomaLogic Inc. Warrant</t>
  </si>
  <si>
    <t>SLGL</t>
  </si>
  <si>
    <t>Sol-Gel Technologies Ltd. Ordinary Shares</t>
  </si>
  <si>
    <t>SLGN</t>
  </si>
  <si>
    <t>Silgan Holdings Inc. Common Stock</t>
  </si>
  <si>
    <t>SLI</t>
  </si>
  <si>
    <t>Standard Lithium Ltd. Common Shares</t>
  </si>
  <si>
    <t>SLM</t>
  </si>
  <si>
    <t>SLM Corporation Common Stock</t>
  </si>
  <si>
    <t>SLMBP</t>
  </si>
  <si>
    <t>SLM Corporation Floating Rate Non-Cumulative Preferred Stock Series B</t>
  </si>
  <si>
    <t>SLN</t>
  </si>
  <si>
    <t>Silence Therapeutics Plc American Depository Share</t>
  </si>
  <si>
    <t>SLNA</t>
  </si>
  <si>
    <t>Selina Hospitality PLC Ordinary Shares</t>
  </si>
  <si>
    <t>SLNAW</t>
  </si>
  <si>
    <t>Selina Hospitality PLC Warrant</t>
  </si>
  <si>
    <t>SLND</t>
  </si>
  <si>
    <t>Southland Holdings Inc. Common Stock</t>
  </si>
  <si>
    <t>SLNG</t>
  </si>
  <si>
    <t>Stabilis Solutions Inc. Common Stock</t>
  </si>
  <si>
    <t>SLNH</t>
  </si>
  <si>
    <t>Soluna Holdings Inc. Common Stock</t>
  </si>
  <si>
    <t>SLNHP</t>
  </si>
  <si>
    <t>Soluna Holdings Inc 9.0% Series A Cumulative Perpetual Preferred Stock</t>
  </si>
  <si>
    <t>SLNO</t>
  </si>
  <si>
    <t>Soleno Therapeutics Inc. Common Stock</t>
  </si>
  <si>
    <t>SLP</t>
  </si>
  <si>
    <t>Simulations Plus Inc. Common Stock</t>
  </si>
  <si>
    <t>SLQT</t>
  </si>
  <si>
    <t>SelectQuote Inc. Common Stock</t>
  </si>
  <si>
    <t>SLRC</t>
  </si>
  <si>
    <t>SLR Investment Corp. Common Stock</t>
  </si>
  <si>
    <t>SLRN</t>
  </si>
  <si>
    <t>ACELYRIN INC. Common Stock</t>
  </si>
  <si>
    <t>SLRX</t>
  </si>
  <si>
    <t>Salarius Pharmaceuticals Inc. Common Stock</t>
  </si>
  <si>
    <t>SLS</t>
  </si>
  <si>
    <t>SELLAS Life Sciences Group Inc. Common Stock</t>
  </si>
  <si>
    <t>SLVM</t>
  </si>
  <si>
    <t>Sylvamo Corporation Common Stock</t>
  </si>
  <si>
    <t>SM</t>
  </si>
  <si>
    <t>SM Energy Company Common Stock</t>
  </si>
  <si>
    <t>SMAP</t>
  </si>
  <si>
    <t>SportsMap Tech Acquisition Corp. Common Stock</t>
  </si>
  <si>
    <t>SMAR</t>
  </si>
  <si>
    <t>Smartsheet Inc. Class A Common Stock</t>
  </si>
  <si>
    <t>SMBC</t>
  </si>
  <si>
    <t>Southern Missouri Bancorp Inc. Common Stock</t>
  </si>
  <si>
    <t>SMBK</t>
  </si>
  <si>
    <t>SmartFinancial Inc. Common Stock</t>
  </si>
  <si>
    <t>SMCI</t>
  </si>
  <si>
    <t>Super Micro Computer Inc. Common Stock</t>
  </si>
  <si>
    <t>SMFG</t>
  </si>
  <si>
    <t>Sumitomo Mitsui Financial Group Inc Unsponsored American Depositary Shares (Japan)</t>
  </si>
  <si>
    <t>SMFL</t>
  </si>
  <si>
    <t>Smart for Life Inc. Common Stock</t>
  </si>
  <si>
    <t>SMG</t>
  </si>
  <si>
    <t>Scotts Miracle-Gro Company (The) Common Stock</t>
  </si>
  <si>
    <t>SMHI</t>
  </si>
  <si>
    <t>SEACOR Marine Holdings Inc. Common Stock</t>
  </si>
  <si>
    <t>SMID</t>
  </si>
  <si>
    <t>Smith-Midland Corporation Common Stock</t>
  </si>
  <si>
    <t>SMLP</t>
  </si>
  <si>
    <t>Summit Midstream Partners LP Common Units Representing Limited Partner Interests</t>
  </si>
  <si>
    <t>SMLR</t>
  </si>
  <si>
    <t>Semler Scientific Inc. Common Stock</t>
  </si>
  <si>
    <t>SMMF</t>
  </si>
  <si>
    <t>Summit Financial Group Inc. Common Stock</t>
  </si>
  <si>
    <t>SMMT</t>
  </si>
  <si>
    <t>Summit Therapeutics Inc. Common Stock</t>
  </si>
  <si>
    <t>SMP</t>
  </si>
  <si>
    <t>Standard Motor Products Inc. Common Stock</t>
  </si>
  <si>
    <t>SMPL</t>
  </si>
  <si>
    <t>The Simply Good Foods Company Common Stock</t>
  </si>
  <si>
    <t>SMR</t>
  </si>
  <si>
    <t>NuScale Power Corporation Class A Common Stock</t>
  </si>
  <si>
    <t>SMRT</t>
  </si>
  <si>
    <t>SmartRent Inc. Class A Common Stock</t>
  </si>
  <si>
    <t>SMSI</t>
  </si>
  <si>
    <t>Smith Micro Software Inc. Common Stock</t>
  </si>
  <si>
    <t>SMTC</t>
  </si>
  <si>
    <t>Semtech Corporation Common Stock</t>
  </si>
  <si>
    <t>SMTI</t>
  </si>
  <si>
    <t>Sanara MedTech Inc. Common Stock</t>
  </si>
  <si>
    <t>SMWB</t>
  </si>
  <si>
    <t>Similarweb Ltd. Ordinary Shares</t>
  </si>
  <si>
    <t>SMX</t>
  </si>
  <si>
    <t>SMX (Security Matters) Public Limited Company Class A Ordinary Shares</t>
  </si>
  <si>
    <t>SMXWW</t>
  </si>
  <si>
    <t>SMX (Security Matters) Public Limited Company Warrant</t>
  </si>
  <si>
    <t>SN</t>
  </si>
  <si>
    <t>SharkNinja Inc. Ordinary Shares</t>
  </si>
  <si>
    <t>SNA</t>
  </si>
  <si>
    <t>Snap-On Incorporated Common Stock</t>
  </si>
  <si>
    <t>SNAL</t>
  </si>
  <si>
    <t>Snail Inc. Class A Common Stock</t>
  </si>
  <si>
    <t>SNAP</t>
  </si>
  <si>
    <t>Snap Inc. Class A Common Stock</t>
  </si>
  <si>
    <t>SNAX</t>
  </si>
  <si>
    <t>Stryve Foods Inc. Class A Common Stock</t>
  </si>
  <si>
    <t>SNAXW</t>
  </si>
  <si>
    <t>Stryve Foods Inc. Warrant</t>
  </si>
  <si>
    <t>SNBR</t>
  </si>
  <si>
    <t>Sleep Number Corporation Common Stock</t>
  </si>
  <si>
    <t>SNCE</t>
  </si>
  <si>
    <t>Science 37 Holdings Inc. Common Stock</t>
  </si>
  <si>
    <t>SNCR</t>
  </si>
  <si>
    <t>Synchronoss Technologies Inc. Common Stock</t>
  </si>
  <si>
    <t>SNCRL</t>
  </si>
  <si>
    <t>Synchronoss Technologies Inc. 8.375% Senior Notes due 2026</t>
  </si>
  <si>
    <t>SNCY</t>
  </si>
  <si>
    <t>Sun Country Airlines Holdings Inc. Common Stock</t>
  </si>
  <si>
    <t>SND</t>
  </si>
  <si>
    <t>Smart Sand Inc. Common Stock</t>
  </si>
  <si>
    <t>SNDA</t>
  </si>
  <si>
    <t>Sonida Senior Living Inc. Common Stock</t>
  </si>
  <si>
    <t>SNDL</t>
  </si>
  <si>
    <t>SNDL Inc. Common Shares</t>
  </si>
  <si>
    <t>SNDR</t>
  </si>
  <si>
    <t>Schneider National Inc. Common Stock</t>
  </si>
  <si>
    <t>SNDX</t>
  </si>
  <si>
    <t>Syndax Pharmaceuticals Inc. Common Stock</t>
  </si>
  <si>
    <t>SNES</t>
  </si>
  <si>
    <t>SenesTech Inc. Common Stock</t>
  </si>
  <si>
    <t>SNEX</t>
  </si>
  <si>
    <t>StoneX Group Inc. Common Stock</t>
  </si>
  <si>
    <t>SNFCA</t>
  </si>
  <si>
    <t>Security National Financial Corporation Class A Common Stock</t>
  </si>
  <si>
    <t>SNGX</t>
  </si>
  <si>
    <t>Soligenix Inc. Common Stock</t>
  </si>
  <si>
    <t>SNMP</t>
  </si>
  <si>
    <t>Evolve Transition Infrastructure LP Common Units representing Class B Limited Liability Company Interests</t>
  </si>
  <si>
    <t>SNN</t>
  </si>
  <si>
    <t>Smith &amp; Nephew SNATS Inc. Common Stock</t>
  </si>
  <si>
    <t>SNOA</t>
  </si>
  <si>
    <t>Sonoma Pharmaceuticals Inc. Common Stock</t>
  </si>
  <si>
    <t>SNOW</t>
  </si>
  <si>
    <t>Snowflake Inc. Class A Common Stock</t>
  </si>
  <si>
    <t>SNPO</t>
  </si>
  <si>
    <t>Snap One Holdings Corp. Common Stock</t>
  </si>
  <si>
    <t>SNPS</t>
  </si>
  <si>
    <t>Synopsys Inc. Common Stock</t>
  </si>
  <si>
    <t>SNPX</t>
  </si>
  <si>
    <t>Synaptogenix Inc. Common Stock</t>
  </si>
  <si>
    <t>SNSE</t>
  </si>
  <si>
    <t>Sensei Biotherapeutics Inc. Common Stock</t>
  </si>
  <si>
    <t>SNT</t>
  </si>
  <si>
    <t>Senstar Technologies Ltd. Ordinary Shares</t>
  </si>
  <si>
    <t>SNTG</t>
  </si>
  <si>
    <t>Sentage Holdings Inc. Ordinary Shares</t>
  </si>
  <si>
    <t>SNTI</t>
  </si>
  <si>
    <t>Senti Biosciences Inc. Common Stock</t>
  </si>
  <si>
    <t>SNV</t>
  </si>
  <si>
    <t>Synovus Financial Corp. Common Stock</t>
  </si>
  <si>
    <t>SNV^D</t>
  </si>
  <si>
    <t>Synovus Financial Corp. Fixed-to-Floating Rate Non-Cumulative Perpetual Preferred Stock Series D Liquation Preference $25.00 per Share</t>
  </si>
  <si>
    <t>SNV^E</t>
  </si>
  <si>
    <t>Synovus Financial Corp. 5.875% Fixed-Rate Reset Non-Cumulative Perpetual Preferred Stock Series E</t>
  </si>
  <si>
    <t>SNX</t>
  </si>
  <si>
    <t>TD SYNNEX Corporation Common Stock</t>
  </si>
  <si>
    <t>SNY</t>
  </si>
  <si>
    <t>Sanofi ADS</t>
  </si>
  <si>
    <t>SO</t>
  </si>
  <si>
    <t>Southern Company (The) Common Stock</t>
  </si>
  <si>
    <t>SOBR</t>
  </si>
  <si>
    <t>SOBR Safe Inc. Common Stock</t>
  </si>
  <si>
    <t>SOFI</t>
  </si>
  <si>
    <t>SoFi Technologies Inc. Common Stock</t>
  </si>
  <si>
    <t>SOFO</t>
  </si>
  <si>
    <t>Sonic Foundry Inc. Common Stock</t>
  </si>
  <si>
    <t>SOHO</t>
  </si>
  <si>
    <t>Sotherly Hotels Inc. Common Stock</t>
  </si>
  <si>
    <t>SOHOB</t>
  </si>
  <si>
    <t>Sotherly Hotels Inc. 8.0% Series B Cumulative Redeemable Perpetual Preferred Stock</t>
  </si>
  <si>
    <t>SOHON</t>
  </si>
  <si>
    <t>Sotherly Hotels Inc. 8.25% Series D Cumulative Redeemable Perpetual Preferred Stock</t>
  </si>
  <si>
    <t>SOHOO</t>
  </si>
  <si>
    <t>Sotherly Hotels Inc. 7.875% Series C Cumulative Redeemable Perpetual Preferred Stock</t>
  </si>
  <si>
    <t>SOHU</t>
  </si>
  <si>
    <t>Sohu.com Limited American Depositary Shares</t>
  </si>
  <si>
    <t>SOI</t>
  </si>
  <si>
    <t>Solaris Oilfield Infrastructure Inc. Class A Common Stock</t>
  </si>
  <si>
    <t>SOJC</t>
  </si>
  <si>
    <t>Southern Company (The) Series 2017B 5.25% Junior Subordinated Notes due December 1 2077</t>
  </si>
  <si>
    <t>SOJD</t>
  </si>
  <si>
    <t>Southern Company (The) Series 2020A 4.95% Junior Subordinated Notes due January 30 2080</t>
  </si>
  <si>
    <t>SOJE</t>
  </si>
  <si>
    <t>Southern Company (The) Series 2020C 4.20% Junior Subordinated Notes due October 15 2060</t>
  </si>
  <si>
    <t>SOL</t>
  </si>
  <si>
    <t>Emeren Group Ltd American Depositary Shares each representing 10 shares</t>
  </si>
  <si>
    <t>SOLO</t>
  </si>
  <si>
    <t>Electrameccanica Vehicles Corp. Ltd. Common Stock</t>
  </si>
  <si>
    <t>SON</t>
  </si>
  <si>
    <t>Sonoco Products Company Common Stock</t>
  </si>
  <si>
    <t>SOND</t>
  </si>
  <si>
    <t>Sonder Holdings Inc. Class A Common Stock</t>
  </si>
  <si>
    <t>SONDW</t>
  </si>
  <si>
    <t>Sonder Holdings Inc. Warrants</t>
  </si>
  <si>
    <t>SONM</t>
  </si>
  <si>
    <t>Sonim Technologies Inc. Common Stock</t>
  </si>
  <si>
    <t>SONN</t>
  </si>
  <si>
    <t>Sonnet BioTherapeutics Holdings Inc. Common Stock</t>
  </si>
  <si>
    <t>SONO</t>
  </si>
  <si>
    <t>Sonos Inc. Common Stock</t>
  </si>
  <si>
    <t>SONX</t>
  </si>
  <si>
    <t>Sonendo Inc. Common Stock</t>
  </si>
  <si>
    <t>SONY</t>
  </si>
  <si>
    <t>Sony Group Corporation American Depositary Shares</t>
  </si>
  <si>
    <t>SOPA</t>
  </si>
  <si>
    <t>Society Pass Incorporated Common Stock</t>
  </si>
  <si>
    <t>SOPH</t>
  </si>
  <si>
    <t>SOPHiA GENETICS SA Ordinary Shares</t>
  </si>
  <si>
    <t>SOR</t>
  </si>
  <si>
    <t>Source Capital Inc. Common Stock</t>
  </si>
  <si>
    <t>SOS</t>
  </si>
  <si>
    <t>SOS Limited American Depositary Shares</t>
  </si>
  <si>
    <t>SOTK</t>
  </si>
  <si>
    <t>Sono-Tek Corporation Common Stock</t>
  </si>
  <si>
    <t>SOUN</t>
  </si>
  <si>
    <t>SoundHound AI Inc Class A Common Stock</t>
  </si>
  <si>
    <t>SOUNW</t>
  </si>
  <si>
    <t>SoundHound AI Inc. Warrant</t>
  </si>
  <si>
    <t>SOVO</t>
  </si>
  <si>
    <t>Sovos Brands Inc. Common Stock</t>
  </si>
  <si>
    <t>SP</t>
  </si>
  <si>
    <t>SP Plus Corporation Common Stock</t>
  </si>
  <si>
    <t>SPB</t>
  </si>
  <si>
    <t>Spectrum Brands Holdings Inc. Common Stock</t>
  </si>
  <si>
    <t>SPCB</t>
  </si>
  <si>
    <t>SuperCom Ltd. Ordinary Shares (Israel)</t>
  </si>
  <si>
    <t>SPCE</t>
  </si>
  <si>
    <t>Virgin Galactic Holdings Inc. Common Stock</t>
  </si>
  <si>
    <t>SPE</t>
  </si>
  <si>
    <t>Special Opportunities Fund Inc Common Stock</t>
  </si>
  <si>
    <t>SPE^C</t>
  </si>
  <si>
    <t>Special Opportunities Fund Inc. 2.75% Convertible Preferred Stock Series C</t>
  </si>
  <si>
    <t>SPFI</t>
  </si>
  <si>
    <t>South Plains Financial Inc. Common Stock</t>
  </si>
  <si>
    <t>SPG</t>
  </si>
  <si>
    <t>Simon Property Group Inc. Common Stock</t>
  </si>
  <si>
    <t>SPG^J</t>
  </si>
  <si>
    <t>Simon Property Group Inc. Simon Property Group 8 3/8% Series J Cumulative Redeemable Preferred Stock</t>
  </si>
  <si>
    <t>SPGC</t>
  </si>
  <si>
    <t>Sacks Parente Golf Inc. Common Stock</t>
  </si>
  <si>
    <t>SPGI</t>
  </si>
  <si>
    <t>S&amp;P Global Inc. Common Stock</t>
  </si>
  <si>
    <t>SPH</t>
  </si>
  <si>
    <t>Suburban Propane Partners L.P. Common Stock</t>
  </si>
  <si>
    <t>SPHR</t>
  </si>
  <si>
    <t>Sphere Entertainment Co. Class A Common Stock</t>
  </si>
  <si>
    <t>SPI</t>
  </si>
  <si>
    <t>SPI Energy Co. Ltd. Ordinary Shares</t>
  </si>
  <si>
    <t>SPIR</t>
  </si>
  <si>
    <t>Spire Global Inc. Class A Common Stock</t>
  </si>
  <si>
    <t>SPKLU</t>
  </si>
  <si>
    <t>Spark I Acquisition Corp. Unit</t>
  </si>
  <si>
    <t>SPLK</t>
  </si>
  <si>
    <t>Splunk Inc. Common Stock</t>
  </si>
  <si>
    <t>SPLP</t>
  </si>
  <si>
    <t>Steel Partners Holdings LP LTD PARTNERSHIP UNIT</t>
  </si>
  <si>
    <t>SPLP^A</t>
  </si>
  <si>
    <t>Steel Partners Holdings LP 6.0% Series A Preferred Units no par value</t>
  </si>
  <si>
    <t>SPNS</t>
  </si>
  <si>
    <t>Sapiens International Corporation N.V. Common Shares (Cayman Islands)</t>
  </si>
  <si>
    <t>SPNT</t>
  </si>
  <si>
    <t>SiriusPoint Ltd. Common Shares</t>
  </si>
  <si>
    <t>SPNT^B</t>
  </si>
  <si>
    <t>SiriusPoint Ltd. 8.00% Resettable Fixed Rate Preference Shares Series B $25.00 liquidation preference per share</t>
  </si>
  <si>
    <t>SPOK</t>
  </si>
  <si>
    <t>Spok Holdings Inc. Common Stock</t>
  </si>
  <si>
    <t>SPOT</t>
  </si>
  <si>
    <t>Spotify Technology S.A. Ordinary Shares</t>
  </si>
  <si>
    <t>SPPL</t>
  </si>
  <si>
    <t>SIMPPLE LTD. Ordinary Shares</t>
  </si>
  <si>
    <t>SPR</t>
  </si>
  <si>
    <t>Spirit Aerosystems Holdings Inc. Common Stock</t>
  </si>
  <si>
    <t>SPRB</t>
  </si>
  <si>
    <t>Spruce Biosciences Inc. Common Stock</t>
  </si>
  <si>
    <t>SPRC</t>
  </si>
  <si>
    <t>SciSparc Ltd. Ordinary Shares</t>
  </si>
  <si>
    <t>SPRO</t>
  </si>
  <si>
    <t>Spero Therapeutics Inc. Common Stock</t>
  </si>
  <si>
    <t>SPRU</t>
  </si>
  <si>
    <t>Spruce Power Holding Corporation Class A Common Stock</t>
  </si>
  <si>
    <t>SPRY</t>
  </si>
  <si>
    <t>ARS Pharmaceuticals Inc. Common Stock</t>
  </si>
  <si>
    <t>SPSC</t>
  </si>
  <si>
    <t>SPS Commerce Inc. Common Stock</t>
  </si>
  <si>
    <t>SPT</t>
  </si>
  <si>
    <t>Sprout Social Inc Class A Common Stock</t>
  </si>
  <si>
    <t>SPTN</t>
  </si>
  <si>
    <t>SpartanNash Company Common Stock</t>
  </si>
  <si>
    <t>SPWH</t>
  </si>
  <si>
    <t>Sportsman's Warehouse Holdings Inc. Common Stock</t>
  </si>
  <si>
    <t>SPWR</t>
  </si>
  <si>
    <t>SunPower Corporation Common Stock</t>
  </si>
  <si>
    <t>SPXC</t>
  </si>
  <si>
    <t>SPX Technologies Inc. Common Stock</t>
  </si>
  <si>
    <t>SPXX</t>
  </si>
  <si>
    <t>Nuveen S&amp;P 500 Dynamic Overwrite Fund</t>
  </si>
  <si>
    <t>SQ</t>
  </si>
  <si>
    <t>Block Inc. Class A Common Stock</t>
  </si>
  <si>
    <t>SQFT</t>
  </si>
  <si>
    <t>Presidio Property Trust Inc. Class A Common Stock</t>
  </si>
  <si>
    <t>SQFTP</t>
  </si>
  <si>
    <t>Presidio Property Trust Inc. 9.375% Series D Cumulative Redeemable Perpetual Preferred Stock $0.01 par value per share</t>
  </si>
  <si>
    <t>SQFTW</t>
  </si>
  <si>
    <t>Presidio Property Trust Inc. Series A Common Stock Purchase Warrants</t>
  </si>
  <si>
    <t>SQL</t>
  </si>
  <si>
    <t>SeqLL Inc. Common stock</t>
  </si>
  <si>
    <t>SQLLW</t>
  </si>
  <si>
    <t>SeqLL Inc. Warrant</t>
  </si>
  <si>
    <t>SQM</t>
  </si>
  <si>
    <t>Sociedad Quimica y Minera S.A. Common Stock</t>
  </si>
  <si>
    <t>SQNS</t>
  </si>
  <si>
    <t>Sequans Communications S.A. American Depositary Shares</t>
  </si>
  <si>
    <t>SQSP</t>
  </si>
  <si>
    <t>Squarespace Inc. Class A Common Stock</t>
  </si>
  <si>
    <t>SR</t>
  </si>
  <si>
    <t>Spire Inc. Common Stock</t>
  </si>
  <si>
    <t>SR^A</t>
  </si>
  <si>
    <t>Spire Inc. Depositary Shares each representing a 1/1000th interest in a share of 5.90% Series A Cumulative Redeemable Perpetual Preferred Stock</t>
  </si>
  <si>
    <t>SRAD</t>
  </si>
  <si>
    <t>Sportradar Group AG Class A Ordinary Shares</t>
  </si>
  <si>
    <t>SRBK</t>
  </si>
  <si>
    <t>SR Bancorp Inc. Common stock</t>
  </si>
  <si>
    <t>SRC</t>
  </si>
  <si>
    <t>Spirit Realty Capital Inc. Common Stock</t>
  </si>
  <si>
    <t>SRC^A</t>
  </si>
  <si>
    <t>Spirit Realty Capital Inc. 6.000% Series A Cumulative Redeemable Preferred Stock</t>
  </si>
  <si>
    <t>SRCE</t>
  </si>
  <si>
    <t>1st Source Corporation Common Stock</t>
  </si>
  <si>
    <t>SRCL</t>
  </si>
  <si>
    <t>Stericycle Inc. Common Stock</t>
  </si>
  <si>
    <t>SRDX</t>
  </si>
  <si>
    <t>Surmodics Inc. Common Stock</t>
  </si>
  <si>
    <t>SRE</t>
  </si>
  <si>
    <t>DBA Sempra Common Stock</t>
  </si>
  <si>
    <t>SREA</t>
  </si>
  <si>
    <t>DBA Sempra 5.750% Junior Subordinated Notes due 2079</t>
  </si>
  <si>
    <t>SRFM</t>
  </si>
  <si>
    <t>Surf Air Mobility Inc. Common Stock</t>
  </si>
  <si>
    <t>SRG</t>
  </si>
  <si>
    <t>Seritage Growth Properties Class A Common Stock</t>
  </si>
  <si>
    <t>SRG^A</t>
  </si>
  <si>
    <t>Seritage Growth Properties 7.00% Series A Cumulative Redeemable Preferred Shares of Beneficial Interest</t>
  </si>
  <si>
    <t>SRI</t>
  </si>
  <si>
    <t>Stoneridge Inc. Common Stock</t>
  </si>
  <si>
    <t>SRL</t>
  </si>
  <si>
    <t>Scully Royalty Ltd.</t>
  </si>
  <si>
    <t>SRM</t>
  </si>
  <si>
    <t>SRM Entertainment Inc. Common Stock</t>
  </si>
  <si>
    <t>SRPT</t>
  </si>
  <si>
    <t>Sarepta Therapeutics Inc. Common Stock (DE)</t>
  </si>
  <si>
    <t>SRRK</t>
  </si>
  <si>
    <t>Scholar Rock Holding Corporation Common Stock</t>
  </si>
  <si>
    <t>SRT</t>
  </si>
  <si>
    <t>StarTek Inc. Common Stock</t>
  </si>
  <si>
    <t>SRTS</t>
  </si>
  <si>
    <t>Sensus Healthcare Inc. Common Stock</t>
  </si>
  <si>
    <t>SRV</t>
  </si>
  <si>
    <t>NXG Cushing Midstream Energy Fund Common Shares of Beneficial Interest</t>
  </si>
  <si>
    <t>SRZN</t>
  </si>
  <si>
    <t>Surrozen Inc. Common Stock</t>
  </si>
  <si>
    <t>SRZNW</t>
  </si>
  <si>
    <t>Surrozen Inc. Warrant</t>
  </si>
  <si>
    <t>SSB</t>
  </si>
  <si>
    <t>SouthState Corporation Common Stock</t>
  </si>
  <si>
    <t>SSBI</t>
  </si>
  <si>
    <t>Summit State Bank Common Stock</t>
  </si>
  <si>
    <t>SSBK</t>
  </si>
  <si>
    <t>Southern States Bancshares Inc. Common Stock</t>
  </si>
  <si>
    <t>SSD</t>
  </si>
  <si>
    <t>Simpson Manufacturing Company Inc. Common Stock</t>
  </si>
  <si>
    <t>SSIC</t>
  </si>
  <si>
    <t>Silver Spike Investment Corp. Common Stock</t>
  </si>
  <si>
    <t>SSKN</t>
  </si>
  <si>
    <t>Strata Skin Sciences Inc. Common Stock</t>
  </si>
  <si>
    <t>SSL</t>
  </si>
  <si>
    <t>Sasol Ltd. American Depositary Shares</t>
  </si>
  <si>
    <t>SSNC</t>
  </si>
  <si>
    <t>SS&amp;C Technologies Holdings Inc. Common Stock</t>
  </si>
  <si>
    <t>SSNT</t>
  </si>
  <si>
    <t>SilverSun Technologies Inc. Common Stock</t>
  </si>
  <si>
    <t>SSP</t>
  </si>
  <si>
    <t>E.W. Scripps Company (The) Class A Common Stock</t>
  </si>
  <si>
    <t>SSRM</t>
  </si>
  <si>
    <t>SSR Mining Inc. Common Stock</t>
  </si>
  <si>
    <t>SSSS</t>
  </si>
  <si>
    <t>SuRo Capital Corp. Common Stock</t>
  </si>
  <si>
    <t>SSSSL</t>
  </si>
  <si>
    <t>SuRo Capital Corp. 6.00% Notes due 2026</t>
  </si>
  <si>
    <t>SST</t>
  </si>
  <si>
    <t>System1 Inc. Class A Common Stock</t>
  </si>
  <si>
    <t>SSTI</t>
  </si>
  <si>
    <t>SoundThinking Inc. Common Stock</t>
  </si>
  <si>
    <t>SSTK</t>
  </si>
  <si>
    <t>Shutterstock Inc. Common Stock</t>
  </si>
  <si>
    <t>SSY</t>
  </si>
  <si>
    <t>SunLink Health Systems Inc. Common Stock</t>
  </si>
  <si>
    <t>SSYS</t>
  </si>
  <si>
    <t>Stratasys Ltd. Ordinary Shares (Israel)</t>
  </si>
  <si>
    <t>ST</t>
  </si>
  <si>
    <t>Sensata Technologies Holding plc Ordinary Shares</t>
  </si>
  <si>
    <t>STAA</t>
  </si>
  <si>
    <t>STAAR Surgical Company Common Stock</t>
  </si>
  <si>
    <t>STAF</t>
  </si>
  <si>
    <t>Staffing 360 Solutions Inc. Common Stock (DE)</t>
  </si>
  <si>
    <t>STAG</t>
  </si>
  <si>
    <t>Stag Industrial Inc. Common Stock</t>
  </si>
  <si>
    <t>STBA</t>
  </si>
  <si>
    <t>S&amp;T Bancorp Inc. Common Stock</t>
  </si>
  <si>
    <t>STBX</t>
  </si>
  <si>
    <t>Starbox Group Holdings Ltd. Ordinary Shares</t>
  </si>
  <si>
    <t>STC</t>
  </si>
  <si>
    <t>Stewart Information Services Corporation Common Stock</t>
  </si>
  <si>
    <t>STCN</t>
  </si>
  <si>
    <t>Steel Connect Inc. Common Stock</t>
  </si>
  <si>
    <t>STE</t>
  </si>
  <si>
    <t>STERIS plc (Ireland) Ordinary Shares</t>
  </si>
  <si>
    <t>STEL</t>
  </si>
  <si>
    <t>Stellar Bancorp Inc. Common Stock</t>
  </si>
  <si>
    <t>STEM</t>
  </si>
  <si>
    <t>Stem Inc. Class A Common Stock</t>
  </si>
  <si>
    <t>STEP</t>
  </si>
  <si>
    <t>StepStone Group Inc. Class A Common Stock</t>
  </si>
  <si>
    <t>STER</t>
  </si>
  <si>
    <t>Sterling Check Corp. Common Stock</t>
  </si>
  <si>
    <t>STEW</t>
  </si>
  <si>
    <t>SRH Total Return Fund Inc. Common Stock</t>
  </si>
  <si>
    <t>STG</t>
  </si>
  <si>
    <t>Sunlands Technology Group American Depositary Shares representing Class A ordinary shares</t>
  </si>
  <si>
    <t>STGW</t>
  </si>
  <si>
    <t>Stagwell Inc. Class A Common Stock</t>
  </si>
  <si>
    <t>STHO</t>
  </si>
  <si>
    <t>Star Holdings Shares of Beneficial Interest</t>
  </si>
  <si>
    <t>STIM</t>
  </si>
  <si>
    <t>Neuronetics Inc. Common Stock</t>
  </si>
  <si>
    <t>STIX</t>
  </si>
  <si>
    <t>Semantix Inc. Class A Ordinary Shares</t>
  </si>
  <si>
    <t>STIXW</t>
  </si>
  <si>
    <t>Semantix Inc. Warrant</t>
  </si>
  <si>
    <t>STK</t>
  </si>
  <si>
    <t>Columbia Seligman Premium Technology Growth Fund Inc</t>
  </si>
  <si>
    <t>STKH</t>
  </si>
  <si>
    <t>Steakholder Foods Ltd. American Depositary Shares</t>
  </si>
  <si>
    <t>STKL</t>
  </si>
  <si>
    <t>SunOpta Inc. Common Stock</t>
  </si>
  <si>
    <t>STKS</t>
  </si>
  <si>
    <t>The ONE Group Hospitality Inc. Common Stock</t>
  </si>
  <si>
    <t>STLA</t>
  </si>
  <si>
    <t>Stellantis N.V. Common Shares</t>
  </si>
  <si>
    <t>STLD</t>
  </si>
  <si>
    <t>Steel Dynamics Inc.</t>
  </si>
  <si>
    <t>STM</t>
  </si>
  <si>
    <t>STMicroelectronics N.V. Common Stock</t>
  </si>
  <si>
    <t>STN</t>
  </si>
  <si>
    <t>Stantec Inc Common Stock</t>
  </si>
  <si>
    <t>STNE</t>
  </si>
  <si>
    <t>StoneCo Ltd. Class A Common Shares</t>
  </si>
  <si>
    <t>STNG</t>
  </si>
  <si>
    <t>Scorpio Tankers Inc. Common Shares</t>
  </si>
  <si>
    <t>STOK</t>
  </si>
  <si>
    <t>Stoke Therapeutics Inc. Common Stock</t>
  </si>
  <si>
    <t>STR</t>
  </si>
  <si>
    <t>Sitio Royalties Corp. Class A Common Stock</t>
  </si>
  <si>
    <t>STRA</t>
  </si>
  <si>
    <t>Strategic Education Inc. Common Stock</t>
  </si>
  <si>
    <t>STRC</t>
  </si>
  <si>
    <t>Sarcos Technology and Robotics Corporation Common Stock</t>
  </si>
  <si>
    <t>STRCW</t>
  </si>
  <si>
    <t>Sarcos Technology and Robotics Corporation Warrants</t>
  </si>
  <si>
    <t>STRL</t>
  </si>
  <si>
    <t>Sterling Infrastructure Inc. Common Stock</t>
  </si>
  <si>
    <t>STRM</t>
  </si>
  <si>
    <t>Streamline Health Solutions Inc. Common Stock</t>
  </si>
  <si>
    <t>STRO</t>
  </si>
  <si>
    <t>Sutro Biopharma Inc. Common Stock</t>
  </si>
  <si>
    <t>STRR</t>
  </si>
  <si>
    <t>Star Equity Holdings Inc. Common Stock</t>
  </si>
  <si>
    <t>STRRP</t>
  </si>
  <si>
    <t>Star Equity Holdings Inc. Series A Cumulative Perpetual Preferred Stock</t>
  </si>
  <si>
    <t>STRS</t>
  </si>
  <si>
    <t>Stratus Properties Inc. Common Stock</t>
  </si>
  <si>
    <t>STRT</t>
  </si>
  <si>
    <t>STRATTEC SECURITY CORPORATION Common Stock</t>
  </si>
  <si>
    <t>STRW</t>
  </si>
  <si>
    <t>Strawberry Fields REIT Inc. Common Stock</t>
  </si>
  <si>
    <t>STSS</t>
  </si>
  <si>
    <t>Sharps Technology Inc. Common Stock</t>
  </si>
  <si>
    <t>STSSW</t>
  </si>
  <si>
    <t>Sharps Technology Inc. Warrant</t>
  </si>
  <si>
    <t>STT</t>
  </si>
  <si>
    <t>State Street Corporation Common Stock</t>
  </si>
  <si>
    <t>STT^D</t>
  </si>
  <si>
    <t>State Street Corporation Depositary Shares representing 1/4000th Perpetual Preferred Series D</t>
  </si>
  <si>
    <t>STT^G</t>
  </si>
  <si>
    <t>State Street Corporation Depositary shares each representing a 1/4000th ownership interest in a share of Fixed-to-Floating Rate Non-Cumulative</t>
  </si>
  <si>
    <t>STTK</t>
  </si>
  <si>
    <t>Shattuck Labs Inc. Common Stock</t>
  </si>
  <si>
    <t>STVN</t>
  </si>
  <si>
    <t>Stevanato Group S.p.A. Ordinary Shares</t>
  </si>
  <si>
    <t>STWD</t>
  </si>
  <si>
    <t>STARWOOD PROPERTY TRUST INC. Starwood Property Trust Inc.</t>
  </si>
  <si>
    <t>STX</t>
  </si>
  <si>
    <t>Seagate Technology Holdings PLC Ordinary Shares (Ireland)</t>
  </si>
  <si>
    <t>STXS</t>
  </si>
  <si>
    <t>Stereotaxis Inc. Common Stock</t>
  </si>
  <si>
    <t>STZ</t>
  </si>
  <si>
    <t>Constellation Brands Inc. Common Stock</t>
  </si>
  <si>
    <t>SU</t>
  </si>
  <si>
    <t>Suncor Energy Inc. Common Stock</t>
  </si>
  <si>
    <t>SUAC</t>
  </si>
  <si>
    <t>ShoulderUp Technology Acquisition Corp. Class A Common Stock</t>
  </si>
  <si>
    <t>SUI</t>
  </si>
  <si>
    <t>Sun Communities Inc. Common Stock</t>
  </si>
  <si>
    <t>SUM</t>
  </si>
  <si>
    <t>Summit Materials Inc. Class A Common Stock</t>
  </si>
  <si>
    <t>SUN</t>
  </si>
  <si>
    <t>Sunoco LP Common Units representing limited partner interests</t>
  </si>
  <si>
    <t>SUNW</t>
  </si>
  <si>
    <t>Sunworks Inc. Common Stock</t>
  </si>
  <si>
    <t>SUP</t>
  </si>
  <si>
    <t>Superior Industries International Inc. Common Stock (DE)</t>
  </si>
  <si>
    <t>SUPN</t>
  </si>
  <si>
    <t>Supernus Pharmaceuticals Inc. Common Stock</t>
  </si>
  <si>
    <t>SUPV</t>
  </si>
  <si>
    <t>Grupo Supervielle S.A. American Depositary Shares each Representing five Class B shares</t>
  </si>
  <si>
    <t>SURG</t>
  </si>
  <si>
    <t>SurgePays Inc. Common Stock</t>
  </si>
  <si>
    <t>SURGW</t>
  </si>
  <si>
    <t>SurgePays Inc. Warrant</t>
  </si>
  <si>
    <t>SUZ</t>
  </si>
  <si>
    <t>Suzano S.A. American Depositary Shares (each representing One Ordinary Share)</t>
  </si>
  <si>
    <t>SVC</t>
  </si>
  <si>
    <t>Service Properties Trust Common Stock</t>
  </si>
  <si>
    <t>SVFD</t>
  </si>
  <si>
    <t>Save Foods Inc. Common Stock</t>
  </si>
  <si>
    <t>SVII</t>
  </si>
  <si>
    <t>Spring Valley Acquisition Corp. II Class A Ordinary Shares</t>
  </si>
  <si>
    <t>SVIIR</t>
  </si>
  <si>
    <t>Spring Valley Acquisition Corp. II Rights</t>
  </si>
  <si>
    <t>SVM</t>
  </si>
  <si>
    <t>Silvercorp Metals Inc. Common Shares</t>
  </si>
  <si>
    <t>SVRA</t>
  </si>
  <si>
    <t>Savara Inc. Common Stock</t>
  </si>
  <si>
    <t>SVRE</t>
  </si>
  <si>
    <t>SaverOne 2014 Ltd. American Depositary Shares</t>
  </si>
  <si>
    <t>SVT</t>
  </si>
  <si>
    <t>Servotronics Inc. Common Stock</t>
  </si>
  <si>
    <t>SVV</t>
  </si>
  <si>
    <t>Savers Value Village Inc. Common Stock</t>
  </si>
  <si>
    <t>SVVC</t>
  </si>
  <si>
    <t>Firsthand Technology Value Fund Inc. Common Stock</t>
  </si>
  <si>
    <t>SWAG</t>
  </si>
  <si>
    <t>Stran &amp; Company Inc. Common Stock</t>
  </si>
  <si>
    <t>SWAGW</t>
  </si>
  <si>
    <t>Stran &amp; Company Inc. Warrant</t>
  </si>
  <si>
    <t>SWAV</t>
  </si>
  <si>
    <t>ShockWave Medical Inc. Common Stock</t>
  </si>
  <si>
    <t>SWBI</t>
  </si>
  <si>
    <t>Smith &amp; Wesson Brands Inc. Common Stock</t>
  </si>
  <si>
    <t>SWI</t>
  </si>
  <si>
    <t>SolarWinds Corporation Common Stock</t>
  </si>
  <si>
    <t>SWIM</t>
  </si>
  <si>
    <t>Latham Group Inc. Common Stock</t>
  </si>
  <si>
    <t>SWIN</t>
  </si>
  <si>
    <t>Solowin Holdings Ordinary Share</t>
  </si>
  <si>
    <t>SWK</t>
  </si>
  <si>
    <t>Stanley Black &amp; Decker Inc. Common Stock</t>
  </si>
  <si>
    <t>SWKH</t>
  </si>
  <si>
    <t>SWK Holdings Corporation Common Stock</t>
  </si>
  <si>
    <t>SWKHL</t>
  </si>
  <si>
    <t>SWK Holdings Corporation 9.00% Senior Notes due 2027</t>
  </si>
  <si>
    <t>SWKS</t>
  </si>
  <si>
    <t>Skyworks Solutions Inc. Common Stock</t>
  </si>
  <si>
    <t>SWN</t>
  </si>
  <si>
    <t>Southwestern Energy Company Common Stock</t>
  </si>
  <si>
    <t>SWSS</t>
  </si>
  <si>
    <t>Clean Energy Special Situations Corp. Common stock</t>
  </si>
  <si>
    <t>SWSSW</t>
  </si>
  <si>
    <t>Clean Energy Special Situations Corp. Warrant</t>
  </si>
  <si>
    <t>SWTX</t>
  </si>
  <si>
    <t>SpringWorks Therapeutics Inc. Common Stock</t>
  </si>
  <si>
    <t>SWVL</t>
  </si>
  <si>
    <t>Swvl Holdings Corp Class A Common Shares</t>
  </si>
  <si>
    <t>SWVLW</t>
  </si>
  <si>
    <t>Swvl Holdings Corp Warrant</t>
  </si>
  <si>
    <t>SWX</t>
  </si>
  <si>
    <t>Southwest Gas Holdings Inc. Common Stock (DE)</t>
  </si>
  <si>
    <t>SWZ</t>
  </si>
  <si>
    <t>Swiss Helvetia Fund Inc. (The) Common Stock</t>
  </si>
  <si>
    <t>SXC</t>
  </si>
  <si>
    <t>SunCoke Energy Inc. Common Stock</t>
  </si>
  <si>
    <t>SXI</t>
  </si>
  <si>
    <t>Standex International Corporation Common Stock</t>
  </si>
  <si>
    <t>SXT</t>
  </si>
  <si>
    <t>Sensient Technologies Corporation Common Stock</t>
  </si>
  <si>
    <t>SXTC</t>
  </si>
  <si>
    <t>China SXT Pharmaceuticals Inc. Ordinary Shares</t>
  </si>
  <si>
    <t>SXTP</t>
  </si>
  <si>
    <t>60 Degrees Pharmaceuticals Inc. Common Stock</t>
  </si>
  <si>
    <t>SXTPW</t>
  </si>
  <si>
    <t>60 Degrees Pharmaceuticals Inc. Warrant</t>
  </si>
  <si>
    <t>SY</t>
  </si>
  <si>
    <t>So-Young International Inc. American Depository Shares</t>
  </si>
  <si>
    <t>SYBT</t>
  </si>
  <si>
    <t>Stock Yards Bancorp Inc. Common Stock</t>
  </si>
  <si>
    <t>SYBX</t>
  </si>
  <si>
    <t>Synlogic Inc. Common Stock</t>
  </si>
  <si>
    <t>SYF</t>
  </si>
  <si>
    <t>Synchrony Financial Common Stock</t>
  </si>
  <si>
    <t>SYF^A</t>
  </si>
  <si>
    <t>Synchrony Financial Depositary Shares each Representing a 1/40th Interest in a Share of 5.625% Fixed Rate Non-Cumulative Perpetual Preferred Stock Series A</t>
  </si>
  <si>
    <t>SYK</t>
  </si>
  <si>
    <t>Stryker Corporation Common Stock</t>
  </si>
  <si>
    <t>SYM</t>
  </si>
  <si>
    <t>Symbotic Inc. Class A Common Stock</t>
  </si>
  <si>
    <t>SYNA</t>
  </si>
  <si>
    <t>Synaptics Incorporated Common Stock $0.001 Par Value</t>
  </si>
  <si>
    <t>SYPR</t>
  </si>
  <si>
    <t>Sypris Solutions Inc. Common Stock</t>
  </si>
  <si>
    <t>SYRA</t>
  </si>
  <si>
    <t>Syra Health Corp. Class A Common Stock</t>
  </si>
  <si>
    <t>SYRS</t>
  </si>
  <si>
    <t>Syros Pharmaceuticals Inc. Common Stock</t>
  </si>
  <si>
    <t>SYT</t>
  </si>
  <si>
    <t>SYLA Technologies Co. Ltd. American Depositary Shares</t>
  </si>
  <si>
    <t>SYTA</t>
  </si>
  <si>
    <t>Siyata Mobile Inc. Common Shares</t>
  </si>
  <si>
    <t>SYTAW</t>
  </si>
  <si>
    <t>Siyata Mobile Inc. Warrant</t>
  </si>
  <si>
    <t>SYY</t>
  </si>
  <si>
    <t>Sysco Corporation Common Stock</t>
  </si>
  <si>
    <t>SZZL</t>
  </si>
  <si>
    <t>Sizzle Acquisition Corp. Common stock</t>
  </si>
  <si>
    <t>SZZLW</t>
  </si>
  <si>
    <t>Sizzle Acquisition Corp. Warrant</t>
  </si>
  <si>
    <t>T</t>
  </si>
  <si>
    <t>AT&amp;T Inc.</t>
  </si>
  <si>
    <t>T^A</t>
  </si>
  <si>
    <t>AT&amp;T Inc. Depositary Shares each representing a 1/1000th interest in a share of 5.000% Perpetual Preferred Stock Series A</t>
  </si>
  <si>
    <t>T^C</t>
  </si>
  <si>
    <t>AT&amp;T Inc. Depositary Shares each representing a 1/1000th interest in a share of 4.750% Perpetual Preferred Stock Series C</t>
  </si>
  <si>
    <t>TAC</t>
  </si>
  <si>
    <t>TransAlta Corporation Ordinary Shares</t>
  </si>
  <si>
    <t>TACT</t>
  </si>
  <si>
    <t>TransAct Technologies Incorporated Common Stock</t>
  </si>
  <si>
    <t>TAIT</t>
  </si>
  <si>
    <t>Taitron Components Incorporated Class A Common Stock</t>
  </si>
  <si>
    <t>TAK</t>
  </si>
  <si>
    <t>Takeda Pharmaceutical Company Limited American Depositary Shares (each representing 1/2 of a share of Common Stock)</t>
  </si>
  <si>
    <t>TAL</t>
  </si>
  <si>
    <t>TAL Education Group American Depositary Shares</t>
  </si>
  <si>
    <t>TALK</t>
  </si>
  <si>
    <t>Talkspace Inc. Common Stock</t>
  </si>
  <si>
    <t>TALKW</t>
  </si>
  <si>
    <t>Talkspace Inc. Warrant</t>
  </si>
  <si>
    <t>TALO</t>
  </si>
  <si>
    <t>Talos Energy Inc. Common Stock</t>
  </si>
  <si>
    <t>TALS</t>
  </si>
  <si>
    <t>Talaris Therapeutics Inc. Common Stock</t>
  </si>
  <si>
    <t>TANH</t>
  </si>
  <si>
    <t>Tantech Holdings Ltd. Common Shares</t>
  </si>
  <si>
    <t>TAOP</t>
  </si>
  <si>
    <t>Taoping Inc. Ordinary Shares</t>
  </si>
  <si>
    <t>TAP</t>
  </si>
  <si>
    <t>Molson Coors Beverage Company Class B Common Stock</t>
  </si>
  <si>
    <t>TARA</t>
  </si>
  <si>
    <t>Protara Therapeutics Inc. Common Stock</t>
  </si>
  <si>
    <t>TARO</t>
  </si>
  <si>
    <t>Taro Pharmaceutical Industries Ltd. Ordinary Shares</t>
  </si>
  <si>
    <t>TARS</t>
  </si>
  <si>
    <t>Tarsus Pharmaceuticals Inc. Common Stock</t>
  </si>
  <si>
    <t>TASK</t>
  </si>
  <si>
    <t>TaskUs Inc. Class A Common Stock</t>
  </si>
  <si>
    <t>TAST</t>
  </si>
  <si>
    <t>Carrols Restaurant Group Inc. Common Stock</t>
  </si>
  <si>
    <t>TATT</t>
  </si>
  <si>
    <t>TAT Technologies Ltd. Ordinary Shares</t>
  </si>
  <si>
    <t>TAYD</t>
  </si>
  <si>
    <t>Taylor Devices Inc. Common Stock</t>
  </si>
  <si>
    <t>TBB</t>
  </si>
  <si>
    <t>AT&amp;T Inc. 5.350% Global Notes due 2066</t>
  </si>
  <si>
    <t>TBBK</t>
  </si>
  <si>
    <t>The Bancorp Inc Common Stock</t>
  </si>
  <si>
    <t>TBC</t>
  </si>
  <si>
    <t>AT&amp;T Inc. 5.625% Global Notes due 2067</t>
  </si>
  <si>
    <t>TBCP</t>
  </si>
  <si>
    <t>Thunder Bridge Capital Partners III Inc. Class A Common Stock</t>
  </si>
  <si>
    <t>TBCPW</t>
  </si>
  <si>
    <t>Thunder Bridge Capital Partners III Inc. Warrant</t>
  </si>
  <si>
    <t>TBI</t>
  </si>
  <si>
    <t>TrueBlue Inc. Common Stock</t>
  </si>
  <si>
    <t>TBIO</t>
  </si>
  <si>
    <t>Telesis Bio Inc. Common Stock</t>
  </si>
  <si>
    <t>TBLA</t>
  </si>
  <si>
    <t>Taboola.com Ltd. Ordinary Shares</t>
  </si>
  <si>
    <t>TBLAW</t>
  </si>
  <si>
    <t>Taboola.com Ltd. Warrant</t>
  </si>
  <si>
    <t>TBLD</t>
  </si>
  <si>
    <t>Thornburg Income Builder Opportunities Trust Common Stock</t>
  </si>
  <si>
    <t>TBLT</t>
  </si>
  <si>
    <t>ToughBuilt Industries Inc. Common Stock</t>
  </si>
  <si>
    <t>TBLTW</t>
  </si>
  <si>
    <t>ToughBuilt Industries Inc. Warrant</t>
  </si>
  <si>
    <t>TBMC</t>
  </si>
  <si>
    <t>Trailblazer Merger Corporation I Class A Common Stock</t>
  </si>
  <si>
    <t>TBMCR</t>
  </si>
  <si>
    <t>Trailblazer Merger Corporation I Rights</t>
  </si>
  <si>
    <t>TBNK</t>
  </si>
  <si>
    <t>Territorial Bancorp Inc. Common Stock</t>
  </si>
  <si>
    <t>TBPH</t>
  </si>
  <si>
    <t>Theravance Biopharma Inc. Ordinary Shares</t>
  </si>
  <si>
    <t>TC</t>
  </si>
  <si>
    <t>TuanChe Limited American Depositary Shares</t>
  </si>
  <si>
    <t>TCBC</t>
  </si>
  <si>
    <t>TC Bancshares Inc. Common Stock</t>
  </si>
  <si>
    <t>TCBI</t>
  </si>
  <si>
    <t>Texas Capital Bancshares Inc. Common Stock</t>
  </si>
  <si>
    <t>TCBIO</t>
  </si>
  <si>
    <t>Texas Capital Bancshares Inc. Depositary Shares 5.75% Fixed Rate Non-Cumulative Perpetual Preferred Stock Series B</t>
  </si>
  <si>
    <t>TCBK</t>
  </si>
  <si>
    <t>TriCo Bancshares Common Stock</t>
  </si>
  <si>
    <t>TCBP</t>
  </si>
  <si>
    <t>TC BioPharm (Holdings) plc American Depositary Shares</t>
  </si>
  <si>
    <t>TCBPW</t>
  </si>
  <si>
    <t>TC BioPharm (Holdings) plc Warrants</t>
  </si>
  <si>
    <t>TCBS</t>
  </si>
  <si>
    <t>Texas Community Bancshares Inc. Common Stock</t>
  </si>
  <si>
    <t>TCBX</t>
  </si>
  <si>
    <t>Third Coast Bancshares Inc. Common Stock</t>
  </si>
  <si>
    <t>TCI</t>
  </si>
  <si>
    <t>Transcontinental Realty Investors Inc. Common Stock</t>
  </si>
  <si>
    <t>TCJH</t>
  </si>
  <si>
    <t>Top KingWin Ltd Class A Ordinary Shares</t>
  </si>
  <si>
    <t>TCMD</t>
  </si>
  <si>
    <t>Tactile Systems Technology Inc. Common Stock</t>
  </si>
  <si>
    <t>TCN</t>
  </si>
  <si>
    <t>Tricon Residential Inc. Common Shares</t>
  </si>
  <si>
    <t>TCOA</t>
  </si>
  <si>
    <t>Zalatoris Acquisition Corp. Class A Common Stock</t>
  </si>
  <si>
    <t>TCOM</t>
  </si>
  <si>
    <t>Trip.com Group Limited American Depositary Shares</t>
  </si>
  <si>
    <t>TCON</t>
  </si>
  <si>
    <t>TRACON Pharmaceuticals Inc. Common Stock</t>
  </si>
  <si>
    <t>TCPC</t>
  </si>
  <si>
    <t>BlackRock TCP Capital Corp. Common Stock</t>
  </si>
  <si>
    <t>TCRT</t>
  </si>
  <si>
    <t>Alaunos Therapeutics Inc. Common Stock</t>
  </si>
  <si>
    <t>TCRX</t>
  </si>
  <si>
    <t>TScan Therapeutics Inc. Common Stock</t>
  </si>
  <si>
    <t>TCS</t>
  </si>
  <si>
    <t>Container Store (The) Common Stock</t>
  </si>
  <si>
    <t>TCX</t>
  </si>
  <si>
    <t>Tucows Inc. Class A Common Stock</t>
  </si>
  <si>
    <t>TD</t>
  </si>
  <si>
    <t>Toronto Dominion Bank (The) Common Stock</t>
  </si>
  <si>
    <t>TDC</t>
  </si>
  <si>
    <t>Teradata Corporation Common Stock</t>
  </si>
  <si>
    <t>TDCX</t>
  </si>
  <si>
    <t>TDCX Inc. American Depositary Shares each representing one Class A ordinary share</t>
  </si>
  <si>
    <t>TDF</t>
  </si>
  <si>
    <t>Templeton Dragon Fund Inc. Common Stock</t>
  </si>
  <si>
    <t>TDG</t>
  </si>
  <si>
    <t>Transdigm Group Incorporated Common Stock</t>
  </si>
  <si>
    <t>TDOC</t>
  </si>
  <si>
    <t>Teladoc Health Inc. Common Stock</t>
  </si>
  <si>
    <t>TDS</t>
  </si>
  <si>
    <t>Telephone and Data Systems Inc. Common Shares</t>
  </si>
  <si>
    <t>TDS^U</t>
  </si>
  <si>
    <t>Telephone and Data Systems Inc. Depositary Shares Each Representing a 1/1000th Interest in a 6.625% Series UU Cumulative Redeemable Perpetual Preferred Stock</t>
  </si>
  <si>
    <t>TDS^V</t>
  </si>
  <si>
    <t>Telephone and Data Systems Inc. Depositary Shares Each Representing a 1/1000th Interest in a 6.000% Series VV Cumulative Redeemable Perpetual Preferred Stock</t>
  </si>
  <si>
    <t>TDUP</t>
  </si>
  <si>
    <t>ThredUp Inc. Class A Common Stock</t>
  </si>
  <si>
    <t>TDW</t>
  </si>
  <si>
    <t>Tidewater Inc. Common Stock</t>
  </si>
  <si>
    <t>TDY</t>
  </si>
  <si>
    <t>Teledyne Technologies Incorporated Common Stock</t>
  </si>
  <si>
    <t>TEAF</t>
  </si>
  <si>
    <t>Ecofin Sustainable and Social Impact Term Fund</t>
  </si>
  <si>
    <t>TEAM</t>
  </si>
  <si>
    <t>Atlassian Corporation Class A Common Stock</t>
  </si>
  <si>
    <t>TECH</t>
  </si>
  <si>
    <t>Bio-Techne Corp Common Stock</t>
  </si>
  <si>
    <t>TECK</t>
  </si>
  <si>
    <t>Teck Resources Ltd Ordinary Shares</t>
  </si>
  <si>
    <t>TEDU</t>
  </si>
  <si>
    <t>Tarena International Inc. American Depositary Shares</t>
  </si>
  <si>
    <t>TEF</t>
  </si>
  <si>
    <t>Telefonica SA Common Stock</t>
  </si>
  <si>
    <t>TEI</t>
  </si>
  <si>
    <t>Templeton Emerging Markets Income Fund Inc. Common Stock</t>
  </si>
  <si>
    <t>TEL</t>
  </si>
  <si>
    <t>TE Connectivity Ltd. New Switzerland Registered Shares</t>
  </si>
  <si>
    <t>TELA</t>
  </si>
  <si>
    <t>TELA Bio Inc. Common Stock</t>
  </si>
  <si>
    <t>TELL</t>
  </si>
  <si>
    <t>Tellurian Inc. Common Stock</t>
  </si>
  <si>
    <t>TELZ</t>
  </si>
  <si>
    <t>Tellurian Inc. 8.25% Senior Notes due 2028</t>
  </si>
  <si>
    <t>TENB</t>
  </si>
  <si>
    <t>Tenable Holdings Inc. Common Stock</t>
  </si>
  <si>
    <t>TENK</t>
  </si>
  <si>
    <t>TenX Keane Acquisition Ordinary Share</t>
  </si>
  <si>
    <t>TENKR</t>
  </si>
  <si>
    <t>TenX Keane Acquisition Right</t>
  </si>
  <si>
    <t>TENKU</t>
  </si>
  <si>
    <t>TenX Keane Acquisition Unit</t>
  </si>
  <si>
    <t>TENX</t>
  </si>
  <si>
    <t>Tenax Therapeutics Inc. Common Stock</t>
  </si>
  <si>
    <t>TEO</t>
  </si>
  <si>
    <t>Telecom Argentina SA</t>
  </si>
  <si>
    <t>TER</t>
  </si>
  <si>
    <t>Teradyne Inc. Common Stock</t>
  </si>
  <si>
    <t>TERN</t>
  </si>
  <si>
    <t>Terns Pharmaceuticals Inc. Common Stock</t>
  </si>
  <si>
    <t>TETE</t>
  </si>
  <si>
    <t>Technology &amp; Telecommunication Acquisition Corporation Class A Ordinary Shares</t>
  </si>
  <si>
    <t>TEVA</t>
  </si>
  <si>
    <t>Teva Pharmaceutical Industries Limited American Depositary Shares</t>
  </si>
  <si>
    <t>TEX</t>
  </si>
  <si>
    <t>Terex Corporation Common Stock</t>
  </si>
  <si>
    <t>TFC</t>
  </si>
  <si>
    <t>Truist Financial Corporation Common Stock</t>
  </si>
  <si>
    <t>TFC^I</t>
  </si>
  <si>
    <t>Truist Financial Corporation Depositary Shares</t>
  </si>
  <si>
    <t>TFC^O</t>
  </si>
  <si>
    <t>Truist Financial Corporation Depositary Shares Each Representing a 1/1000th Interest in a Share of Series O Non-Cumulative Perpetual Preferred Stock</t>
  </si>
  <si>
    <t>TFC^R</t>
  </si>
  <si>
    <t>Truist Financial Corporation Depositary Shares each representing 1/1000th interest in a share of Series R Non-Cumulative Perpetual Preferred Stock</t>
  </si>
  <si>
    <t>TFFP</t>
  </si>
  <si>
    <t>TFF Pharmaceuticals Inc. Common Stock</t>
  </si>
  <si>
    <t>TFII</t>
  </si>
  <si>
    <t>TFI International Inc. Common Shares</t>
  </si>
  <si>
    <t>TFIN</t>
  </si>
  <si>
    <t>Triumph Financial Inc. Common Stock</t>
  </si>
  <si>
    <t>TFINP</t>
  </si>
  <si>
    <t>Triumph Financial Inc. Depositary Shares Each Representing a 1/40th Interest in a Share of 7.125% Series C Fixed-Rate Non-Cumulative Perpetual Preferred Stock</t>
  </si>
  <si>
    <t>TFPM</t>
  </si>
  <si>
    <t>Triple Flag Precious Metals Corp. Common Shares</t>
  </si>
  <si>
    <t>TFSA</t>
  </si>
  <si>
    <t>Terra Income Fund 6 LLC 7.00% Notes due 2026</t>
  </si>
  <si>
    <t>TFSL</t>
  </si>
  <si>
    <t>TFS Financial Corporation Common Stock</t>
  </si>
  <si>
    <t>TFX</t>
  </si>
  <si>
    <t>Teleflex Incorporated Common Stock</t>
  </si>
  <si>
    <t>TG</t>
  </si>
  <si>
    <t>Tredegar Corporation Common Stock</t>
  </si>
  <si>
    <t>TGAA</t>
  </si>
  <si>
    <t>Target Global Acquisition I Corp. Class A Ordinary Share</t>
  </si>
  <si>
    <t>TGAAU</t>
  </si>
  <si>
    <t>Target Global Acquisition I Corp. Unit</t>
  </si>
  <si>
    <t>TGAAW</t>
  </si>
  <si>
    <t>Target Global Acquisition I Corp. Warrant</t>
  </si>
  <si>
    <t>TGAN</t>
  </si>
  <si>
    <t>Transphorm Inc. Common Stock</t>
  </si>
  <si>
    <t>TGB</t>
  </si>
  <si>
    <t>Taseko Mines Ltd. Common Stock</t>
  </si>
  <si>
    <t>TGH</t>
  </si>
  <si>
    <t>Textainer Group Holdings Limited Common Shares</t>
  </si>
  <si>
    <t>TGH^A</t>
  </si>
  <si>
    <t>Textainer Group Holdings Limited Depositary Shares each representing a 1/1000th interest in a share of 7.000% Series A Cumulative Redeemable Perpetual Preference Shares</t>
  </si>
  <si>
    <t>TGH^B</t>
  </si>
  <si>
    <t>Textainer Group Holdings Limited Depositary Shares each representing a 1/1000th interest in a share of 6.250% Series B Cumulative Redeemable Perpetual Preference Shares</t>
  </si>
  <si>
    <t>TGI</t>
  </si>
  <si>
    <t>Triumph Group Inc. Common Stock</t>
  </si>
  <si>
    <t>TGL</t>
  </si>
  <si>
    <t>Treasure Global Inc. Common Stock</t>
  </si>
  <si>
    <t>TGLS</t>
  </si>
  <si>
    <t>Tecnoglass Inc. Ordinary Shares</t>
  </si>
  <si>
    <t>TGNA</t>
  </si>
  <si>
    <t>TEGNA Inc</t>
  </si>
  <si>
    <t>TGS</t>
  </si>
  <si>
    <t>Transportadora de Gas del Sur SA TGS Common Stock</t>
  </si>
  <si>
    <t>TGT</t>
  </si>
  <si>
    <t>Target Corporation Common Stock</t>
  </si>
  <si>
    <t>TGTX</t>
  </si>
  <si>
    <t>TG Therapeutics Inc. Common Stock</t>
  </si>
  <si>
    <t>TGVC</t>
  </si>
  <si>
    <t>TG Venture Acquisition Corp. Class A Common Stock</t>
  </si>
  <si>
    <t>TH</t>
  </si>
  <si>
    <t>Target Hospitality Corp. Common Stock</t>
  </si>
  <si>
    <t>THAR</t>
  </si>
  <si>
    <t>Tharimmune Inc. Common Stock</t>
  </si>
  <si>
    <t>THC</t>
  </si>
  <si>
    <t>Tenet Healthcare Corporation Common Stock</t>
  </si>
  <si>
    <t>THCH</t>
  </si>
  <si>
    <t>TH International Limited Ordinary shares</t>
  </si>
  <si>
    <t>THCP</t>
  </si>
  <si>
    <t>Thunder Bridge Capital Partners IV Inc. Class A Common Stock</t>
  </si>
  <si>
    <t>THCPW</t>
  </si>
  <si>
    <t>Thunder Bridge Capital Partners IV Inc. Warrant</t>
  </si>
  <si>
    <t>THFF</t>
  </si>
  <si>
    <t>First Financial Corporation Indiana Common Stock</t>
  </si>
  <si>
    <t>THG</t>
  </si>
  <si>
    <t>Hanover Insurance Group Inc</t>
  </si>
  <si>
    <t>THM</t>
  </si>
  <si>
    <t>International Tower Hill Mines Ltd. Ordinary Shares (Canada)</t>
  </si>
  <si>
    <t>THMO</t>
  </si>
  <si>
    <t>ThermoGenesis Holdings Inc. Common Stock</t>
  </si>
  <si>
    <t>THO</t>
  </si>
  <si>
    <t>Thor Industries Inc. Common Stock</t>
  </si>
  <si>
    <t>THQ</t>
  </si>
  <si>
    <t>Tekla Healthcare Opportunies Fund Shares of Beneficial Interest</t>
  </si>
  <si>
    <t>THR</t>
  </si>
  <si>
    <t>Thermon Group Holdings Inc. Common Stock</t>
  </si>
  <si>
    <t>THRD</t>
  </si>
  <si>
    <t>Third Harmonic Bio Inc. Common Stock</t>
  </si>
  <si>
    <t>THRM</t>
  </si>
  <si>
    <t>Gentherm Inc Common Stock</t>
  </si>
  <si>
    <t>THRX</t>
  </si>
  <si>
    <t>Theseus Pharmaceuticals Inc. Common Stock</t>
  </si>
  <si>
    <t>THRY</t>
  </si>
  <si>
    <t>Thryv Holdings Inc. Common Stock</t>
  </si>
  <si>
    <t>THS</t>
  </si>
  <si>
    <t>Treehouse Foods Inc. Common Stock</t>
  </si>
  <si>
    <t>THTX</t>
  </si>
  <si>
    <t>Theratechnologies Inc. Common Shares</t>
  </si>
  <si>
    <t>THW</t>
  </si>
  <si>
    <t>Tekla World Healthcare Fund Shares of Beneficial Interest</t>
  </si>
  <si>
    <t>THWWW</t>
  </si>
  <si>
    <t>Target Hospitality Corp. Warrant expiring 3/15/2024</t>
  </si>
  <si>
    <t>TIGO</t>
  </si>
  <si>
    <t>Millicom International Cellular S.A. Common Stock</t>
  </si>
  <si>
    <t>TIGR</t>
  </si>
  <si>
    <t>UP Fintech Holding Ltd American Depositary Share representing fifteen Class A Ordinary Shares</t>
  </si>
  <si>
    <t>TIL</t>
  </si>
  <si>
    <t>Instil Bio Inc. Common Stock</t>
  </si>
  <si>
    <t>TILE</t>
  </si>
  <si>
    <t>Interface Inc. Common Stock</t>
  </si>
  <si>
    <t>TIMB</t>
  </si>
  <si>
    <t>TIM S.A. American Depositary Shares (Each representing 5 Common Shares)</t>
  </si>
  <si>
    <t>TIO</t>
  </si>
  <si>
    <t>Tingo Group Inc. Common Stock</t>
  </si>
  <si>
    <t>TIPT</t>
  </si>
  <si>
    <t>Tiptree Inc. Common Stock</t>
  </si>
  <si>
    <t>TIRX</t>
  </si>
  <si>
    <t>TIAN RUIXIANG Holdings Ltd Class A Ordinary Shares</t>
  </si>
  <si>
    <t>TISI</t>
  </si>
  <si>
    <t>Team Inc. Common Stock</t>
  </si>
  <si>
    <t>TITN</t>
  </si>
  <si>
    <t>Titan Machinery Inc. Common Stock</t>
  </si>
  <si>
    <t>TIVC</t>
  </si>
  <si>
    <t>Tivic Health Systems Inc. Common Stock</t>
  </si>
  <si>
    <t>TIXT</t>
  </si>
  <si>
    <t>TELUS International (Cda) Inc. Subordinate Voting Shares</t>
  </si>
  <si>
    <t>TJX</t>
  </si>
  <si>
    <t>TJX Companies Inc. (The) Common Stock</t>
  </si>
  <si>
    <t>TK</t>
  </si>
  <si>
    <t>Teekay Corporation Common Stock</t>
  </si>
  <si>
    <t>TKC</t>
  </si>
  <si>
    <t>Turkcell Iletisim Hizmetleri AS Common Stock</t>
  </si>
  <si>
    <t>TKLF</t>
  </si>
  <si>
    <t>Yoshitsu Co. Ltd American Depositary Shares</t>
  </si>
  <si>
    <t>TKNO</t>
  </si>
  <si>
    <t>Alpha Teknova Inc. Common Stock</t>
  </si>
  <si>
    <t>TKO</t>
  </si>
  <si>
    <t>TKO Group Holdings Inc. Class A Common Stock</t>
  </si>
  <si>
    <t>TKR</t>
  </si>
  <si>
    <t>Timken Company (The) Common Stock</t>
  </si>
  <si>
    <t>TLF</t>
  </si>
  <si>
    <t>Tandy Leather Factory Inc. Common Stock</t>
  </si>
  <si>
    <t>TLGY</t>
  </si>
  <si>
    <t>TLGY Acquisition Corporation Class A Ordinary Share</t>
  </si>
  <si>
    <t>TLIS</t>
  </si>
  <si>
    <t>Talis Biomedical Corporation Common Stock</t>
  </si>
  <si>
    <t>TLK</t>
  </si>
  <si>
    <t>PT Telekomunikasi Indonesia Tbk</t>
  </si>
  <si>
    <t>Indonesia</t>
  </si>
  <si>
    <t>TLRY</t>
  </si>
  <si>
    <t>Tilray Brands Inc. Common Stock</t>
  </si>
  <si>
    <t>TLS</t>
  </si>
  <si>
    <t>Telos Corporation Common Stock</t>
  </si>
  <si>
    <t>TLSA</t>
  </si>
  <si>
    <t>Tiziana Life Sciences Ltd. Common Shares</t>
  </si>
  <si>
    <t>TLSI</t>
  </si>
  <si>
    <t>TriSalus Life Sciences Inc. Common Stock</t>
  </si>
  <si>
    <t>TLSIW</t>
  </si>
  <si>
    <t>TriSalus Life Sciences Inc. Warrant</t>
  </si>
  <si>
    <t>TLYS</t>
  </si>
  <si>
    <t>Tilly's Inc. Common Stock</t>
  </si>
  <si>
    <t>TM</t>
  </si>
  <si>
    <t>Toyota Motor Corporation Common Stock</t>
  </si>
  <si>
    <t>TMBR</t>
  </si>
  <si>
    <t>Timber Pharmaceuticals Inc. Common Stock</t>
  </si>
  <si>
    <t>TMC</t>
  </si>
  <si>
    <t>TMC the metals company Inc. Common Stock</t>
  </si>
  <si>
    <t>TMCI</t>
  </si>
  <si>
    <t>Treace Medical Concepts Inc. Common Stock</t>
  </si>
  <si>
    <t>TMCWW</t>
  </si>
  <si>
    <t>TMC the metals company Inc. Warrants</t>
  </si>
  <si>
    <t>TMDX</t>
  </si>
  <si>
    <t>TransMedics Group Inc. Common Stock</t>
  </si>
  <si>
    <t>TME</t>
  </si>
  <si>
    <t>Tencent Music Entertainment Group American Depositary Shares each representing two Class A Ordinary Shares</t>
  </si>
  <si>
    <t>TMHC</t>
  </si>
  <si>
    <t>Taylor Morrison Home Corporation Common Stock</t>
  </si>
  <si>
    <t>TMO</t>
  </si>
  <si>
    <t>Thermo Fisher Scientific Inc Common Stock</t>
  </si>
  <si>
    <t>TMP</t>
  </si>
  <si>
    <t>Tompkins Financial Corporation Common Stock</t>
  </si>
  <si>
    <t>TMPO</t>
  </si>
  <si>
    <t>Tempo Automation Holdings Inc. Common Stock</t>
  </si>
  <si>
    <t>TMPOW</t>
  </si>
  <si>
    <t>Tempo Automation Holdings Inc. Warrant</t>
  </si>
  <si>
    <t>TMQ</t>
  </si>
  <si>
    <t>Trilogy Metals Inc. Common Stock</t>
  </si>
  <si>
    <t>TMST</t>
  </si>
  <si>
    <t>TimkenSteel Corporation Common Shares</t>
  </si>
  <si>
    <t>TMTC</t>
  </si>
  <si>
    <t>TMT Acquisition Corp Ordinary Shares</t>
  </si>
  <si>
    <t>TMTCR</t>
  </si>
  <si>
    <t>TMT Acquisition Corp Rights</t>
  </si>
  <si>
    <t>TMUS</t>
  </si>
  <si>
    <t>T-Mobile US Inc. Common Stock</t>
  </si>
  <si>
    <t>TNC</t>
  </si>
  <si>
    <t>Tennant Company Common Stock</t>
  </si>
  <si>
    <t>TNDM</t>
  </si>
  <si>
    <t>Tandem Diabetes Care Inc. Common Stock</t>
  </si>
  <si>
    <t>TNET</t>
  </si>
  <si>
    <t>TriNet Group Inc. Common Stock</t>
  </si>
  <si>
    <t>TNGX</t>
  </si>
  <si>
    <t>Tango Therapeutics Inc.</t>
  </si>
  <si>
    <t>TNK</t>
  </si>
  <si>
    <t>Teekay Tankers Ltd.</t>
  </si>
  <si>
    <t>TNL</t>
  </si>
  <si>
    <t>Travel Leisure Co. Common Stock</t>
  </si>
  <si>
    <t>TNON</t>
  </si>
  <si>
    <t>Tenon Medical Inc. Common Stock</t>
  </si>
  <si>
    <t>TNONW</t>
  </si>
  <si>
    <t>Tenon Medical Inc. Warrant</t>
  </si>
  <si>
    <t>TNP</t>
  </si>
  <si>
    <t>Tsakos Energy Navigation Ltd Common Shares</t>
  </si>
  <si>
    <t>TNP^E</t>
  </si>
  <si>
    <t>Tsakos Energy Navigation Ltd Series E Fixed-to-Floating Rate Cumulative Redeemable Perpetual Preferred Shares par value $1.00</t>
  </si>
  <si>
    <t>TNP^F</t>
  </si>
  <si>
    <t>Tsakos Energy Navigation Ltd Series F Fixed-to-Floating Rate Cumulative Redeemable Perpetual Preferred Shares par value $1.00</t>
  </si>
  <si>
    <t>TNXP</t>
  </si>
  <si>
    <t>Tonix Pharmaceuticals Holding Corp. Common Stock</t>
  </si>
  <si>
    <t>TNYA</t>
  </si>
  <si>
    <t>Tenaya Therapeutics Inc. Common Stock</t>
  </si>
  <si>
    <t>TOI</t>
  </si>
  <si>
    <t>The Oncology Institute Inc. Common Stock</t>
  </si>
  <si>
    <t>TOL</t>
  </si>
  <si>
    <t>Toll Brothers Inc. Common Stock</t>
  </si>
  <si>
    <t>TOMZ</t>
  </si>
  <si>
    <t>TOMI Environmental Solutions Inc. Common Stock</t>
  </si>
  <si>
    <t>TOON</t>
  </si>
  <si>
    <t>Kartoon Studios Inc. Common Stock</t>
  </si>
  <si>
    <t>TOP</t>
  </si>
  <si>
    <t>TOP Financial Group Limited Ordinary Shares</t>
  </si>
  <si>
    <t>TOPS</t>
  </si>
  <si>
    <t>TOP Ships Inc. Common Stock</t>
  </si>
  <si>
    <t>TORO</t>
  </si>
  <si>
    <t>Toro Corp. Common Stock</t>
  </si>
  <si>
    <t>TOST</t>
  </si>
  <si>
    <t>Toast Inc. Class A Common Stock</t>
  </si>
  <si>
    <t>TOUR</t>
  </si>
  <si>
    <t>Tuniu Corporation American Depositary Shares</t>
  </si>
  <si>
    <t>TOVX</t>
  </si>
  <si>
    <t>Theriva Biologics Inc. Common Stock</t>
  </si>
  <si>
    <t>TOWN</t>
  </si>
  <si>
    <t>TowneBank Common Stock</t>
  </si>
  <si>
    <t>TPB</t>
  </si>
  <si>
    <t>Turning Point Brands Inc. Common Stock</t>
  </si>
  <si>
    <t>Tobacco</t>
  </si>
  <si>
    <t>TPC</t>
  </si>
  <si>
    <t>Tutor Perini Corporation Common Stock</t>
  </si>
  <si>
    <t>General Bldg Contractors - Nonresidential Bldgs</t>
  </si>
  <si>
    <t>TPCS</t>
  </si>
  <si>
    <t>TechPrecision Corporation Common stock</t>
  </si>
  <si>
    <t>TPET</t>
  </si>
  <si>
    <t>Trio Petroleum Corp. Common Stock</t>
  </si>
  <si>
    <t>TPG</t>
  </si>
  <si>
    <t>TPG Inc. Class A Common Stock</t>
  </si>
  <si>
    <t>TPH</t>
  </si>
  <si>
    <t>Tri Pointe Homes Inc. Common Stock</t>
  </si>
  <si>
    <t>TPHS</t>
  </si>
  <si>
    <t>Trinity Place Holdings Inc. Common Stock</t>
  </si>
  <si>
    <t>TPIC</t>
  </si>
  <si>
    <t>TPI Composites Inc. Common Stock</t>
  </si>
  <si>
    <t>TPL</t>
  </si>
  <si>
    <t>Texas Pacific Land Corporation Common Stock</t>
  </si>
  <si>
    <t>TPR</t>
  </si>
  <si>
    <t>Tapestry Inc. Common Stock</t>
  </si>
  <si>
    <t>TPST</t>
  </si>
  <si>
    <t>Tempest Therapeutics Inc. Common Stock</t>
  </si>
  <si>
    <t>TPTA</t>
  </si>
  <si>
    <t>Terra Property Trust Inc. 6.00% Notes due 2026</t>
  </si>
  <si>
    <t>TPVG</t>
  </si>
  <si>
    <t>TriplePoint Venture Growth BDC Corp. Common Stock</t>
  </si>
  <si>
    <t>TPX</t>
  </si>
  <si>
    <t>Tempur Sealy International Inc. Common Stock</t>
  </si>
  <si>
    <t>TPZ</t>
  </si>
  <si>
    <t>Tortoise Power and Energy Infrastructure Fund Inc Common Stock</t>
  </si>
  <si>
    <t>TR</t>
  </si>
  <si>
    <t>Tootsie Roll Industries Inc. Common Stock</t>
  </si>
  <si>
    <t>TRC</t>
  </si>
  <si>
    <t>Tejon Ranch Co Common Stock</t>
  </si>
  <si>
    <t>TRCA</t>
  </si>
  <si>
    <t>Twin Ridge Capital Acquisition Corp. Class A Ordinary Shares</t>
  </si>
  <si>
    <t>TRDA</t>
  </si>
  <si>
    <t>Entrada Therapeutics Inc. Common Stock</t>
  </si>
  <si>
    <t>TREE</t>
  </si>
  <si>
    <t>LendingTree Inc. Common Stock</t>
  </si>
  <si>
    <t>TREX</t>
  </si>
  <si>
    <t>Trex Company Inc. Common Stock</t>
  </si>
  <si>
    <t>TRGP</t>
  </si>
  <si>
    <t>Targa Resources Inc. Common Stock</t>
  </si>
  <si>
    <t>TRHC</t>
  </si>
  <si>
    <t>Tabula Rasa HealthCare Inc. Common Stock</t>
  </si>
  <si>
    <t>TRI</t>
  </si>
  <si>
    <t>Thomson Reuters Corp Common Shares</t>
  </si>
  <si>
    <t>TRIB</t>
  </si>
  <si>
    <t>Trinity Biotech plc American Depositary Shares</t>
  </si>
  <si>
    <t>TRIN</t>
  </si>
  <si>
    <t>Trinity Capital Inc. Common Stock</t>
  </si>
  <si>
    <t>TRINL</t>
  </si>
  <si>
    <t>Trinity Capital Inc. 7.00% Notes Due 2025</t>
  </si>
  <si>
    <t>TRIP</t>
  </si>
  <si>
    <t>TripAdvisor Inc. Common Stock</t>
  </si>
  <si>
    <t>TRIS</t>
  </si>
  <si>
    <t>Tristar Acquisition I Corp. Class A Ordinary Shares</t>
  </si>
  <si>
    <t>TRKA</t>
  </si>
  <si>
    <t>Troika Media Group Inc. Common Stock</t>
  </si>
  <si>
    <t>TRKAW</t>
  </si>
  <si>
    <t>Troika Media Group Inc. Warrant</t>
  </si>
  <si>
    <t>TRMB</t>
  </si>
  <si>
    <t>Trimble Inc. Common Stock</t>
  </si>
  <si>
    <t>TRMD</t>
  </si>
  <si>
    <t>TORM plc Class A Common Stock</t>
  </si>
  <si>
    <t>TRMK</t>
  </si>
  <si>
    <t>Trustmark Corporation Common Stock</t>
  </si>
  <si>
    <t>TRMR</t>
  </si>
  <si>
    <t>Tremor International Ltd. American Depository Shares</t>
  </si>
  <si>
    <t>TRN</t>
  </si>
  <si>
    <t>Trinity Industries Inc. Common Stock</t>
  </si>
  <si>
    <t>TRNO</t>
  </si>
  <si>
    <t>Terreno Realty Corporation Common Stock</t>
  </si>
  <si>
    <t>TRNR</t>
  </si>
  <si>
    <t>Interactive Strength Inc. Common Stock</t>
  </si>
  <si>
    <t>TRNS</t>
  </si>
  <si>
    <t>Transcat Inc. Common Stock</t>
  </si>
  <si>
    <t>TRON</t>
  </si>
  <si>
    <t>Corner Growth Acquisition Corp. 2 Class A Ordinary Share</t>
  </si>
  <si>
    <t>TRONW</t>
  </si>
  <si>
    <t>Corner Growth Acquisition Corp. 2 Warrants</t>
  </si>
  <si>
    <t>TROO</t>
  </si>
  <si>
    <t>TROOPS Inc. Ordinary Shares</t>
  </si>
  <si>
    <t>TROW</t>
  </si>
  <si>
    <t>T. Rowe Price Group Inc. Common Stock</t>
  </si>
  <si>
    <t>TROX</t>
  </si>
  <si>
    <t>Tronox Holdings plc Ordinary Shares (UK)</t>
  </si>
  <si>
    <t>TRP</t>
  </si>
  <si>
    <t>TC Energy Corporation Common Stock</t>
  </si>
  <si>
    <t>TRS</t>
  </si>
  <si>
    <t>TriMas Corporation Common Stock</t>
  </si>
  <si>
    <t>TRST</t>
  </si>
  <si>
    <t>TrustCo Bank Corp NY Common Stock</t>
  </si>
  <si>
    <t>TRT</t>
  </si>
  <si>
    <t>Trio-Tech International Common Stock</t>
  </si>
  <si>
    <t>TRTL</t>
  </si>
  <si>
    <t>TortoiseEcofin Acquisition Corp. III Class A Ordinary Shares</t>
  </si>
  <si>
    <t>TRTN^A</t>
  </si>
  <si>
    <t>Triton International Limited 8.50% Series A Cumulative Redeemable Perpetual Preference Shares</t>
  </si>
  <si>
    <t>TRTN^B</t>
  </si>
  <si>
    <t>Triton International Limited 8.00% Series B Cumulative Redeemable Perpetual Preference Shares</t>
  </si>
  <si>
    <t>TRTN^C</t>
  </si>
  <si>
    <t>Triton International Limited 7.375% Series C Cumulative Redeemable Perpetual Preference Shares</t>
  </si>
  <si>
    <t>TRTN^D</t>
  </si>
  <si>
    <t>Triton International Limited 6.875% Series D Cumulative Redeemable Perpetual Preference Shares</t>
  </si>
  <si>
    <t>TRTN^E</t>
  </si>
  <si>
    <t>Triton International Limited 5.75% Series E Cumulative Redeemable Perpetual Preference Shares</t>
  </si>
  <si>
    <t>TRTX</t>
  </si>
  <si>
    <t>TPG RE Finance Trust Inc. Common Stock</t>
  </si>
  <si>
    <t>TRTX^C</t>
  </si>
  <si>
    <t>TPG RE Finance Trust Inc. 6.25% Series C Cumulative Redeemable Preferred Stock $0.001 par value per share</t>
  </si>
  <si>
    <t>TRU</t>
  </si>
  <si>
    <t>TransUnion Common Stock</t>
  </si>
  <si>
    <t>TrueCar Inc. Common Stock</t>
  </si>
  <si>
    <t>TRUP</t>
  </si>
  <si>
    <t>Trupanion Inc. Common Stock</t>
  </si>
  <si>
    <t>TRV</t>
  </si>
  <si>
    <t>The Travelers Companies Inc. Common Stock</t>
  </si>
  <si>
    <t>TRVG</t>
  </si>
  <si>
    <t>trivago N.V. American Depositary Shares</t>
  </si>
  <si>
    <t>TRVI</t>
  </si>
  <si>
    <t>Trevi Therapeutics Inc. Common Stock</t>
  </si>
  <si>
    <t>TRVN</t>
  </si>
  <si>
    <t>Trevena Inc. Common Stock</t>
  </si>
  <si>
    <t>TRX</t>
  </si>
  <si>
    <t>TRX Gold Corporation Common Stock</t>
  </si>
  <si>
    <t>TS</t>
  </si>
  <si>
    <t>Tenaris S.A. American Depositary Shares</t>
  </si>
  <si>
    <t>TSAT</t>
  </si>
  <si>
    <t>Telesat Corporation Class A Common Shares and Class B Variable Voting Shares</t>
  </si>
  <si>
    <t>TSBK</t>
  </si>
  <si>
    <t>Timberland Bancorp Inc. Common Stock</t>
  </si>
  <si>
    <t>TSBX</t>
  </si>
  <si>
    <t>Turnstone Biologics Corp. Common Stock</t>
  </si>
  <si>
    <t>TSCO</t>
  </si>
  <si>
    <t>Tractor Supply Company Common Stock</t>
  </si>
  <si>
    <t>TSE</t>
  </si>
  <si>
    <t>Trinseo PLC Ordinary Shares</t>
  </si>
  <si>
    <t>TSEM</t>
  </si>
  <si>
    <t>Tower Semiconductor Ltd. Ordinary Shares</t>
  </si>
  <si>
    <t>TSHA</t>
  </si>
  <si>
    <t>Taysha Gene Therapies Inc. Common Stock</t>
  </si>
  <si>
    <t>TSI</t>
  </si>
  <si>
    <t>TCW Strategic Income Fund Inc. Common Stock</t>
  </si>
  <si>
    <t>TSLA</t>
  </si>
  <si>
    <t>Tesla Inc. Common Stock</t>
  </si>
  <si>
    <t>TSLX</t>
  </si>
  <si>
    <t>Sixth Street Specialty Lending Inc. Common Stock</t>
  </si>
  <si>
    <t>TSM</t>
  </si>
  <si>
    <t>Taiwan Semiconductor Manufacturing Company Ltd.</t>
  </si>
  <si>
    <t>TSN</t>
  </si>
  <si>
    <t>Tyson Foods Inc. Common Stock</t>
  </si>
  <si>
    <t>TSP</t>
  </si>
  <si>
    <t>TuSimple Holdings Inc. Class A Common Stock</t>
  </si>
  <si>
    <t>TSQ</t>
  </si>
  <si>
    <t>Townsquare Media Inc. Class A Common Stock</t>
  </si>
  <si>
    <t>TSRI</t>
  </si>
  <si>
    <t>TSR Inc. Common Stock</t>
  </si>
  <si>
    <t>TSVT</t>
  </si>
  <si>
    <t>2seventy bio Inc. Common Stock</t>
  </si>
  <si>
    <t>TT</t>
  </si>
  <si>
    <t>Trane Technologies plc</t>
  </si>
  <si>
    <t>TTC</t>
  </si>
  <si>
    <t>Toro Company (The) Common Stock</t>
  </si>
  <si>
    <t>Tools/Hardware</t>
  </si>
  <si>
    <t>TTD</t>
  </si>
  <si>
    <t>The Trade Desk Inc. Class A Common Stock</t>
  </si>
  <si>
    <t>TTE</t>
  </si>
  <si>
    <t>TotalEnergies SE</t>
  </si>
  <si>
    <t>TTEC</t>
  </si>
  <si>
    <t>TTEC Holdings Inc. Common Stock</t>
  </si>
  <si>
    <t>TTEK</t>
  </si>
  <si>
    <t>Tetra Tech Inc. Common Stock</t>
  </si>
  <si>
    <t>TTGT</t>
  </si>
  <si>
    <t>TechTarget Inc. Common Stock</t>
  </si>
  <si>
    <t>TTI</t>
  </si>
  <si>
    <t>Tetra Technologies Inc. Common Stock</t>
  </si>
  <si>
    <t>TTMI</t>
  </si>
  <si>
    <t>TTM Technologies Inc. Common Stock</t>
  </si>
  <si>
    <t>TTNP</t>
  </si>
  <si>
    <t>Titan Pharmaceuticals Inc. Common Stock</t>
  </si>
  <si>
    <t>TTOO</t>
  </si>
  <si>
    <t>T2 Biosystems Inc. Common Stock</t>
  </si>
  <si>
    <t>TTP</t>
  </si>
  <si>
    <t>Tortoise Pipeline &amp; Energy Fund Inc. Common Stock</t>
  </si>
  <si>
    <t>TTSH</t>
  </si>
  <si>
    <t>Tile Shop Holdings Inc. Common Stock</t>
  </si>
  <si>
    <t>TTWO</t>
  </si>
  <si>
    <t>Take-Two Interactive Software Inc. Common Stock</t>
  </si>
  <si>
    <t>TU</t>
  </si>
  <si>
    <t>Telus Corporation Ordinary Shares</t>
  </si>
  <si>
    <t>TUP</t>
  </si>
  <si>
    <t>Tupperware Brands Corporation Common Stock</t>
  </si>
  <si>
    <t>TURB</t>
  </si>
  <si>
    <t>Turbo Energy S.A. American Depositary Shares</t>
  </si>
  <si>
    <t>TURN</t>
  </si>
  <si>
    <t>180 Degree Capital Corp. Common Stock</t>
  </si>
  <si>
    <t>TUSK</t>
  </si>
  <si>
    <t>Mammoth Energy Services Inc. Common Stock</t>
  </si>
  <si>
    <t>TUYA</t>
  </si>
  <si>
    <t>Tuya Inc. American Depositary Shares each representing one Class A Ordinary Share</t>
  </si>
  <si>
    <t>TV</t>
  </si>
  <si>
    <t>Grupo Televisa S.A. Common Stock</t>
  </si>
  <si>
    <t>TVC</t>
  </si>
  <si>
    <t>Tennessee Valley Authority Common Stock</t>
  </si>
  <si>
    <t>TVE</t>
  </si>
  <si>
    <t>Tennessee Valley Authority</t>
  </si>
  <si>
    <t>TVTX</t>
  </si>
  <si>
    <t>Travere Therapeutics Inc. Common Stock</t>
  </si>
  <si>
    <t>TW</t>
  </si>
  <si>
    <t>Tradeweb Markets Inc. Class A Common Stock</t>
  </si>
  <si>
    <t>TWI</t>
  </si>
  <si>
    <t>Titan International Inc. (DE) Common Stock</t>
  </si>
  <si>
    <t>TWIN</t>
  </si>
  <si>
    <t>Twin Disc Incorporated Common Stock</t>
  </si>
  <si>
    <t>TWKS</t>
  </si>
  <si>
    <t>Thoughtworks Holding Inc. Common Stock</t>
  </si>
  <si>
    <t>TWLO</t>
  </si>
  <si>
    <t>Twilio Inc. Class A Common Stock</t>
  </si>
  <si>
    <t>TWLV</t>
  </si>
  <si>
    <t>Twelve Seas Investment Company II Class A Common Stock</t>
  </si>
  <si>
    <t>TWN</t>
  </si>
  <si>
    <t>Taiwan Fund Inc. (The) Common Stock</t>
  </si>
  <si>
    <t>TWNK</t>
  </si>
  <si>
    <t>Hostess Brands Inc. Class A Common Stock</t>
  </si>
  <si>
    <t>TWO</t>
  </si>
  <si>
    <t>Two Harbors Investment Corp</t>
  </si>
  <si>
    <t>TWO^A</t>
  </si>
  <si>
    <t>Two Harbors Investments Corp 8.125% Series A Fixed-to-Floating Rate Cumulative Redeemable Preferred Stock ($25.00 liquidation preference per share)</t>
  </si>
  <si>
    <t>TWO^B</t>
  </si>
  <si>
    <t>Two Harbors Investments Corp 7.625% Series B Fixed-to-Floating Rate Cumulative Redeemable Preferred Stock</t>
  </si>
  <si>
    <t>TWO^C</t>
  </si>
  <si>
    <t>Two Harbors Investments Corp 7.25% Series C Fixed-to-Floating Rate Cumulative Redeemable Preferred Stock</t>
  </si>
  <si>
    <t>TWOA</t>
  </si>
  <si>
    <t>two Class A Ordinary Shares</t>
  </si>
  <si>
    <t>TWOU</t>
  </si>
  <si>
    <t>2U Inc. Common Stock</t>
  </si>
  <si>
    <t>TWST</t>
  </si>
  <si>
    <t>Twist Bioscience Corporation Common Stock</t>
  </si>
  <si>
    <t>TX</t>
  </si>
  <si>
    <t>Ternium S.A. Ternium S.A. American Depositary Shares (each representing ten shares USD1.00 par value)</t>
  </si>
  <si>
    <t>TXG</t>
  </si>
  <si>
    <t>10x Genomics Inc. Class A Common Stock</t>
  </si>
  <si>
    <t>TXMD</t>
  </si>
  <si>
    <t>TherapeuticsMD Inc. Common Stock</t>
  </si>
  <si>
    <t>TXN</t>
  </si>
  <si>
    <t>Texas Instruments Incorporated Common Stock</t>
  </si>
  <si>
    <t>TXO</t>
  </si>
  <si>
    <t>TXO Partners L.P. Common Units Representing Limited Partner Interests</t>
  </si>
  <si>
    <t>TXRH</t>
  </si>
  <si>
    <t>Texas Roadhouse Inc. Common Stock</t>
  </si>
  <si>
    <t>TXT</t>
  </si>
  <si>
    <t>Textron Inc. Common Stock</t>
  </si>
  <si>
    <t>TY</t>
  </si>
  <si>
    <t>Tri Continental Corporation Common Stock</t>
  </si>
  <si>
    <t>TY^</t>
  </si>
  <si>
    <t>Tri Continental Corporation Preferred Stock</t>
  </si>
  <si>
    <t>TYG</t>
  </si>
  <si>
    <t>Tortoise Energy Infrastructure Corporation Common Stock</t>
  </si>
  <si>
    <t>TYGO</t>
  </si>
  <si>
    <t>Tigo Energy Inc. Common Stock</t>
  </si>
  <si>
    <t>TYL</t>
  </si>
  <si>
    <t>Tyler Technologies Inc. Common Stock</t>
  </si>
  <si>
    <t>TYRA</t>
  </si>
  <si>
    <t>Tyra Biosciences Inc. Common Stock</t>
  </si>
  <si>
    <t>TZOO</t>
  </si>
  <si>
    <t>Travelzoo Common Stock</t>
  </si>
  <si>
    <t>U</t>
  </si>
  <si>
    <t>Unity Software Inc. Common Stock</t>
  </si>
  <si>
    <t>UA</t>
  </si>
  <si>
    <t>Under Armour Inc. Class C Common Stock</t>
  </si>
  <si>
    <t>UAA</t>
  </si>
  <si>
    <t>Under Armour Inc. Class A Common Stock</t>
  </si>
  <si>
    <t>UAL</t>
  </si>
  <si>
    <t>United Airlines Holdings Inc. Common Stock</t>
  </si>
  <si>
    <t>UAMY</t>
  </si>
  <si>
    <t>United States Antimony Corporation Common Stock</t>
  </si>
  <si>
    <t>UAN</t>
  </si>
  <si>
    <t>CVR Partners LP Common Units representing Limited Partner Interests</t>
  </si>
  <si>
    <t>UAVS</t>
  </si>
  <si>
    <t>AgEagle Aerial Systems Inc. Common Stock</t>
  </si>
  <si>
    <t>UBCP</t>
  </si>
  <si>
    <t>United Bancorp Inc. Common Stock</t>
  </si>
  <si>
    <t>UBER</t>
  </si>
  <si>
    <t>Uber Technologies Inc. Common Stock</t>
  </si>
  <si>
    <t>UBFO</t>
  </si>
  <si>
    <t>United Security Bancshares Common Stock</t>
  </si>
  <si>
    <t>UBS</t>
  </si>
  <si>
    <t>UBS Group AG Registered Ordinary Shares</t>
  </si>
  <si>
    <t>UBSI</t>
  </si>
  <si>
    <t>United Bankshares Inc. Common Stock</t>
  </si>
  <si>
    <t>UBX</t>
  </si>
  <si>
    <t>Unity Biotechnology Inc. Common Stock</t>
  </si>
  <si>
    <t>UCAR</t>
  </si>
  <si>
    <t>U Power Limited Ordinary Shares</t>
  </si>
  <si>
    <t>UCBI</t>
  </si>
  <si>
    <t>United Community Banks Inc. Common Stock</t>
  </si>
  <si>
    <t>UCBIO</t>
  </si>
  <si>
    <t>United Community Banks Inc. Depositary Shares each representing 1/1000th interest in a share of Series I Non-CumulativePreferred Stock</t>
  </si>
  <si>
    <t>UCL</t>
  </si>
  <si>
    <t>uCloudlink Group Inc. American Depositary Shares</t>
  </si>
  <si>
    <t>UCTT</t>
  </si>
  <si>
    <t>Ultra Clean Holdings Inc. Common Stock</t>
  </si>
  <si>
    <t>UDMY</t>
  </si>
  <si>
    <t>Udemy Inc. Common Stock</t>
  </si>
  <si>
    <t>UDR</t>
  </si>
  <si>
    <t>UDR Inc. Common Stock</t>
  </si>
  <si>
    <t>UE</t>
  </si>
  <si>
    <t>Urban Edge Properties Common Shares of Beneficial Interest</t>
  </si>
  <si>
    <t>UEC</t>
  </si>
  <si>
    <t>Uranium Energy Corp. Common Stock</t>
  </si>
  <si>
    <t>UEIC</t>
  </si>
  <si>
    <t>Universal Electronics Inc. Common Stock</t>
  </si>
  <si>
    <t>UFAB</t>
  </si>
  <si>
    <t>Unique Fabricating Inc. Common Stock</t>
  </si>
  <si>
    <t>UFCS</t>
  </si>
  <si>
    <t>United Fire Group Inc. Common Stock</t>
  </si>
  <si>
    <t>UFI</t>
  </si>
  <si>
    <t>Unifi Inc. New Common Stock</t>
  </si>
  <si>
    <t>UFPI</t>
  </si>
  <si>
    <t>UFP Industries Inc. Common Stock</t>
  </si>
  <si>
    <t>UFPT</t>
  </si>
  <si>
    <t>UFP Technologies Inc. Common Stock</t>
  </si>
  <si>
    <t>UG</t>
  </si>
  <si>
    <t>United-Guardian Inc. Common Stock</t>
  </si>
  <si>
    <t>UGI</t>
  </si>
  <si>
    <t>UGI Corporation Common Stock</t>
  </si>
  <si>
    <t>UGIC</t>
  </si>
  <si>
    <t>UGI Corporation Corporate Units</t>
  </si>
  <si>
    <t>UGP</t>
  </si>
  <si>
    <t>Ultrapar Participacoes S.A. (New) American Depositary Shares (Each representing one Common Share)</t>
  </si>
  <si>
    <t>UGRO</t>
  </si>
  <si>
    <t>urban-gro Inc. Common Stock</t>
  </si>
  <si>
    <t>UHAL</t>
  </si>
  <si>
    <t>U-Haul Holding Company Common Stock</t>
  </si>
  <si>
    <t>UHG</t>
  </si>
  <si>
    <t>United Homes Group Inc Class A Common Stock</t>
  </si>
  <si>
    <t>UHGWW</t>
  </si>
  <si>
    <t>United Homes Group Inc. Warrant</t>
  </si>
  <si>
    <t>UHS</t>
  </si>
  <si>
    <t>Universal Health Services Inc. Common Stock</t>
  </si>
  <si>
    <t>UHT</t>
  </si>
  <si>
    <t>Universal Health Realty Income Trust Common Stock</t>
  </si>
  <si>
    <t>UI</t>
  </si>
  <si>
    <t>Ubiquiti Inc. Common Stock</t>
  </si>
  <si>
    <t>UIS</t>
  </si>
  <si>
    <t>Unisys Corporation New Common Stock</t>
  </si>
  <si>
    <t>UK</t>
  </si>
  <si>
    <t>Ucommune International Ltd Ordinary Shares</t>
  </si>
  <si>
    <t>UKOMW</t>
  </si>
  <si>
    <t>Ucommune International Ltd Warrant expiring 11/17/2025</t>
  </si>
  <si>
    <t>UL</t>
  </si>
  <si>
    <t>Unilever PLC Common Stock</t>
  </si>
  <si>
    <t>ULBI</t>
  </si>
  <si>
    <t>Ultralife Corporation Common Stock</t>
  </si>
  <si>
    <t>ULCC</t>
  </si>
  <si>
    <t>Frontier Group Holdings Inc. Common Stock</t>
  </si>
  <si>
    <t>ULH</t>
  </si>
  <si>
    <t>Universal Logistics Holdings Inc. Common Stock</t>
  </si>
  <si>
    <t>ULTA</t>
  </si>
  <si>
    <t>Ulta Beauty Inc. Common Stock</t>
  </si>
  <si>
    <t>ULY</t>
  </si>
  <si>
    <t>Urgent.ly Inc. Common Stock</t>
  </si>
  <si>
    <t>UMBF</t>
  </si>
  <si>
    <t>UMB Financial Corporation Common Stock</t>
  </si>
  <si>
    <t>UMC</t>
  </si>
  <si>
    <t>United Microelectronics Corporation (NEW) Common Stock</t>
  </si>
  <si>
    <t>UMH</t>
  </si>
  <si>
    <t>UMH Properties Inc. Common Stock</t>
  </si>
  <si>
    <t>UMH^D</t>
  </si>
  <si>
    <t>UMH Properties Inc. 6.375% Series D Cumulative Redeemable Preferred Stock Liquidation Preference $25 per share</t>
  </si>
  <si>
    <t>UNB</t>
  </si>
  <si>
    <t>Union Bankshares Inc. Common Stock</t>
  </si>
  <si>
    <t>UNCY</t>
  </si>
  <si>
    <t>Unicycive Therapeutics Inc. Common Stock</t>
  </si>
  <si>
    <t>UNF</t>
  </si>
  <si>
    <t>Unifirst Corporation Common Stock</t>
  </si>
  <si>
    <t>UNFI</t>
  </si>
  <si>
    <t>United Natural Foods Inc. Common Stock</t>
  </si>
  <si>
    <t>UNH</t>
  </si>
  <si>
    <t>UnitedHealth Group Incorporated Common Stock (DE)</t>
  </si>
  <si>
    <t>UNIT</t>
  </si>
  <si>
    <t>Uniti Group Inc. Common Stock</t>
  </si>
  <si>
    <t>UNM</t>
  </si>
  <si>
    <t>Unum Group Common Stock</t>
  </si>
  <si>
    <t>UNMA</t>
  </si>
  <si>
    <t>Unum Group 6.250% Junior Subordinated Notes due 2058</t>
  </si>
  <si>
    <t>UNP</t>
  </si>
  <si>
    <t>Union Pacific Corporation Common Stock</t>
  </si>
  <si>
    <t>UNTY</t>
  </si>
  <si>
    <t>Unity Bancorp Inc. Common Stock</t>
  </si>
  <si>
    <t>UONE</t>
  </si>
  <si>
    <t>Urban One Inc. Class A Common Stock</t>
  </si>
  <si>
    <t>UONEK</t>
  </si>
  <si>
    <t>Urban One Inc. Class D Common Stock</t>
  </si>
  <si>
    <t>UP</t>
  </si>
  <si>
    <t>Wheels Up Experience Inc. Class A Common Stock</t>
  </si>
  <si>
    <t>UPBD</t>
  </si>
  <si>
    <t>Upbound Group Inc. Common Stock</t>
  </si>
  <si>
    <t>UPC</t>
  </si>
  <si>
    <t>Universe Pharmaceuticals Inc. Ordinary Shares</t>
  </si>
  <si>
    <t>UPLD</t>
  </si>
  <si>
    <t>Upland Software Inc. Common Stock</t>
  </si>
  <si>
    <t>UPS</t>
  </si>
  <si>
    <t>United Parcel Service Inc. Common Stock</t>
  </si>
  <si>
    <t>UPST</t>
  </si>
  <si>
    <t>Upstart Holdings Inc. Common stock</t>
  </si>
  <si>
    <t>UPWK</t>
  </si>
  <si>
    <t>Upwork Inc. Common Stock</t>
  </si>
  <si>
    <t>UPXI</t>
  </si>
  <si>
    <t>Upexi Inc. Common Stock</t>
  </si>
  <si>
    <t>URBN</t>
  </si>
  <si>
    <t>Urban Outfitters Inc. Common Stock</t>
  </si>
  <si>
    <t>URG</t>
  </si>
  <si>
    <t>Ur Energy Inc Common Shares (Canada)</t>
  </si>
  <si>
    <t>URGN</t>
  </si>
  <si>
    <t>UroGen Pharma Ltd. Ordinary Shares</t>
  </si>
  <si>
    <t>URI</t>
  </si>
  <si>
    <t>United Rentals Inc. Common Stock</t>
  </si>
  <si>
    <t>UROY</t>
  </si>
  <si>
    <t>Uranium Royalty Corp. Common Stock</t>
  </si>
  <si>
    <t>USA</t>
  </si>
  <si>
    <t>Liberty All-Star Equity Fund Common Stock</t>
  </si>
  <si>
    <t>USAC</t>
  </si>
  <si>
    <t>USA Compression Partners LP Common Units Representing Limited Partner Interests</t>
  </si>
  <si>
    <t>USAP</t>
  </si>
  <si>
    <t>Universal Stainless &amp; Alloy Products Inc. Common Stock</t>
  </si>
  <si>
    <t>USAS</t>
  </si>
  <si>
    <t>Americas Gold and Silver Corporation Common Shares no par value</t>
  </si>
  <si>
    <t>USAU</t>
  </si>
  <si>
    <t>U.S. Gold Corp. Common Stock</t>
  </si>
  <si>
    <t>USB</t>
  </si>
  <si>
    <t>U.S. Bancorp Common Stock</t>
  </si>
  <si>
    <t>USB^A</t>
  </si>
  <si>
    <t>U.S. Bancorp Depositary Shares Each representing a 1/100th interest in a share of Series A Non-CumulativePerpetual Pfd Stock</t>
  </si>
  <si>
    <t>USB^H</t>
  </si>
  <si>
    <t>U.S. Bancorp Depositary Shares repstg 1/1000th Pfd Ser B</t>
  </si>
  <si>
    <t>USB^P</t>
  </si>
  <si>
    <t>U.S. Bancorp Depositary Shares each representing a 1/1000th interest in a share of Series K Non-Cumulative Perpetual Preferred Stock</t>
  </si>
  <si>
    <t>USB^Q</t>
  </si>
  <si>
    <t>U.S. Bancorp Depositary Shares Each Representing a 1/1000th Interest in a Share of Series L Non-Cumulative Perpetual Preferred Stock</t>
  </si>
  <si>
    <t>USB^R</t>
  </si>
  <si>
    <t>U.S. Bancorp Depositary Shares Each Representing a 1/1000th Interest in a Share of Series M Non-Cumulative Perpetual Preferred Stock</t>
  </si>
  <si>
    <t>USB^S</t>
  </si>
  <si>
    <t>U.S. Bancorp Depositary Shares each representing a 1/1000th interest in a share of Series O Non-Cumulative Perpetual Preferred Stock</t>
  </si>
  <si>
    <t>USCB</t>
  </si>
  <si>
    <t>USCB Financial Holdings Inc. Class A Common Stock</t>
  </si>
  <si>
    <t>USCT</t>
  </si>
  <si>
    <t>Roth CH Acquisition Co. Class A Ordinary Shares</t>
  </si>
  <si>
    <t>USCTU</t>
  </si>
  <si>
    <t>Roth CH Acquisition Co. Unit</t>
  </si>
  <si>
    <t>USDP</t>
  </si>
  <si>
    <t>USD Partners LP Common Units representing limited partner interest</t>
  </si>
  <si>
    <t>USEA</t>
  </si>
  <si>
    <t>United Maritime Corporation Common Stock</t>
  </si>
  <si>
    <t>USEG</t>
  </si>
  <si>
    <t>U.S. Energy Corp. Common Stock (DE)</t>
  </si>
  <si>
    <t>USFD</t>
  </si>
  <si>
    <t>US Foods Holding Corp. Common Stock</t>
  </si>
  <si>
    <t>USGO</t>
  </si>
  <si>
    <t>U.S. GoldMining Inc. Common stock</t>
  </si>
  <si>
    <t>USGOW</t>
  </si>
  <si>
    <t>U.S. GoldMining Inc. Warrant</t>
  </si>
  <si>
    <t>USIO</t>
  </si>
  <si>
    <t>Usio Inc. Common Stock</t>
  </si>
  <si>
    <t>USLM</t>
  </si>
  <si>
    <t>United States Lime &amp; Minerals Inc. Common Stock</t>
  </si>
  <si>
    <t>USM</t>
  </si>
  <si>
    <t>United States Cellular Corporation Common Stock</t>
  </si>
  <si>
    <t>USNA</t>
  </si>
  <si>
    <t>USANA Health Sciences Inc. Common Stock</t>
  </si>
  <si>
    <t>USPH</t>
  </si>
  <si>
    <t>U.S. Physical Therapy Inc. Common Stock</t>
  </si>
  <si>
    <t>UTF</t>
  </si>
  <si>
    <t>Cohen &amp; Steers Infrastructure Fund Inc Common Stock</t>
  </si>
  <si>
    <t>UTG</t>
  </si>
  <si>
    <t>Reaves Utility Income Fund Common Shares of Beneficial Interest</t>
  </si>
  <si>
    <t>UTHR</t>
  </si>
  <si>
    <t>United Therapeutics Corporation Common Stock</t>
  </si>
  <si>
    <t>UTI</t>
  </si>
  <si>
    <t>Universal Technical Institute Inc Common Stock</t>
  </si>
  <si>
    <t>UTL</t>
  </si>
  <si>
    <t>UNITIL Corporation Common Stock</t>
  </si>
  <si>
    <t>UTMD</t>
  </si>
  <si>
    <t>Utah Medical Products Inc. Common Stock</t>
  </si>
  <si>
    <t>UTRS</t>
  </si>
  <si>
    <t>Minerva Surgical Inc. Common Stock</t>
  </si>
  <si>
    <t>UTSI</t>
  </si>
  <si>
    <t>UTStarcom Holdings Corp. Ordinary Shares</t>
  </si>
  <si>
    <t>UTZ</t>
  </si>
  <si>
    <t>Utz Brands Inc Class A Common Stock</t>
  </si>
  <si>
    <t>UUU</t>
  </si>
  <si>
    <t>Universal Security Instruments Inc. Common Stock</t>
  </si>
  <si>
    <t>UUUU</t>
  </si>
  <si>
    <t>Energy Fuels Inc Ordinary Shares (Canada)</t>
  </si>
  <si>
    <t>UVE</t>
  </si>
  <si>
    <t>UNIVERSAL INSURANCE HOLDINGS INC Common Stock</t>
  </si>
  <si>
    <t>UVSP</t>
  </si>
  <si>
    <t>Univest Financial Corporation Common Stock</t>
  </si>
  <si>
    <t>UVV</t>
  </si>
  <si>
    <t>Universal Corporation Common Stock</t>
  </si>
  <si>
    <t>UWMC</t>
  </si>
  <si>
    <t>UWM Holdings Corporation Class A Common Stock</t>
  </si>
  <si>
    <t>UXIN</t>
  </si>
  <si>
    <t>Uxin Limited ADS</t>
  </si>
  <si>
    <t>UZD</t>
  </si>
  <si>
    <t>United States Cellular Corporation 6.250% Senior Notes due 2069</t>
  </si>
  <si>
    <t>UZE</t>
  </si>
  <si>
    <t>United States Cellular Corporation 5.500% Senior Notes due 2070</t>
  </si>
  <si>
    <t>UZF</t>
  </si>
  <si>
    <t>V</t>
  </si>
  <si>
    <t>Visa Inc.</t>
  </si>
  <si>
    <t>VABK</t>
  </si>
  <si>
    <t>Virginia National Bankshares Corporation Common Stock</t>
  </si>
  <si>
    <t>VAC</t>
  </si>
  <si>
    <t>Marriott Vacations Worldwide Corporation Common Stock</t>
  </si>
  <si>
    <t>VACC</t>
  </si>
  <si>
    <t>Vaccitech plc American Depositary Shares</t>
  </si>
  <si>
    <t>VAL</t>
  </si>
  <si>
    <t>Valaris Limited Common Shares</t>
  </si>
  <si>
    <t>VALE</t>
  </si>
  <si>
    <t>VALE S.A. American Depositary Shares Each Representing one common share</t>
  </si>
  <si>
    <t>VALN</t>
  </si>
  <si>
    <t>Valneva SE American Depositary Shares</t>
  </si>
  <si>
    <t>VALU</t>
  </si>
  <si>
    <t>Value Line Inc. Common Stock</t>
  </si>
  <si>
    <t>VANI</t>
  </si>
  <si>
    <t>Vivani Medical Inc. Common Stock (DE)</t>
  </si>
  <si>
    <t>VAPO</t>
  </si>
  <si>
    <t>Vapotherm Inc. Common Stock</t>
  </si>
  <si>
    <t>VAQC</t>
  </si>
  <si>
    <t>Vector Acquisition Corporation II Class A Ordinary Shares</t>
  </si>
  <si>
    <t>VATE</t>
  </si>
  <si>
    <t>INNOVATE Corp. Common Stock</t>
  </si>
  <si>
    <t>VAXX</t>
  </si>
  <si>
    <t>Vaxxinity Inc. Class A Common Stock</t>
  </si>
  <si>
    <t>VBF</t>
  </si>
  <si>
    <t>Invesco Bond Fund Common Stock</t>
  </si>
  <si>
    <t>VBFC</t>
  </si>
  <si>
    <t>Village Bank and Trust Financial Corp. Common Stock</t>
  </si>
  <si>
    <t>VBIV</t>
  </si>
  <si>
    <t>VBI Vaccines Inc. New Common Stock (Canada)</t>
  </si>
  <si>
    <t>VBNK</t>
  </si>
  <si>
    <t>VersaBank Common Shares</t>
  </si>
  <si>
    <t>VBTX</t>
  </si>
  <si>
    <t>Veritex Holdings Inc. Common Stock</t>
  </si>
  <si>
    <t>VC</t>
  </si>
  <si>
    <t>Visteon Corporation Common Stock</t>
  </si>
  <si>
    <t>VCEL</t>
  </si>
  <si>
    <t>Vericel Corporation Common Stock</t>
  </si>
  <si>
    <t>VCIG</t>
  </si>
  <si>
    <t>VCI Global Limited Ordinary Share</t>
  </si>
  <si>
    <t>VCNX</t>
  </si>
  <si>
    <t>Vaccinex Inc. Common Stock</t>
  </si>
  <si>
    <t>VCSA</t>
  </si>
  <si>
    <t>Vacasa Inc. Class A Common Stock</t>
  </si>
  <si>
    <t>VCTR</t>
  </si>
  <si>
    <t>Victory Capital Holdings Inc. Class A Common Stock</t>
  </si>
  <si>
    <t>VCV</t>
  </si>
  <si>
    <t>Invesco California Value Municipal Income Trust Common Stock</t>
  </si>
  <si>
    <t>VCXA</t>
  </si>
  <si>
    <t>10X Capital Venture Acquisition Corp. II Class A Ordinary Share</t>
  </si>
  <si>
    <t>VCXAU</t>
  </si>
  <si>
    <t>10X Capital Venture Acquisition Corp. II Unit</t>
  </si>
  <si>
    <t>VCXAW</t>
  </si>
  <si>
    <t>10X Capital Venture Acquisition Corp. II Warrant</t>
  </si>
  <si>
    <t>VCXB</t>
  </si>
  <si>
    <t>10X Capital Venture Acquisition Corp. III Class A Ordinary Shares</t>
  </si>
  <si>
    <t>VCYT</t>
  </si>
  <si>
    <t>Veracyte Inc. Common Stock</t>
  </si>
  <si>
    <t>VECO</t>
  </si>
  <si>
    <t>Veeco Instruments Inc. Common Stock</t>
  </si>
  <si>
    <t>VEEE</t>
  </si>
  <si>
    <t>Twin Vee PowerCats Co. Common Stock</t>
  </si>
  <si>
    <t>VEEV</t>
  </si>
  <si>
    <t>Veeva Systems Inc. Class A Common Stock</t>
  </si>
  <si>
    <t>VEL</t>
  </si>
  <si>
    <t>Velocity Financial Inc. Common Stock</t>
  </si>
  <si>
    <t>VEON</t>
  </si>
  <si>
    <t>VEON Ltd. ADS</t>
  </si>
  <si>
    <t>VERA</t>
  </si>
  <si>
    <t>Vera Therapeutics Inc. Class A Common Stock</t>
  </si>
  <si>
    <t>VERB</t>
  </si>
  <si>
    <t>Verb Technology Company Inc. Common Stock</t>
  </si>
  <si>
    <t>VERBW</t>
  </si>
  <si>
    <t>Verb Technology Company Inc. Warrant</t>
  </si>
  <si>
    <t>VERI</t>
  </si>
  <si>
    <t>Veritone Inc. Common Stock</t>
  </si>
  <si>
    <t>VERO</t>
  </si>
  <si>
    <t>Venus Concept Inc. Common Stock</t>
  </si>
  <si>
    <t>VERU</t>
  </si>
  <si>
    <t>Veru Inc. Common Stock</t>
  </si>
  <si>
    <t>VERV</t>
  </si>
  <si>
    <t>Verve Therapeutics Inc. Common Stock</t>
  </si>
  <si>
    <t>VERX</t>
  </si>
  <si>
    <t>Vertex Inc. Class A Common Stock</t>
  </si>
  <si>
    <t>VERY</t>
  </si>
  <si>
    <t>Vericity Inc. Common Stock</t>
  </si>
  <si>
    <t>VET</t>
  </si>
  <si>
    <t>Vermilion Energy Inc. Common (Canada)</t>
  </si>
  <si>
    <t>VEV</t>
  </si>
  <si>
    <t>Vicinity Motor Corp. Common Stock</t>
  </si>
  <si>
    <t>VFC</t>
  </si>
  <si>
    <t>V.F. Corporation Common Stock</t>
  </si>
  <si>
    <t>VFF</t>
  </si>
  <si>
    <t>Village Farms International Inc. Common Shares</t>
  </si>
  <si>
    <t>VFL</t>
  </si>
  <si>
    <t>abrdn National Municipal Income Fund Common Stock</t>
  </si>
  <si>
    <t>VFS</t>
  </si>
  <si>
    <t>VinFast Auto Ltd. Ordinary Shares</t>
  </si>
  <si>
    <t>VFSWW</t>
  </si>
  <si>
    <t>VinFast Auto Ltd. Warrant</t>
  </si>
  <si>
    <t>VGAS</t>
  </si>
  <si>
    <t>Verde Clean Fuels Inc. Class A Common Stock</t>
  </si>
  <si>
    <t>VGASW</t>
  </si>
  <si>
    <t>Verde Clean Fuels Inc. Warrant</t>
  </si>
  <si>
    <t>VGI</t>
  </si>
  <si>
    <t>Virtus Global Multi-Sector Income Fund Common Shares of Beneficial Interest</t>
  </si>
  <si>
    <t>VGM</t>
  </si>
  <si>
    <t>Invesco Trust for Investment Grade Municipals Common Stock (DE)</t>
  </si>
  <si>
    <t>VGR</t>
  </si>
  <si>
    <t>Vector Group Ltd. Common Stock</t>
  </si>
  <si>
    <t>VGZ</t>
  </si>
  <si>
    <t>Vista Gold Corp Common Stock</t>
  </si>
  <si>
    <t>VHAQ</t>
  </si>
  <si>
    <t>Viveon Health Acquisition Corp. Common Stock</t>
  </si>
  <si>
    <t>VHC</t>
  </si>
  <si>
    <t>VirnetX Holding Corp Common Stock</t>
  </si>
  <si>
    <t>VHI</t>
  </si>
  <si>
    <t>Valhi Inc. Common Stock</t>
  </si>
  <si>
    <t>VIA</t>
  </si>
  <si>
    <t>Via Renewables Inc. Class A Common Stock</t>
  </si>
  <si>
    <t>VIAO</t>
  </si>
  <si>
    <t>VIA optronics AG American Depositary Shares each representing one-fifth of an Ordinary Share</t>
  </si>
  <si>
    <t>VIASP</t>
  </si>
  <si>
    <t>Via Renewables Inc. 8.75% Series A Fixed-to-Floating Rate Cumulative Redeemable Perpetual Preferred Stock</t>
  </si>
  <si>
    <t>VIAV</t>
  </si>
  <si>
    <t>Viavi Solutions Inc. Common Stock</t>
  </si>
  <si>
    <t>VICI</t>
  </si>
  <si>
    <t>VICI Properties Inc. Common Stock</t>
  </si>
  <si>
    <t>VICR</t>
  </si>
  <si>
    <t>Vicor Corporation Common Stock</t>
  </si>
  <si>
    <t>VIEW</t>
  </si>
  <si>
    <t>View Inc. Class A Common Stock</t>
  </si>
  <si>
    <t>VIEWW</t>
  </si>
  <si>
    <t>View Inc. Warrant</t>
  </si>
  <si>
    <t>VIGL</t>
  </si>
  <si>
    <t>Vigil Neuroscience Inc. Common Stock</t>
  </si>
  <si>
    <t>VII</t>
  </si>
  <si>
    <t>7GC &amp; Co. Holdings Inc. Class A common stock</t>
  </si>
  <si>
    <t>VIIAU</t>
  </si>
  <si>
    <t>7GC &amp; Co. Holdings Inc. Unit</t>
  </si>
  <si>
    <t>VIIAW</t>
  </si>
  <si>
    <t>7GC &amp; Co. Holdings Inc. Warrant</t>
  </si>
  <si>
    <t>VINC</t>
  </si>
  <si>
    <t>Vincerx Pharma Inc. Common Stock</t>
  </si>
  <si>
    <t>VINE</t>
  </si>
  <si>
    <t>Fresh Vine Wine Inc. Common Stock</t>
  </si>
  <si>
    <t>VINO</t>
  </si>
  <si>
    <t>Gaucho Group Holdings Inc. Common Stock</t>
  </si>
  <si>
    <t>VINP</t>
  </si>
  <si>
    <t>Vinci Partners Investments Ltd. Class A Common Shares</t>
  </si>
  <si>
    <t>VIOT</t>
  </si>
  <si>
    <t>Viomi Technology Co. Ltd American Depositary Shares</t>
  </si>
  <si>
    <t>VIPS</t>
  </si>
  <si>
    <t>Vipshop Holdings Limited American Depositary Shares each representing two ordinary shares</t>
  </si>
  <si>
    <t>VIR</t>
  </si>
  <si>
    <t>Vir Biotechnology Inc. Common Stock</t>
  </si>
  <si>
    <t>VIRC</t>
  </si>
  <si>
    <t>Virco Manufacturing Corporation Common Stock</t>
  </si>
  <si>
    <t>VIRI</t>
  </si>
  <si>
    <t>Virios Therapeutics Inc. Common Stock</t>
  </si>
  <si>
    <t>VIRT</t>
  </si>
  <si>
    <t>Virtu Financial Inc. Class A Common Stock</t>
  </si>
  <si>
    <t>VIRX</t>
  </si>
  <si>
    <t>Viracta Therapeutics Inc. Common Stock</t>
  </si>
  <si>
    <t>VISL</t>
  </si>
  <si>
    <t>Vislink Technologies Inc. Common Stock</t>
  </si>
  <si>
    <t>VIST</t>
  </si>
  <si>
    <t>Vista Energy S.A.B. de C.V. American Depositary Shares each representing one series A share with no par value</t>
  </si>
  <si>
    <t>VITL</t>
  </si>
  <si>
    <t>Vital Farms Inc. Common Stock</t>
  </si>
  <si>
    <t>VIV</t>
  </si>
  <si>
    <t>Telefonica Brasil S.A. American Depositary Shares (Each representing One Common Share)</t>
  </si>
  <si>
    <t>VIVK</t>
  </si>
  <si>
    <t>Vivakor Inc. Common Stock</t>
  </si>
  <si>
    <t>VJET</t>
  </si>
  <si>
    <t>voxeljet AG American Depositary Shares</t>
  </si>
  <si>
    <t>VKI</t>
  </si>
  <si>
    <t>Invesco Advantage Municipal Income Trust II Common Shares of Beneficial Interest (DE)</t>
  </si>
  <si>
    <t>VKQ</t>
  </si>
  <si>
    <t>Invesco Municipal Trust Common Stock</t>
  </si>
  <si>
    <t>VKTX</t>
  </si>
  <si>
    <t>Viking Therapeutics Inc. Common Stock</t>
  </si>
  <si>
    <t>VLCN</t>
  </si>
  <si>
    <t>Volcon Inc. Common stock</t>
  </si>
  <si>
    <t>VLD</t>
  </si>
  <si>
    <t>Velo3D Inc. Common Stock</t>
  </si>
  <si>
    <t>VLGEA</t>
  </si>
  <si>
    <t>Village Super Market Inc. Class A Common Stock</t>
  </si>
  <si>
    <t>VLN</t>
  </si>
  <si>
    <t>Valens Semiconductor Ltd. Ordinary Shares</t>
  </si>
  <si>
    <t>VLO</t>
  </si>
  <si>
    <t>Valero Energy Corporation Common Stock</t>
  </si>
  <si>
    <t>VLRS</t>
  </si>
  <si>
    <t>Controladora Vuela Compania de Aviacion S.A.B. de C.V. American Depositary Shares each representing ten (10) Ordinary Participation Certificates</t>
  </si>
  <si>
    <t>VLT</t>
  </si>
  <si>
    <t>Invesco High Income Trust II</t>
  </si>
  <si>
    <t>VLTO</t>
  </si>
  <si>
    <t>Veralto Corp Common Stock</t>
  </si>
  <si>
    <t>VLY</t>
  </si>
  <si>
    <t>Valley National Bancorp Common Stock</t>
  </si>
  <si>
    <t>VLYPO</t>
  </si>
  <si>
    <t>Valley National Bancorp 5.50% Fixed-to-Floating Rate Non-Cumulative Perpetual Preferred Stock Series B</t>
  </si>
  <si>
    <t>VLYPP</t>
  </si>
  <si>
    <t>Valley National Bancorp 6.25% Fixed-to-Floating Rate Non-Cumulative Perpetual Preferred Stock Series A</t>
  </si>
  <si>
    <t>VMAR</t>
  </si>
  <si>
    <t>Vision Marine Technologies Inc. Common Shares</t>
  </si>
  <si>
    <t>VMC</t>
  </si>
  <si>
    <t>Vulcan Materials Company (Holding Company) Common Stock</t>
  </si>
  <si>
    <t>VMCA</t>
  </si>
  <si>
    <t>Valuence Merger Corp. I Class A Ordinary Shares</t>
  </si>
  <si>
    <t>VMCAW</t>
  </si>
  <si>
    <t>Valuence Merger Corp. I Warrant</t>
  </si>
  <si>
    <t>VMD</t>
  </si>
  <si>
    <t>Viemed Healthcare Inc. Common Shares</t>
  </si>
  <si>
    <t>VMEO</t>
  </si>
  <si>
    <t>Vimeo Inc. Common Stock</t>
  </si>
  <si>
    <t>VMI</t>
  </si>
  <si>
    <t>Valmont Industries Inc. Common Stock</t>
  </si>
  <si>
    <t>VMO</t>
  </si>
  <si>
    <t>Invesco Municipal Opportunity Trust Common Stock</t>
  </si>
  <si>
    <t>VMW</t>
  </si>
  <si>
    <t>Vmware Inc. Common stock Class A</t>
  </si>
  <si>
    <t>VNCE</t>
  </si>
  <si>
    <t>Vince Holding Corp. Common Stock</t>
  </si>
  <si>
    <t>VNDA</t>
  </si>
  <si>
    <t>Vanda Pharmaceuticals Inc. Common Stock</t>
  </si>
  <si>
    <t>VNET</t>
  </si>
  <si>
    <t>VNET Group Inc. American Depositary Shares</t>
  </si>
  <si>
    <t>VNO</t>
  </si>
  <si>
    <t>Vornado Realty Trust Common Stock</t>
  </si>
  <si>
    <t>VNO^L</t>
  </si>
  <si>
    <t>Vornado Realty Trust Pfd Ser L %</t>
  </si>
  <si>
    <t>VNO^M</t>
  </si>
  <si>
    <t>Vornado Realty Trust 5.25% Series M Cumulative Redeemable Preferred Shares of Beneficial Interest liquidation preference $25.00 per share no par value per share</t>
  </si>
  <si>
    <t>VNO^N</t>
  </si>
  <si>
    <t>Vornado Realty Trust 5.25% Series N Cumulative Redeemable Preferred Shares of Beneficial Interest liquidation preference $25.00 per share</t>
  </si>
  <si>
    <t>VNO^O</t>
  </si>
  <si>
    <t>Vornado Realty Trust 4.45% Series O Cumulative Redeemable Preferred Shares Liquidation Preference $25.00 Per Share</t>
  </si>
  <si>
    <t>VNOM</t>
  </si>
  <si>
    <t>Viper Energy Partners LP Common Unit</t>
  </si>
  <si>
    <t>VNRX</t>
  </si>
  <si>
    <t>VolitionRX Limited Common Stock</t>
  </si>
  <si>
    <t>VNT</t>
  </si>
  <si>
    <t>Vontier Corporation Common Stock</t>
  </si>
  <si>
    <t>VOC</t>
  </si>
  <si>
    <t>VOC Energy Trust Units of Beneficial Interest</t>
  </si>
  <si>
    <t>VOD</t>
  </si>
  <si>
    <t>Vodafone Group Plc American Depositary Shares</t>
  </si>
  <si>
    <t>VOR</t>
  </si>
  <si>
    <t>Vor Biopharma Inc. Common Stock</t>
  </si>
  <si>
    <t>VOXR</t>
  </si>
  <si>
    <t>Vox Royalty Corp. Common Stock</t>
  </si>
  <si>
    <t>VOXX</t>
  </si>
  <si>
    <t>VOXX International Corporation Class A Common Stock</t>
  </si>
  <si>
    <t>VOYA</t>
  </si>
  <si>
    <t>Voya Financial Inc. Common Stock</t>
  </si>
  <si>
    <t>VOYA^B</t>
  </si>
  <si>
    <t>Voya Financial Inc. Depositary Shares each representing a 1/40th interest in a share of 5.35% Fixed-Rate Reset Non-Cumulative Preferred Stock Series B</t>
  </si>
  <si>
    <t>VPG</t>
  </si>
  <si>
    <t>Vishay Precision Group Inc. Common Stock</t>
  </si>
  <si>
    <t>VPV</t>
  </si>
  <si>
    <t>Invesco Pennsylvania Value Municipal Income Trust Common Stock (DE)</t>
  </si>
  <si>
    <t>VRA</t>
  </si>
  <si>
    <t>Vera Bradley Inc. Common Stock</t>
  </si>
  <si>
    <t>VRAR</t>
  </si>
  <si>
    <t>The Glimpse Group Inc. Common Stock</t>
  </si>
  <si>
    <t>VRAX</t>
  </si>
  <si>
    <t>Virax Biolabs Group Limited Ordinary Shares</t>
  </si>
  <si>
    <t>VRCA</t>
  </si>
  <si>
    <t>Verrica Pharmaceuticals Inc. Common Stock</t>
  </si>
  <si>
    <t>VRDN</t>
  </si>
  <si>
    <t>Viridian Therapeutics Inc. Common Stock</t>
  </si>
  <si>
    <t>VRE</t>
  </si>
  <si>
    <t>Veris Residential Inc. Common Stock</t>
  </si>
  <si>
    <t>VREX</t>
  </si>
  <si>
    <t>Varex Imaging Corporation Common Stock</t>
  </si>
  <si>
    <t>VRM</t>
  </si>
  <si>
    <t>Vroom Inc. Common Stock</t>
  </si>
  <si>
    <t>VRME</t>
  </si>
  <si>
    <t>VerifyMe Inc. Common Stock</t>
  </si>
  <si>
    <t>VRMEW</t>
  </si>
  <si>
    <t>VerifyMe Inc. Warrant</t>
  </si>
  <si>
    <t>VRNA</t>
  </si>
  <si>
    <t>Verona Pharma plc American Depositary Share</t>
  </si>
  <si>
    <t>VRNS</t>
  </si>
  <si>
    <t>Varonis Systems Inc. Common Stock</t>
  </si>
  <si>
    <t>VRNT</t>
  </si>
  <si>
    <t>Verint Systems Inc. Common Stock</t>
  </si>
  <si>
    <t>VRPX</t>
  </si>
  <si>
    <t>Virpax Pharmaceuticals Inc. Common Stock</t>
  </si>
  <si>
    <t>VRRM</t>
  </si>
  <si>
    <t>Verra Mobility Corporation Class A Common Stock</t>
  </si>
  <si>
    <t>VRSK</t>
  </si>
  <si>
    <t>Verisk Analytics Inc. Common Stock</t>
  </si>
  <si>
    <t>VRSN</t>
  </si>
  <si>
    <t>VeriSign Inc. Common Stock</t>
  </si>
  <si>
    <t>VRT</t>
  </si>
  <si>
    <t>Vertiv Holdings LLC Class A Common Stock</t>
  </si>
  <si>
    <t>VRTS</t>
  </si>
  <si>
    <t>Virtus Investment Partners Inc. Common Stock</t>
  </si>
  <si>
    <t>VRTV</t>
  </si>
  <si>
    <t>Veritiv Corporation Common Stock</t>
  </si>
  <si>
    <t>VRTX</t>
  </si>
  <si>
    <t>Vertex Pharmaceuticals Incorporated Common Stock</t>
  </si>
  <si>
    <t>VS</t>
  </si>
  <si>
    <t>Versus Systems Inc. Common Shares</t>
  </si>
  <si>
    <t>VSAC</t>
  </si>
  <si>
    <t>Vision Sensing Acquisition Corp. Class A Common Stock</t>
  </si>
  <si>
    <t>VSAT</t>
  </si>
  <si>
    <t>ViaSat Inc. Common Stock</t>
  </si>
  <si>
    <t>VSCO</t>
  </si>
  <si>
    <t>Victorias Secret &amp; Co. Common Stock</t>
  </si>
  <si>
    <t>VSEC</t>
  </si>
  <si>
    <t>VSE Corporation Common Stock</t>
  </si>
  <si>
    <t>VSH</t>
  </si>
  <si>
    <t>Vishay Intertechnology Inc. Common Stock</t>
  </si>
  <si>
    <t>VSME</t>
  </si>
  <si>
    <t>VS Media Holdings Limited Class A Ordinary Shares</t>
  </si>
  <si>
    <t>VSSYW</t>
  </si>
  <si>
    <t>Versus Systems Inc. Class A Warrants</t>
  </si>
  <si>
    <t>VST</t>
  </si>
  <si>
    <t>Vistra Corp. Common Stock</t>
  </si>
  <si>
    <t>VSTA</t>
  </si>
  <si>
    <t>Vasta Platform Limited Class A Ordinary Shares</t>
  </si>
  <si>
    <t>VSTM</t>
  </si>
  <si>
    <t>Verastem Inc. Common Stock</t>
  </si>
  <si>
    <t>VSTO</t>
  </si>
  <si>
    <t>Vista Outdoor Inc. Common Stock</t>
  </si>
  <si>
    <t>VSTS</t>
  </si>
  <si>
    <t>Vestis Corporation Common Stock</t>
  </si>
  <si>
    <t>VTAK</t>
  </si>
  <si>
    <t>Catheter Precision Inc. Common Stock</t>
  </si>
  <si>
    <t>VTEX</t>
  </si>
  <si>
    <t>VTEX Class A Common Shares</t>
  </si>
  <si>
    <t>VTGN</t>
  </si>
  <si>
    <t>VistaGen Therapeutics Inc. Common Stock</t>
  </si>
  <si>
    <t>VTLE</t>
  </si>
  <si>
    <t>Vital Energy Inc. Common Stock par value $0.01 per share</t>
  </si>
  <si>
    <t>VTMX</t>
  </si>
  <si>
    <t>Corporacion Inmobiliaria Vesta S.A.B de C.V. American Depositary Shares each representing ten (10) Common Shares</t>
  </si>
  <si>
    <t>VTN</t>
  </si>
  <si>
    <t>Invesco Trust for Investment Grade New York Municipals Common Stock</t>
  </si>
  <si>
    <t>VTNR</t>
  </si>
  <si>
    <t>Vertex Energy Inc Common Stock</t>
  </si>
  <si>
    <t>VTOL</t>
  </si>
  <si>
    <t>Bristow Group Inc. Common Stock</t>
  </si>
  <si>
    <t>VTR</t>
  </si>
  <si>
    <t>Ventas Inc. Common Stock</t>
  </si>
  <si>
    <t>VTRS</t>
  </si>
  <si>
    <t>Viatris Inc. Common Stock</t>
  </si>
  <si>
    <t>VTRU</t>
  </si>
  <si>
    <t>Vitru Limited Common Shares</t>
  </si>
  <si>
    <t>VTS</t>
  </si>
  <si>
    <t>Vitesse Energy Inc. Common Stock</t>
  </si>
  <si>
    <t>VTSI</t>
  </si>
  <si>
    <t>VirTra Inc. Common Stock</t>
  </si>
  <si>
    <t>VTVT</t>
  </si>
  <si>
    <t>vTv Therapeutics Inc. Class A Common Stock</t>
  </si>
  <si>
    <t>VTYX</t>
  </si>
  <si>
    <t>Ventyx Biosciences Inc. Common Stock</t>
  </si>
  <si>
    <t>VUZI</t>
  </si>
  <si>
    <t>Vuzix Corporation Common Stock</t>
  </si>
  <si>
    <t>VVI</t>
  </si>
  <si>
    <t>Viad Corp Common Stock</t>
  </si>
  <si>
    <t>VVOS</t>
  </si>
  <si>
    <t>Vivos Therapeutics Inc. Common Stock</t>
  </si>
  <si>
    <t>VVPR</t>
  </si>
  <si>
    <t>VivoPower International PLC Ordinary Shares</t>
  </si>
  <si>
    <t>VVR</t>
  </si>
  <si>
    <t>Invesco Senior Income Trust Common Stock (DE)</t>
  </si>
  <si>
    <t>VVV</t>
  </si>
  <si>
    <t>Valvoline Inc. Common Stock</t>
  </si>
  <si>
    <t>VVX</t>
  </si>
  <si>
    <t>V2X Inc. Common Stock</t>
  </si>
  <si>
    <t>VWE</t>
  </si>
  <si>
    <t>Vintage Wine Estates Inc. Common Stock</t>
  </si>
  <si>
    <t>VWEWW</t>
  </si>
  <si>
    <t>Vintage Wine Estates Inc. Warrants</t>
  </si>
  <si>
    <t>VXRT</t>
  </si>
  <si>
    <t>Vaxart Inc Common Stock</t>
  </si>
  <si>
    <t>VYGR</t>
  </si>
  <si>
    <t>Voyager Therapeutics Inc. Common Stock</t>
  </si>
  <si>
    <t>VYNE</t>
  </si>
  <si>
    <t>VYNE Therapeutics Inc. Common Stock</t>
  </si>
  <si>
    <t>VYX</t>
  </si>
  <si>
    <t>NCR Voyix Corporation Common Stock</t>
  </si>
  <si>
    <t>VZ</t>
  </si>
  <si>
    <t>Verizon Communications Inc. Common Stock</t>
  </si>
  <si>
    <t>VZIO</t>
  </si>
  <si>
    <t>VIZIO Holding Corp. Class A Common Stock</t>
  </si>
  <si>
    <t>VZLA</t>
  </si>
  <si>
    <t>Vizsla Silver Corp. Common Shares</t>
  </si>
  <si>
    <t>W</t>
  </si>
  <si>
    <t>Wayfair Inc. Class A Common Stock</t>
  </si>
  <si>
    <t>WAB</t>
  </si>
  <si>
    <t>Westinghouse Air Brake Technologies Corporation Common Stock</t>
  </si>
  <si>
    <t>WABC</t>
  </si>
  <si>
    <t>Westamerica Bancorporation Common Stock</t>
  </si>
  <si>
    <t>WAFD</t>
  </si>
  <si>
    <t>WaFd Inc. Common Stock</t>
  </si>
  <si>
    <t>WAFDP</t>
  </si>
  <si>
    <t>WaFd Inc. Depositary Shares</t>
  </si>
  <si>
    <t>WAFU</t>
  </si>
  <si>
    <t>Wah Fu Education Group Limited Ordinary Shares</t>
  </si>
  <si>
    <t>WAL</t>
  </si>
  <si>
    <t>Western Alliance Bancorporation Common Stock (DE)</t>
  </si>
  <si>
    <t>WAL^A</t>
  </si>
  <si>
    <t>Western Alliance Bancorporation Depositary Shares Each Representing a 1/400th Interest in a Share of 4.250% Fixed-Rate Non-Cumulative Perpetual Preferred Stock Series A</t>
  </si>
  <si>
    <t>WALD</t>
  </si>
  <si>
    <t>Waldencast plc Class A Ordinary Share</t>
  </si>
  <si>
    <t>WALDW</t>
  </si>
  <si>
    <t>Waldencast plc Warrant</t>
  </si>
  <si>
    <t>WASH</t>
  </si>
  <si>
    <t>Washington Trust Bancorp Inc. Common Stock</t>
  </si>
  <si>
    <t>WAT</t>
  </si>
  <si>
    <t>Waters Corporation Common Stock</t>
  </si>
  <si>
    <t>WATT</t>
  </si>
  <si>
    <t>Energous Corporation Common Stock</t>
  </si>
  <si>
    <t>WAVD</t>
  </si>
  <si>
    <t>WaveDancer Inc. Common Stock</t>
  </si>
  <si>
    <t>WAVE</t>
  </si>
  <si>
    <t>Eco Wave Power Global AB (publ) American Depositary Shares</t>
  </si>
  <si>
    <t>WAVS</t>
  </si>
  <si>
    <t>Western Acquisition Ventures Corp. Common Stock</t>
  </si>
  <si>
    <t>WAVSU</t>
  </si>
  <si>
    <t>Western Acquisition Ventures Corp. Unit</t>
  </si>
  <si>
    <t>WAVSW</t>
  </si>
  <si>
    <t>Western Acquisition Ventures Corp. Warrant</t>
  </si>
  <si>
    <t>WB</t>
  </si>
  <si>
    <t>Weibo Corporation American Depositary Share</t>
  </si>
  <si>
    <t>WBA</t>
  </si>
  <si>
    <t>Walgreens Boots Alliance Inc. Common Stock</t>
  </si>
  <si>
    <t>WBD</t>
  </si>
  <si>
    <t>Warner Bros. Discovery Inc. Series A Common Stock</t>
  </si>
  <si>
    <t>WBS</t>
  </si>
  <si>
    <t>Webster Financial Corporation Common Stock</t>
  </si>
  <si>
    <t>WBS^F</t>
  </si>
  <si>
    <t>Webster Financial Corporation Depositary Shares Each Representing 1/1000th Interest in a Share of 5.25% Series F Non-Cumulative Perpetual Preferred Stock</t>
  </si>
  <si>
    <t>WBS^G</t>
  </si>
  <si>
    <t>Webster Financial Corporation Depositary Shares each representing a 1/40th interest in a share of 6.50% Series G non-cumulative perpetual preferred stock</t>
  </si>
  <si>
    <t>WBUY</t>
  </si>
  <si>
    <t>WEBUY GLOBAL LTD. Ordinary Shares</t>
  </si>
  <si>
    <t>WBX</t>
  </si>
  <si>
    <t>Wallbox N.V. Class A Ordinary Shares</t>
  </si>
  <si>
    <t>WCC</t>
  </si>
  <si>
    <t>WESCO International Inc. Common Stock</t>
  </si>
  <si>
    <t>WCC^A</t>
  </si>
  <si>
    <t>WESCO International Inc. Depositary Shares each representing 1/1000th interest in a share of Series A Fixed-Rate Reset Cumulative Perpetual Preferred Stock</t>
  </si>
  <si>
    <t>WCN</t>
  </si>
  <si>
    <t>Waste Connections Inc. Common Shares</t>
  </si>
  <si>
    <t>WD</t>
  </si>
  <si>
    <t>Walker &amp; Dunlop Inc Common Stock</t>
  </si>
  <si>
    <t>WDAY</t>
  </si>
  <si>
    <t>Workday Inc. Class A Common Stock</t>
  </si>
  <si>
    <t>WDC</t>
  </si>
  <si>
    <t>Western Digital Corporation Common Stock</t>
  </si>
  <si>
    <t>WDFC</t>
  </si>
  <si>
    <t>WD-40 Company Common Stock</t>
  </si>
  <si>
    <t>WDH</t>
  </si>
  <si>
    <t>Waterdrop Inc. American Depositary Shares (each representing the right to receive 10 Class A Ordinary Shares)</t>
  </si>
  <si>
    <t>WDI</t>
  </si>
  <si>
    <t>Western Asset Diversified Income Fund Common Shares of Beneficial Interest</t>
  </si>
  <si>
    <t>WDS</t>
  </si>
  <si>
    <t>Woodside Energy Group Limited American Depositary Shares each representing one Ordinary Share</t>
  </si>
  <si>
    <t>WE</t>
  </si>
  <si>
    <t>WeWork Inc. Class A Common Stock</t>
  </si>
  <si>
    <t>WEA</t>
  </si>
  <si>
    <t>Western Asset Bond Fund Share of Beneficial Interest</t>
  </si>
  <si>
    <t>WEAV</t>
  </si>
  <si>
    <t>Weave Communications Inc. Common Stock</t>
  </si>
  <si>
    <t>WEC</t>
  </si>
  <si>
    <t>WEC Energy Group Inc. Common Stock</t>
  </si>
  <si>
    <t>WEL</t>
  </si>
  <si>
    <t>Integrated Wellness Acquisition Corp Class A Ordinary Shares</t>
  </si>
  <si>
    <t>WELL</t>
  </si>
  <si>
    <t>Welltower Inc. Common Stock</t>
  </si>
  <si>
    <t>WEN</t>
  </si>
  <si>
    <t>Wendy's Company (The) Common Stock</t>
  </si>
  <si>
    <t>WERN</t>
  </si>
  <si>
    <t>Werner Enterprises Inc. Common Stock</t>
  </si>
  <si>
    <t>WES</t>
  </si>
  <si>
    <t>Western Midstream Partners LP Common Units Representing Limited Partner Interests</t>
  </si>
  <si>
    <t>WEST</t>
  </si>
  <si>
    <t>Westrock Coffee Company Common Stock</t>
  </si>
  <si>
    <t>WESTW</t>
  </si>
  <si>
    <t>Westrock Coffee Company Warrants</t>
  </si>
  <si>
    <t>WETG</t>
  </si>
  <si>
    <t>WeTrade Group Inc. Ordinary Shares</t>
  </si>
  <si>
    <t>WEX</t>
  </si>
  <si>
    <t>WEX Inc. common stock</t>
  </si>
  <si>
    <t>WEYS</t>
  </si>
  <si>
    <t>Weyco Group Inc. Common Stock</t>
  </si>
  <si>
    <t>WF</t>
  </si>
  <si>
    <t>Woori Financial Group Inc. American Depositary Shares (each representing three (3) shares of Common Stock)</t>
  </si>
  <si>
    <t>WFC</t>
  </si>
  <si>
    <t>Wells Fargo &amp; Company Common Stock</t>
  </si>
  <si>
    <t>WFC^A</t>
  </si>
  <si>
    <t>Wells Fargo &amp; Company Depositary Shares each representing a 1/1000th interest in a share of Non-Cumulative Perpetual Class A Preferred Stock Series AA</t>
  </si>
  <si>
    <t>WFC^C</t>
  </si>
  <si>
    <t>Wells Fargo &amp; Company Depositary Shares each representing a 1/1000th interest in a share of Non-Cumulative Perpetual Class A Preferred Stock Series CC</t>
  </si>
  <si>
    <t>WFC^D</t>
  </si>
  <si>
    <t>Wells Fargo &amp; Company Depositary Shares each representing a 1/1000th interest in a share of Non-Cumulative Perpetual Class A Preferred Stock Series DD</t>
  </si>
  <si>
    <t>WFC^L</t>
  </si>
  <si>
    <t>Wells Fargo &amp; Company 7.50% Non-Cumulative Perpetual Convertible Class A Preferred Stock Series L</t>
  </si>
  <si>
    <t>WFC^R</t>
  </si>
  <si>
    <t>Wells Fargo &amp; Company Dep Shs Repstg 1/1000th Int Perp Pfd Cl A (Ser R Fixed To Flltg)</t>
  </si>
  <si>
    <t>WFC^Y</t>
  </si>
  <si>
    <t>Wells Fargo &amp; Company Depositary Shares each representing a 1/1000th interest in a share of Non-Cumulative Perpetual Class A Preferred Stock Series Y</t>
  </si>
  <si>
    <t>WFC^Z</t>
  </si>
  <si>
    <t>Wells Fargo &amp; Company Depositary Shares each representing a 1/1000th interest in a share of Non-Cumulative Perpetual Class A Preferred Stock Series Z</t>
  </si>
  <si>
    <t>WFCF</t>
  </si>
  <si>
    <t>Where Food Comes From Inc. Common Stock</t>
  </si>
  <si>
    <t>WFG</t>
  </si>
  <si>
    <t>West Fraser Timber Co. Ltd Common stock</t>
  </si>
  <si>
    <t>WFRD</t>
  </si>
  <si>
    <t>Weatherford International plc Ordinary Shares</t>
  </si>
  <si>
    <t>WGO</t>
  </si>
  <si>
    <t>Winnebago Industries Inc. Common Stock</t>
  </si>
  <si>
    <t>WGS</t>
  </si>
  <si>
    <t>GeneDx Holdings Corp. Class A Common Stock</t>
  </si>
  <si>
    <t>WGSWW</t>
  </si>
  <si>
    <t>GeneDx Holdings Corp. Warrant</t>
  </si>
  <si>
    <t>WH</t>
  </si>
  <si>
    <t>Wyndham Hotels &amp; Resorts Inc. Common Stock</t>
  </si>
  <si>
    <t>WHD</t>
  </si>
  <si>
    <t>Cactus Inc. Class A Common Stock</t>
  </si>
  <si>
    <t>WHF</t>
  </si>
  <si>
    <t>WhiteHorse Finance Inc. Common Stock</t>
  </si>
  <si>
    <t>WHFCL</t>
  </si>
  <si>
    <t>WhiteHorse Finance Inc. 7.875% Notes due 2028</t>
  </si>
  <si>
    <t>WHG</t>
  </si>
  <si>
    <t>Westwood Holdings Group Inc Common Stock</t>
  </si>
  <si>
    <t>WHLM</t>
  </si>
  <si>
    <t>Wilhelmina International Inc. Common Stock</t>
  </si>
  <si>
    <t>WHLR</t>
  </si>
  <si>
    <t>Wheeler Real Estate Investment Trust Inc. Common Stock</t>
  </si>
  <si>
    <t>WHLRD</t>
  </si>
  <si>
    <t>Wheeler Real Estate Investment Trust Inc. Series D Cumulative Preferred Stock</t>
  </si>
  <si>
    <t>WHLRL</t>
  </si>
  <si>
    <t>Wheeler Real Estate Investment Trust Inc. 7.00% Senior Subordinated Convertible Notes Due 2031</t>
  </si>
  <si>
    <t>WHLRP</t>
  </si>
  <si>
    <t>Wheeler Real Estate Investment Trust Inc. Class B Preferred Stock</t>
  </si>
  <si>
    <t>WHR</t>
  </si>
  <si>
    <t>Whirlpool Corporation Common Stock</t>
  </si>
  <si>
    <t>WIA</t>
  </si>
  <si>
    <t>Western Asset Inflation-Linked Income Fund</t>
  </si>
  <si>
    <t>WILC</t>
  </si>
  <si>
    <t>G. Willi-Food International Ltd. Ordinary Shares</t>
  </si>
  <si>
    <t>WIMI</t>
  </si>
  <si>
    <t>WiMi Hologram Cloud Inc. American Depositary Share</t>
  </si>
  <si>
    <t>WINA</t>
  </si>
  <si>
    <t>Winmark Corporation Common Stock</t>
  </si>
  <si>
    <t>WING</t>
  </si>
  <si>
    <t>Wingstop Inc. Common Stock</t>
  </si>
  <si>
    <t>WINT</t>
  </si>
  <si>
    <t>Windtree Therapeutics Inc. Common Stock</t>
  </si>
  <si>
    <t>WINV</t>
  </si>
  <si>
    <t>WinVest Acquisition Corp. Common Stock</t>
  </si>
  <si>
    <t>WINVR</t>
  </si>
  <si>
    <t>WinVest Acquisition Corp. Right</t>
  </si>
  <si>
    <t>WIRE</t>
  </si>
  <si>
    <t>Encore Wire Corporation Common Stock</t>
  </si>
  <si>
    <t>WISA</t>
  </si>
  <si>
    <t>WiSA Technologies Inc. Common Stock</t>
  </si>
  <si>
    <t>WISH</t>
  </si>
  <si>
    <t>ContextLogic Inc. Class A Common Stock</t>
  </si>
  <si>
    <t>WIT</t>
  </si>
  <si>
    <t>Wipro Limited Common Stock</t>
  </si>
  <si>
    <t>WIW</t>
  </si>
  <si>
    <t>Western Asset Inflation-Linked Opportunities &amp; Income Fund</t>
  </si>
  <si>
    <t>WIX</t>
  </si>
  <si>
    <t>Wix.com Ltd. Ordinary Shares</t>
  </si>
  <si>
    <t>WK</t>
  </si>
  <si>
    <t>Workiva Inc. Class A Common Stock</t>
  </si>
  <si>
    <t>WKC</t>
  </si>
  <si>
    <t>World Kinect Corporation Common Stock</t>
  </si>
  <si>
    <t>WKEY</t>
  </si>
  <si>
    <t>WISeKey International Holding Ltd American Depositary Shares</t>
  </si>
  <si>
    <t>WKHS</t>
  </si>
  <si>
    <t>Workhorse Group Inc. Common Stock</t>
  </si>
  <si>
    <t>WKME</t>
  </si>
  <si>
    <t>WalkMe Ltd. Ordinary Shares</t>
  </si>
  <si>
    <t>WKSP</t>
  </si>
  <si>
    <t>Worksport Ltd. Common Stock</t>
  </si>
  <si>
    <t>WKSPW</t>
  </si>
  <si>
    <t>Worksport Ltd. Warrant</t>
  </si>
  <si>
    <t>WLDN</t>
  </si>
  <si>
    <t>Willdan Group Inc. Common Stock</t>
  </si>
  <si>
    <t>WLDS</t>
  </si>
  <si>
    <t>Wearable Devices Ltd. Ordinary Share</t>
  </si>
  <si>
    <t>WLDSW</t>
  </si>
  <si>
    <t>Wearable Devices Ltd. Warrant</t>
  </si>
  <si>
    <t>WLFC</t>
  </si>
  <si>
    <t>Willis Lease Finance Corporation Common Stock</t>
  </si>
  <si>
    <t>WLGS</t>
  </si>
  <si>
    <t>Wang &amp; Lee Group Inc. Ordinary Shares</t>
  </si>
  <si>
    <t>WLK</t>
  </si>
  <si>
    <t>Westlake Corporation Common Stock</t>
  </si>
  <si>
    <t>WLKP</t>
  </si>
  <si>
    <t>Westlake Chemical Partners LP Common Units representing limited partner interests</t>
  </si>
  <si>
    <t>WLY</t>
  </si>
  <si>
    <t>John Wiley &amp; Sons Inc. Common Stock</t>
  </si>
  <si>
    <t>WLYB</t>
  </si>
  <si>
    <t>WM</t>
  </si>
  <si>
    <t>Waste Management Inc. Common Stock</t>
  </si>
  <si>
    <t>WMB</t>
  </si>
  <si>
    <t>Williams Companies Inc. (The) Common Stock</t>
  </si>
  <si>
    <t>WMC</t>
  </si>
  <si>
    <t>Western Asset Mortgage Capital Corporation Common Stock</t>
  </si>
  <si>
    <t>WMG</t>
  </si>
  <si>
    <t>Warner Music Group Corp. Class A Common Stock</t>
  </si>
  <si>
    <t>WMK</t>
  </si>
  <si>
    <t>Weis Markets Inc. Common Stock</t>
  </si>
  <si>
    <t>WMPN</t>
  </si>
  <si>
    <t>William Penn Bancorporation Common Stock</t>
  </si>
  <si>
    <t>WMS</t>
  </si>
  <si>
    <t>Advanced Drainage Systems Inc. Common Stock</t>
  </si>
  <si>
    <t>WMT</t>
  </si>
  <si>
    <t>Walmart Inc. Common Stock</t>
  </si>
  <si>
    <t>WNC</t>
  </si>
  <si>
    <t>Wabash National Corporation Common Stock</t>
  </si>
  <si>
    <t>WNEB</t>
  </si>
  <si>
    <t>Western New England Bancorp Inc. Common Stock</t>
  </si>
  <si>
    <t>WNNR</t>
  </si>
  <si>
    <t>Andretti Acquisition Corp. Class A Ordinary Shares</t>
  </si>
  <si>
    <t>WNS</t>
  </si>
  <si>
    <t>WNS (Holdings) Limited Sponsored ADR (Jersey)</t>
  </si>
  <si>
    <t>WNW</t>
  </si>
  <si>
    <t>Meiwu Technology Company Limited Ordinary Shares</t>
  </si>
  <si>
    <t>WOLF</t>
  </si>
  <si>
    <t>Wolfspeed Inc. Common Stock</t>
  </si>
  <si>
    <t>WOOF</t>
  </si>
  <si>
    <t>Petco Health and Wellness Company Inc. Class A Common Stock</t>
  </si>
  <si>
    <t>WOR</t>
  </si>
  <si>
    <t>Worthington Industries Inc. Common Stock</t>
  </si>
  <si>
    <t>WORX</t>
  </si>
  <si>
    <t>SCWorx Corp. Common Stock</t>
  </si>
  <si>
    <t>WOW</t>
  </si>
  <si>
    <t>WideOpenWest Inc. Common Stock</t>
  </si>
  <si>
    <t>WPC</t>
  </si>
  <si>
    <t>W. P. Carey Inc. REIT</t>
  </si>
  <si>
    <t>WPM</t>
  </si>
  <si>
    <t>Wheaton Precious Metals Corp Common Shares (Canada)</t>
  </si>
  <si>
    <t>WPP</t>
  </si>
  <si>
    <t>WPP plc American Depositary Shares</t>
  </si>
  <si>
    <t>WPRT</t>
  </si>
  <si>
    <t>Westport Fuel Systems Inc Common Shares</t>
  </si>
  <si>
    <t>WRAC</t>
  </si>
  <si>
    <t>Williams Rowland Acquisition Corp. Common Stock</t>
  </si>
  <si>
    <t>WRAP</t>
  </si>
  <si>
    <t>Wrap Technologies Inc. Common Stock</t>
  </si>
  <si>
    <t>WRB</t>
  </si>
  <si>
    <t>W.R. Berkley Corporation Common Stock</t>
  </si>
  <si>
    <t>WRB^E</t>
  </si>
  <si>
    <t>W.R. Berkley Corporation 5.70% Subordinated Debentures due 2058</t>
  </si>
  <si>
    <t>WRB^F</t>
  </si>
  <si>
    <t>W.R. Berkley Corporation 5.10% Subordinated Debentures due 2059</t>
  </si>
  <si>
    <t>WRB^G</t>
  </si>
  <si>
    <t>W.R. Berkley Corporation 4.25% Subordinated Debentures due 2060</t>
  </si>
  <si>
    <t>WRB^H</t>
  </si>
  <si>
    <t>W.R. Berkley Corporation 4.125% Subordinated Debentures due 2061</t>
  </si>
  <si>
    <t>WRBY</t>
  </si>
  <si>
    <t>Warby Parker Inc. Class A Common Stock</t>
  </si>
  <si>
    <t>WRK</t>
  </si>
  <si>
    <t>Westrock Company Common Stock</t>
  </si>
  <si>
    <t>WRLD</t>
  </si>
  <si>
    <t>World Acceptance Corporation Common Stock</t>
  </si>
  <si>
    <t>WRN</t>
  </si>
  <si>
    <t>Western Copper and Gold Corporation Common Stock</t>
  </si>
  <si>
    <t>WRNT</t>
  </si>
  <si>
    <t>Warrantee Inc. American Depositary Shares</t>
  </si>
  <si>
    <t>WSBC</t>
  </si>
  <si>
    <t>WesBanco Inc. Common Stock</t>
  </si>
  <si>
    <t>WSBCP</t>
  </si>
  <si>
    <t>WesBanco Inc. Depositary Shares Each Representing a 1/40th Interest in a Share of 6.75% Fixed-Rate Reset Non-Cumulative Perpetual Preferred Stock Series A</t>
  </si>
  <si>
    <t>WSBF</t>
  </si>
  <si>
    <t>Waterstone Financial Inc. Common Stock (MD)</t>
  </si>
  <si>
    <t>WSC</t>
  </si>
  <si>
    <t>WillScot Mobile Mini Holdings Corp. Class A Common Stock</t>
  </si>
  <si>
    <t>WSFS</t>
  </si>
  <si>
    <t>WSFS Financial Corporation Common Stock</t>
  </si>
  <si>
    <t>WSM</t>
  </si>
  <si>
    <t>Williams-Sonoma Inc. Common Stock (DE)</t>
  </si>
  <si>
    <t>WSO</t>
  </si>
  <si>
    <t>Watsco Inc. Common Stock</t>
  </si>
  <si>
    <t>WSO/B</t>
  </si>
  <si>
    <t>Watsco Inc.</t>
  </si>
  <si>
    <t>WSR</t>
  </si>
  <si>
    <t>Whitestone REIT Common Shares</t>
  </si>
  <si>
    <t>WST</t>
  </si>
  <si>
    <t>West Pharmaceutical Services Inc. Common Stock</t>
  </si>
  <si>
    <t>WT</t>
  </si>
  <si>
    <t>WisdomTree Inc. Common Stock</t>
  </si>
  <si>
    <t>WTBA</t>
  </si>
  <si>
    <t>West Bancorporation Common Stock</t>
  </si>
  <si>
    <t>WTER</t>
  </si>
  <si>
    <t>The Alkaline Water Company Inc. Common Stock</t>
  </si>
  <si>
    <t>WTFC</t>
  </si>
  <si>
    <t>Wintrust Financial Corporation Common Stock</t>
  </si>
  <si>
    <t>WTFCM</t>
  </si>
  <si>
    <t>Wintrust Financial Corporation Fixed-to-Floating Rate Non-Cumulative Perpetual Preferred Stock Series D</t>
  </si>
  <si>
    <t>WTFCP</t>
  </si>
  <si>
    <t>Wintrust Financial Corporation Depositary Shares Each Representing a 1/1000th Interest in a Share of 6.875% Fixed-Rate Reset Non-Cumulative Perpetual Preferred Stock Series E</t>
  </si>
  <si>
    <t>WTI</t>
  </si>
  <si>
    <t>W&amp;T Offshore Inc. Common Stock</t>
  </si>
  <si>
    <t>WTM</t>
  </si>
  <si>
    <t>White Mountains Insurance Group Ltd. Common Stock</t>
  </si>
  <si>
    <t>WTMA</t>
  </si>
  <si>
    <t>Welsbach Technology Metals Acquisition Corp. Common Stock</t>
  </si>
  <si>
    <t>WTMAR</t>
  </si>
  <si>
    <t>Welsbach Technology Metals Acquisition Corp. one right to receive 1/10th of a share of common stock</t>
  </si>
  <si>
    <t>WTO</t>
  </si>
  <si>
    <t>UTime Limited Ordinary Shares</t>
  </si>
  <si>
    <t>WTRG</t>
  </si>
  <si>
    <t>Essential Utilities Inc. Common Stock</t>
  </si>
  <si>
    <t>WTS</t>
  </si>
  <si>
    <t>Watts Water Technologies Inc. Class A Common Stock</t>
  </si>
  <si>
    <t>WTTR</t>
  </si>
  <si>
    <t>Select Water Solutions Inc. Class A common stock</t>
  </si>
  <si>
    <t>WTW</t>
  </si>
  <si>
    <t>Willis Towers Watson Public Limited Company Ordinary Shares</t>
  </si>
  <si>
    <t>WU</t>
  </si>
  <si>
    <t>Western Union Company (The) Common Stock</t>
  </si>
  <si>
    <t>WULF</t>
  </si>
  <si>
    <t>TeraWulf Inc. Common Stock</t>
  </si>
  <si>
    <t>WVE</t>
  </si>
  <si>
    <t>Wave Life Sciences Ltd. Ordinary Shares</t>
  </si>
  <si>
    <t>WVVI</t>
  </si>
  <si>
    <t>Willamette Valley Vineyards Inc. Common Stock</t>
  </si>
  <si>
    <t>WVVIP</t>
  </si>
  <si>
    <t>Willamette Valley Vineyards Inc. Series A Redeemable Preferred Stock</t>
  </si>
  <si>
    <t>WW</t>
  </si>
  <si>
    <t>WW International Inc. Common Stock</t>
  </si>
  <si>
    <t>WWAC</t>
  </si>
  <si>
    <t>Worldwide Webb Acquisition Corp. Class A Ordinary Share</t>
  </si>
  <si>
    <t>WWACU</t>
  </si>
  <si>
    <t>Worldwide Webb Acquisition Corp. Unit</t>
  </si>
  <si>
    <t>WWACW</t>
  </si>
  <si>
    <t>Worldwide Webb Acquisition Corp. Warrant</t>
  </si>
  <si>
    <t>WWD</t>
  </si>
  <si>
    <t>Woodward Inc. Common Stock</t>
  </si>
  <si>
    <t>WWR</t>
  </si>
  <si>
    <t>Westwater Resources Inc. Common Stock</t>
  </si>
  <si>
    <t>WWW</t>
  </si>
  <si>
    <t>Wolverine World Wide Inc. Common Stock</t>
  </si>
  <si>
    <t>WY</t>
  </si>
  <si>
    <t>Weyerhaeuser Company Common Stock</t>
  </si>
  <si>
    <t>WYNN</t>
  </si>
  <si>
    <t>Wynn Resorts Limited Common stock</t>
  </si>
  <si>
    <t>WYY</t>
  </si>
  <si>
    <t>WidePoint Corporation Common Stock</t>
  </si>
  <si>
    <t>X</t>
  </si>
  <si>
    <t>United States Steel Corporation Common Stock</t>
  </si>
  <si>
    <t>XAIR</t>
  </si>
  <si>
    <t>Beyond Air Inc. Common Stock</t>
  </si>
  <si>
    <t>XBIO</t>
  </si>
  <si>
    <t>Xenetic Biosciences Inc. Common Stock</t>
  </si>
  <si>
    <t>XBIOW</t>
  </si>
  <si>
    <t>Xenetic Biosciences Inc. Warrants</t>
  </si>
  <si>
    <t>XBIT</t>
  </si>
  <si>
    <t>XBiotech Inc. Common Stock</t>
  </si>
  <si>
    <t>XCUR</t>
  </si>
  <si>
    <t>Exicure Inc. Common Stock</t>
  </si>
  <si>
    <t>XEL</t>
  </si>
  <si>
    <t>Xcel Energy Inc. Common Stock</t>
  </si>
  <si>
    <t>XELA</t>
  </si>
  <si>
    <t>Exela Technologies Inc. Common Stock</t>
  </si>
  <si>
    <t>XELAP</t>
  </si>
  <si>
    <t>Exela Technologies Inc. 6.00% Series B Cumulative Convertible Perpetual Preferred Stock</t>
  </si>
  <si>
    <t>XELB</t>
  </si>
  <si>
    <t>Xcel Brands Inc. Common Stock</t>
  </si>
  <si>
    <t>XENE</t>
  </si>
  <si>
    <t>Xenon Pharmaceuticals Inc. Common Shares</t>
  </si>
  <si>
    <t>XERS</t>
  </si>
  <si>
    <t>Xeris Biopharma Holdings Inc. Common Stock</t>
  </si>
  <si>
    <t>XFIN</t>
  </si>
  <si>
    <t>ExcelFin Acquisition Corp Class A Common Stock</t>
  </si>
  <si>
    <t>XFINU</t>
  </si>
  <si>
    <t>ExcelFin Acquisition Corp Unit</t>
  </si>
  <si>
    <t>XFINW</t>
  </si>
  <si>
    <t>ExcelFin Acquisition Corp Warrant</t>
  </si>
  <si>
    <t>XFLT</t>
  </si>
  <si>
    <t>XAI Octagon Floating Rate &amp; Alternative Income Term Trust Common Shares of Beneficial Interest</t>
  </si>
  <si>
    <t>XFLT^A</t>
  </si>
  <si>
    <t>XAI Octagon Floating Rate &amp; Alternative Income Term Trust 6.50% Series 2026 Term Preferred Shares (Liquidation Preference $25.00)</t>
  </si>
  <si>
    <t>XFOR</t>
  </si>
  <si>
    <t>X4 Pharmaceuticals Inc. Common Stock</t>
  </si>
  <si>
    <t>XGN</t>
  </si>
  <si>
    <t>Exagen Inc. Common Stock</t>
  </si>
  <si>
    <t>XHR</t>
  </si>
  <si>
    <t>Xenia Hotels &amp; Resorts Inc. Common Stock</t>
  </si>
  <si>
    <t>XIN</t>
  </si>
  <si>
    <t>Xinyuan Real Estate Co Ltd American Depositary Shares</t>
  </si>
  <si>
    <t>XLO</t>
  </si>
  <si>
    <t>Xilio Therapeutics Inc. Common Stock</t>
  </si>
  <si>
    <t>XMTR</t>
  </si>
  <si>
    <t>Xometry Inc. Class A Common Stock</t>
  </si>
  <si>
    <t>XNCR</t>
  </si>
  <si>
    <t>Xencor Inc. Common Stock</t>
  </si>
  <si>
    <t>XNET</t>
  </si>
  <si>
    <t>Xunlei Limited American Depositary Shares</t>
  </si>
  <si>
    <t>XOM</t>
  </si>
  <si>
    <t>Exxon Mobil Corporation Common Stock</t>
  </si>
  <si>
    <t>XOMA</t>
  </si>
  <si>
    <t>XOMA Corporation Common Stock</t>
  </si>
  <si>
    <t>XOMAO</t>
  </si>
  <si>
    <t>XOMA Corporation Depositary Shares Rep Series B 8.375% Cumulative Preferred Stock</t>
  </si>
  <si>
    <t>XOMAP</t>
  </si>
  <si>
    <t>XOMA Corporation 8.625% Series A Cumulative Perpetual Preferred Stock</t>
  </si>
  <si>
    <t>XOS</t>
  </si>
  <si>
    <t>Xos Inc. Common Stock</t>
  </si>
  <si>
    <t>XOSWW</t>
  </si>
  <si>
    <t>Xos Inc. Warrants</t>
  </si>
  <si>
    <t>XP</t>
  </si>
  <si>
    <t>XP Inc. Class A Common Stock</t>
  </si>
  <si>
    <t>XPDB</t>
  </si>
  <si>
    <t>Power &amp; Digital Infrastructure Acquisition II Corp. Class A Common Stock</t>
  </si>
  <si>
    <t>XPEL</t>
  </si>
  <si>
    <t>XPEL Inc. Common Stock</t>
  </si>
  <si>
    <t>XPER</t>
  </si>
  <si>
    <t>Xperi Inc. Common Stock</t>
  </si>
  <si>
    <t>XPEV</t>
  </si>
  <si>
    <t>XPeng Inc. American depositary shares each representing two Class A ordinary shares</t>
  </si>
  <si>
    <t>XPL</t>
  </si>
  <si>
    <t>Solitario Resources Corp. Common Stock</t>
  </si>
  <si>
    <t>XPO</t>
  </si>
  <si>
    <t>XPO Inc. Common Stock</t>
  </si>
  <si>
    <t>XPOF</t>
  </si>
  <si>
    <t>Xponential Fitness Inc. Class A Common Stock</t>
  </si>
  <si>
    <t>XPON</t>
  </si>
  <si>
    <t>Expion360 Inc. Common Stock</t>
  </si>
  <si>
    <t>XPRO</t>
  </si>
  <si>
    <t>Expro Group Holdings N.V. Common Stock</t>
  </si>
  <si>
    <t>XRAY</t>
  </si>
  <si>
    <t>DENTSPLY SIRONA Inc. Common Stock</t>
  </si>
  <si>
    <t>XRTX</t>
  </si>
  <si>
    <t>XORTX Therapeutics Inc. Common Stock</t>
  </si>
  <si>
    <t>XRX</t>
  </si>
  <si>
    <t>Xerox Holdings Corporation Common Stock</t>
  </si>
  <si>
    <t>XTLB</t>
  </si>
  <si>
    <t>XTL Biopharmaceuticals Ltd. American Depositary Shares</t>
  </si>
  <si>
    <t>XTNT</t>
  </si>
  <si>
    <t>Xtant Medical Holdings Inc. Common Stock</t>
  </si>
  <si>
    <t>XWEL</t>
  </si>
  <si>
    <t>XWELL Inc. Common Stock</t>
  </si>
  <si>
    <t>XXII</t>
  </si>
  <si>
    <t>22nd Century Group Inc. Common Stock</t>
  </si>
  <si>
    <t>XYF</t>
  </si>
  <si>
    <t>X Financial American Depositary Shares each representing six Class A Ordinary Shares</t>
  </si>
  <si>
    <t>XYL</t>
  </si>
  <si>
    <t>Xylem Inc. Common Stock New</t>
  </si>
  <si>
    <t>YALA</t>
  </si>
  <si>
    <t>Yalla Group Limited American Depositary Shares each representing one Class A Ordinary Share</t>
  </si>
  <si>
    <t>YCBD</t>
  </si>
  <si>
    <t>cbdMD Inc. Common Stock</t>
  </si>
  <si>
    <t>YCBD^A</t>
  </si>
  <si>
    <t>cbdMD Inc. 8.0% Series A Cumulative Convertible Preferred Stock</t>
  </si>
  <si>
    <t>YELP</t>
  </si>
  <si>
    <t>Yelp Inc. Common Stock</t>
  </si>
  <si>
    <t>YETI</t>
  </si>
  <si>
    <t>YETI Holdings Inc. Common Stock</t>
  </si>
  <si>
    <t>YEXT</t>
  </si>
  <si>
    <t>Yext Inc. Common Stock</t>
  </si>
  <si>
    <t>YGF</t>
  </si>
  <si>
    <t>YanGuFang International Group Co. Ltd. Ordinary Shares</t>
  </si>
  <si>
    <t>YGMZ</t>
  </si>
  <si>
    <t>MingZhu Logistics Holdings Limited Ordinary Shares</t>
  </si>
  <si>
    <t>YHGJ</t>
  </si>
  <si>
    <t>Yunhong Green CTI Ltd. Common Stock</t>
  </si>
  <si>
    <t>YI</t>
  </si>
  <si>
    <t>111 Inc. American Depositary Shares</t>
  </si>
  <si>
    <t>YJ</t>
  </si>
  <si>
    <t>Yunji Inc. American Depository Shares</t>
  </si>
  <si>
    <t>YMAB</t>
  </si>
  <si>
    <t>Y-mAbs Therapeutics Inc. Common Stock</t>
  </si>
  <si>
    <t>YMM</t>
  </si>
  <si>
    <t>Full Truck Alliance Co. Ltd. American Depositary Shares (each representing 20 Class A Ordinary Shares)</t>
  </si>
  <si>
    <t>YORW</t>
  </si>
  <si>
    <t>York Water Company (The) Common Stock</t>
  </si>
  <si>
    <t>YOSH</t>
  </si>
  <si>
    <t>Yoshiharu Global Co. Class A Common Stock</t>
  </si>
  <si>
    <t>YOTAR</t>
  </si>
  <si>
    <t>Yotta Acquisition Corporation Right</t>
  </si>
  <si>
    <t>YOTAW</t>
  </si>
  <si>
    <t>Yotta Acquisition Corporation Warrant</t>
  </si>
  <si>
    <t>YOU</t>
  </si>
  <si>
    <t>Clear Secure Inc. Class A Common Stock</t>
  </si>
  <si>
    <t>YPF</t>
  </si>
  <si>
    <t>YPF Sociedad Anonima Common Stock</t>
  </si>
  <si>
    <t>YQ</t>
  </si>
  <si>
    <t>17 Education &amp; Technology Group Inc. American Depositary Shares</t>
  </si>
  <si>
    <t>YRD</t>
  </si>
  <si>
    <t>Yiren Digital Ltd. American Depositary Shares each representing two ordinary shares</t>
  </si>
  <si>
    <t>YS</t>
  </si>
  <si>
    <t>YS Biopharma Co. Ltd. Ordinary Shares</t>
  </si>
  <si>
    <t>YSBPW</t>
  </si>
  <si>
    <t>YS Biopharma Co. Ltd. Warrants</t>
  </si>
  <si>
    <t>YSG</t>
  </si>
  <si>
    <t>Yatsen Holding Limited American Depositary Shares each representing four Class A ordinary shares</t>
  </si>
  <si>
    <t>YTEN</t>
  </si>
  <si>
    <t>Yield10 Bioscience Inc. Common Stock</t>
  </si>
  <si>
    <t>YTRA</t>
  </si>
  <si>
    <t>Yatra Online Inc. Ordinary Shares</t>
  </si>
  <si>
    <t>YUM</t>
  </si>
  <si>
    <t>Yum! Brands Inc.</t>
  </si>
  <si>
    <t>YUMC</t>
  </si>
  <si>
    <t>Yum China Holdings Inc. Common Stock</t>
  </si>
  <si>
    <t>YY</t>
  </si>
  <si>
    <t>JOYY Inc. American Depositary Shares</t>
  </si>
  <si>
    <t>Z</t>
  </si>
  <si>
    <t>Zillow Group Inc. Class C Capital Stock</t>
  </si>
  <si>
    <t>ZAPP</t>
  </si>
  <si>
    <t>Zapp Electric Vehicles Group Limited Ordinary Shares</t>
  </si>
  <si>
    <t>Thailand</t>
  </si>
  <si>
    <t>ZAPPW</t>
  </si>
  <si>
    <t>Zapp Electric Vehicles Group Limited Warrant</t>
  </si>
  <si>
    <t>ZBH</t>
  </si>
  <si>
    <t>Zimmer Biomet Holdings Inc. Common Stock</t>
  </si>
  <si>
    <t>ZBRA</t>
  </si>
  <si>
    <t>Zebra Technologies Corporation Class A Common Stock</t>
  </si>
  <si>
    <t>ZCMD</t>
  </si>
  <si>
    <t>Zhongchao Inc. Class A Ordinary Shares</t>
  </si>
  <si>
    <t>ZD</t>
  </si>
  <si>
    <t>Ziff Davis Inc. Common Stock</t>
  </si>
  <si>
    <t>ZDGE</t>
  </si>
  <si>
    <t>Zedge Inc. Class B Common Stock</t>
  </si>
  <si>
    <t>ZENV</t>
  </si>
  <si>
    <t>Zenvia Inc. Class A Common Stock</t>
  </si>
  <si>
    <t>ZEPP</t>
  </si>
  <si>
    <t>Zepp Health Corporation American Depositary Shares</t>
  </si>
  <si>
    <t>ZETA</t>
  </si>
  <si>
    <t>Zeta Global Holdings Corp. Class A Common Stock</t>
  </si>
  <si>
    <t>ZEUS</t>
  </si>
  <si>
    <t>Olympic Steel Inc. Common Stock</t>
  </si>
  <si>
    <t>ZFOX</t>
  </si>
  <si>
    <t>ZeroFox Holdings Inc. Common Stock</t>
  </si>
  <si>
    <t>ZG</t>
  </si>
  <si>
    <t>Zillow Group Inc. Class A Common Stock</t>
  </si>
  <si>
    <t>ZGN</t>
  </si>
  <si>
    <t>Ermenegildo Zegna N.V. Ordinary Shares</t>
  </si>
  <si>
    <t>ZH</t>
  </si>
  <si>
    <t>Zhihu Inc. American Depositary Shares (every two of each representing one Class A ordinary share)</t>
  </si>
  <si>
    <t>ZI</t>
  </si>
  <si>
    <t>ZoomInfo Technologies Inc Common Stock</t>
  </si>
  <si>
    <t>ZIM</t>
  </si>
  <si>
    <t>ZIM Integrated Shipping Services Ltd. Ordinary Shares</t>
  </si>
  <si>
    <t>ZIMV</t>
  </si>
  <si>
    <t>ZimVie Inc. Common Stock</t>
  </si>
  <si>
    <t>ZION</t>
  </si>
  <si>
    <t>Zions Bancorporation N.A. Common Stock</t>
  </si>
  <si>
    <t>ZIONL</t>
  </si>
  <si>
    <t>Zions Bancorporation 6.95% Fixed-to-Floating Rate Subordinated Notes</t>
  </si>
  <si>
    <t>ZIONO</t>
  </si>
  <si>
    <t>Zions Bancorporation N.A. Dep Shs Repstg 1/40th Perp Pfd Ser G</t>
  </si>
  <si>
    <t>ZIONP</t>
  </si>
  <si>
    <t>Zions Bancorporation N.A. Depositary Shares (Each representing 1/40th Interest in a Share of Series A Floating-Rate Non-Cumulative Perpetual Preferred Stock)</t>
  </si>
  <si>
    <t>ZIP</t>
  </si>
  <si>
    <t>ZipRecruiter Inc. Class A Common Stock</t>
  </si>
  <si>
    <t>ZIVO</t>
  </si>
  <si>
    <t>Zivo Bioscience Inc. Common Stock</t>
  </si>
  <si>
    <t>ZIVOW</t>
  </si>
  <si>
    <t>Zivo Bioscience Inc. Warrants</t>
  </si>
  <si>
    <t>ZJYL</t>
  </si>
  <si>
    <t>JIN MEDICAL INTERNATIONAL LTD. Ordinary Shares</t>
  </si>
  <si>
    <t>ZKIN</t>
  </si>
  <si>
    <t>ZK International Group Co. Ltd Ordinary Share</t>
  </si>
  <si>
    <t>ZLAB</t>
  </si>
  <si>
    <t>Zai Lab Limited American Depositary Shares</t>
  </si>
  <si>
    <t>ZLS</t>
  </si>
  <si>
    <t>Zalatoris II Acquisition Corp Class A Ordinary Shares</t>
  </si>
  <si>
    <t>ZLSWW</t>
  </si>
  <si>
    <t>Zalatoris II Acquisition Corp Warrant</t>
  </si>
  <si>
    <t>ZM</t>
  </si>
  <si>
    <t>Zoom Video Communications Inc. Class A Common Stock</t>
  </si>
  <si>
    <t>ZNTL</t>
  </si>
  <si>
    <t>Zentalis Pharmaceuticals Inc. Common Stock</t>
  </si>
  <si>
    <t>ZOM</t>
  </si>
  <si>
    <t>Zomedica Corp. Common Shares</t>
  </si>
  <si>
    <t>ZS</t>
  </si>
  <si>
    <t>Zscaler Inc. Common Stock</t>
  </si>
  <si>
    <t>ZTEK</t>
  </si>
  <si>
    <t>Zentek Ltd. Common Stock</t>
  </si>
  <si>
    <t>ZTO</t>
  </si>
  <si>
    <t>ZTO Express (Cayman) Inc. American Depositary Shares each representing one Class A ordinary share.</t>
  </si>
  <si>
    <t>ZTR</t>
  </si>
  <si>
    <t>Virtus Total Return Fund Inc.</t>
  </si>
  <si>
    <t>ZTS</t>
  </si>
  <si>
    <t>Zoetis Inc. Class A Common Stock</t>
  </si>
  <si>
    <t>ZUMZ</t>
  </si>
  <si>
    <t>Zumiez Inc. Common Stock</t>
  </si>
  <si>
    <t>ZUO</t>
  </si>
  <si>
    <t>Zuora Inc. Class A Common Stock</t>
  </si>
  <si>
    <t>ZURA</t>
  </si>
  <si>
    <t>Zura Bio Limited Class A Ordinary Shares</t>
  </si>
  <si>
    <t>ZURAW</t>
  </si>
  <si>
    <t>Zura Bio Limited Warrants</t>
  </si>
  <si>
    <t>ZVIA</t>
  </si>
  <si>
    <t>Zevia PBC Class A Common Stock</t>
  </si>
  <si>
    <t>ZVRA</t>
  </si>
  <si>
    <t>Zevra Therapeutics Inc. Common Stock</t>
  </si>
  <si>
    <t>ZVSA</t>
  </si>
  <si>
    <t>ZyVersa Therapeutics Inc. Common Stock</t>
  </si>
  <si>
    <t>ZWS</t>
  </si>
  <si>
    <t>Zurn Elkay Water Solutions Corporation Common Stock</t>
  </si>
  <si>
    <t>ZYME</t>
  </si>
  <si>
    <t>Zymeworks Inc. Common Stock</t>
  </si>
  <si>
    <t>ZYXI</t>
  </si>
  <si>
    <t>Zynex Inc. Common Stock</t>
  </si>
  <si>
    <t>MGK</t>
  </si>
  <si>
    <t>ETF</t>
  </si>
  <si>
    <t>QQQ</t>
  </si>
  <si>
    <t>VUG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</si>
</sst>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&quot;$&quot;#,##0.00"/>
    <numFmt numFmtId="165" formatCode="# &quot;Days&quot;"/>
    <numFmt numFmtId="166" formatCode="# &quot;DMA&quot;"/>
    <numFmt numFmtId="167" formatCode="0.000"/>
    <numFmt numFmtId="168" formatCode="dd-mmm-yyyy"/>
    <numFmt numFmtId="169" formatCode="d-mmm-yyyy"/>
  </numFmts>
  <fonts count="15">
    <font>
      <sz val="10.0"/>
      <color rgb="FF000000"/>
      <name val="Arial"/>
      <scheme val="minor"/>
    </font>
    <font>
      <sz val="30.0"/>
      <color theme="1"/>
      <name val="Arial"/>
      <scheme val="minor"/>
    </font>
    <font>
      <b/>
      <sz val="13.0"/>
      <color theme="1"/>
      <name val="Arial"/>
      <scheme val="minor"/>
    </font>
    <font>
      <sz val="18.0"/>
      <color theme="1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10.0"/>
      <color rgb="FF131313"/>
      <name val="Arial"/>
      <scheme val="minor"/>
    </font>
    <font>
      <sz val="9.0"/>
      <color rgb="FF000000"/>
      <name val="&quot;Google Sans Mono&quot;"/>
    </font>
    <font>
      <b/>
      <color theme="1"/>
      <name val="Arial"/>
      <scheme val="minor"/>
    </font>
    <font>
      <sz val="9.0"/>
      <color rgb="FF1155CC"/>
      <name val="&quot;Google Sans Mono&quot;"/>
    </font>
    <font>
      <sz val="9.0"/>
      <color rgb="FF7E3794"/>
      <name val="&quot;Google Sans Mono&quot;"/>
    </font>
    <font>
      <color rgb="FF000000"/>
      <name val="Arial"/>
    </font>
    <font>
      <b/>
      <sz val="9.0"/>
      <color rgb="FF000000"/>
      <name val="&quot;Google Sans Mono&quot;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center"/>
    </xf>
    <xf borderId="1" fillId="0" fontId="3" numFmtId="4" xfId="0" applyAlignment="1" applyBorder="1" applyFont="1" applyNumberFormat="1">
      <alignment horizontal="center"/>
    </xf>
    <xf borderId="1" fillId="0" fontId="3" numFmtId="10" xfId="0" applyAlignment="1" applyBorder="1" applyFont="1" applyNumberFormat="1">
      <alignment horizontal="center"/>
    </xf>
    <xf borderId="0" fillId="0" fontId="4" numFmtId="0" xfId="0" applyAlignment="1" applyFont="1">
      <alignment readingOrder="0"/>
    </xf>
    <xf borderId="0" fillId="0" fontId="4" numFmtId="164" xfId="0" applyFont="1" applyNumberFormat="1"/>
    <xf borderId="0" fillId="0" fontId="4" numFmtId="4" xfId="0" applyFont="1" applyNumberFormat="1"/>
    <xf borderId="0" fillId="0" fontId="4" numFmtId="10" xfId="0" applyFont="1" applyNumberFormat="1"/>
    <xf borderId="0" fillId="2" fontId="4" numFmtId="0" xfId="0" applyAlignment="1" applyFill="1" applyFont="1">
      <alignment readingOrder="0"/>
    </xf>
    <xf borderId="0" fillId="3" fontId="4" numFmtId="0" xfId="0" applyAlignment="1" applyFill="1" applyFont="1">
      <alignment readingOrder="0"/>
    </xf>
    <xf borderId="1" fillId="4" fontId="5" numFmtId="0" xfId="0" applyAlignment="1" applyBorder="1" applyFill="1" applyFont="1">
      <alignment readingOrder="0"/>
    </xf>
    <xf borderId="1" fillId="4" fontId="5" numFmtId="164" xfId="0" applyAlignment="1" applyBorder="1" applyFont="1" applyNumberFormat="1">
      <alignment readingOrder="0"/>
    </xf>
    <xf borderId="1" fillId="4" fontId="5" numFmtId="165" xfId="0" applyAlignment="1" applyBorder="1" applyFont="1" applyNumberFormat="1">
      <alignment readingOrder="0"/>
    </xf>
    <xf borderId="1" fillId="4" fontId="5" numFmtId="166" xfId="0" applyAlignment="1" applyBorder="1" applyFont="1" applyNumberFormat="1">
      <alignment readingOrder="0"/>
    </xf>
    <xf borderId="1" fillId="0" fontId="6" numFmtId="0" xfId="0" applyAlignment="1" applyBorder="1" applyFont="1">
      <alignment readingOrder="0"/>
    </xf>
    <xf borderId="1" fillId="0" fontId="6" numFmtId="0" xfId="0" applyBorder="1" applyFont="1"/>
    <xf borderId="1" fillId="0" fontId="6" numFmtId="2" xfId="0" applyBorder="1" applyFont="1" applyNumberFormat="1"/>
    <xf borderId="1" fillId="0" fontId="6" numFmtId="164" xfId="0" applyBorder="1" applyFont="1" applyNumberFormat="1"/>
    <xf borderId="1" fillId="0" fontId="6" numFmtId="4" xfId="0" applyBorder="1" applyFont="1" applyNumberFormat="1"/>
    <xf borderId="1" fillId="0" fontId="6" numFmtId="10" xfId="0" applyBorder="1" applyFont="1" applyNumberFormat="1"/>
    <xf borderId="1" fillId="5" fontId="6" numFmtId="10" xfId="0" applyBorder="1" applyFill="1" applyFont="1" applyNumberFormat="1"/>
    <xf borderId="1" fillId="6" fontId="7" numFmtId="2" xfId="0" applyBorder="1" applyFill="1" applyFont="1" applyNumberFormat="1"/>
    <xf borderId="1" fillId="0" fontId="0" numFmtId="4" xfId="0" applyBorder="1" applyFont="1" applyNumberFormat="1"/>
    <xf borderId="0" fillId="0" fontId="4" numFmtId="167" xfId="0" applyFont="1" applyNumberFormat="1"/>
    <xf borderId="0" fillId="0" fontId="4" numFmtId="0" xfId="0" applyFont="1"/>
    <xf borderId="0" fillId="6" fontId="8" numFmtId="0" xfId="0" applyFont="1"/>
    <xf borderId="0" fillId="0" fontId="9" numFmtId="10" xfId="0" applyAlignment="1" applyFont="1" applyNumberFormat="1">
      <alignment readingOrder="0"/>
    </xf>
    <xf borderId="0" fillId="0" fontId="4" numFmtId="168" xfId="0" applyAlignment="1" applyFont="1" applyNumberFormat="1">
      <alignment readingOrder="0"/>
    </xf>
    <xf borderId="0" fillId="0" fontId="4" numFmtId="169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  <xf borderId="0" fillId="6" fontId="8" numFmtId="164" xfId="0" applyFont="1" applyNumberFormat="1"/>
    <xf borderId="0" fillId="6" fontId="10" numFmtId="164" xfId="0" applyFont="1" applyNumberFormat="1"/>
    <xf borderId="0" fillId="6" fontId="11" numFmtId="164" xfId="0" applyFont="1" applyNumberFormat="1"/>
    <xf borderId="0" fillId="6" fontId="10" numFmtId="10" xfId="0" applyFont="1" applyNumberFormat="1"/>
    <xf borderId="0" fillId="6" fontId="12" numFmtId="0" xfId="0" applyAlignment="1" applyFont="1">
      <alignment horizontal="right" readingOrder="0"/>
    </xf>
    <xf borderId="0" fillId="6" fontId="12" numFmtId="164" xfId="0" applyAlignment="1" applyFont="1" applyNumberFormat="1">
      <alignment horizontal="right" readingOrder="0"/>
    </xf>
    <xf borderId="0" fillId="7" fontId="13" numFmtId="0" xfId="0" applyAlignment="1" applyFill="1" applyFont="1">
      <alignment readingOrder="0"/>
    </xf>
    <xf borderId="0" fillId="7" fontId="9" numFmtId="0" xfId="0" applyAlignment="1" applyFont="1">
      <alignment readingOrder="0"/>
    </xf>
    <xf borderId="0" fillId="7" fontId="9" numFmtId="4" xfId="0" applyAlignment="1" applyFont="1" applyNumberFormat="1">
      <alignment readingOrder="0"/>
    </xf>
    <xf borderId="1" fillId="7" fontId="13" numFmtId="0" xfId="0" applyAlignment="1" applyBorder="1" applyFont="1">
      <alignment readingOrder="0"/>
    </xf>
    <xf borderId="1" fillId="7" fontId="9" numFmtId="0" xfId="0" applyAlignment="1" applyBorder="1" applyFont="1">
      <alignment readingOrder="0"/>
    </xf>
    <xf borderId="1" fillId="0" fontId="8" numFmtId="0" xfId="0" applyBorder="1" applyFont="1"/>
    <xf borderId="1" fillId="0" fontId="4" numFmtId="0" xfId="0" applyAlignment="1" applyBorder="1" applyFont="1">
      <alignment readingOrder="0"/>
    </xf>
    <xf borderId="1" fillId="0" fontId="4" numFmtId="4" xfId="0" applyAlignment="1" applyBorder="1" applyFont="1" applyNumberFormat="1">
      <alignment readingOrder="0"/>
    </xf>
    <xf borderId="1" fillId="0" fontId="4" numFmtId="4" xfId="0" applyBorder="1" applyFont="1" applyNumberFormat="1"/>
    <xf borderId="1" fillId="6" fontId="8" numFmtId="4" xfId="0" applyBorder="1" applyFont="1" applyNumberFormat="1"/>
    <xf borderId="1" fillId="0" fontId="4" numFmtId="0" xfId="0" applyBorder="1" applyFont="1"/>
    <xf borderId="0" fillId="0" fontId="14" numFmtId="0" xfId="0" applyAlignment="1" applyFont="1">
      <alignment readingOrder="0" shrinkToFit="0" vertical="bottom" wrapText="0"/>
    </xf>
    <xf borderId="0" fillId="0" fontId="14" numFmtId="164" xfId="0" applyAlignment="1" applyFont="1" applyNumberFormat="1">
      <alignment readingOrder="0" shrinkToFit="0" vertical="bottom" wrapText="0"/>
    </xf>
    <xf borderId="0" fillId="0" fontId="14" numFmtId="0" xfId="0" applyAlignment="1" applyFont="1">
      <alignment horizontal="right" readingOrder="0" shrinkToFit="0" vertical="bottom" wrapText="0"/>
    </xf>
    <xf borderId="0" fillId="0" fontId="14" numFmtId="10" xfId="0" applyAlignment="1" applyFont="1" applyNumberFormat="1">
      <alignment horizontal="right" readingOrder="0" shrinkToFit="0" vertical="bottom" wrapText="0"/>
    </xf>
    <xf borderId="0" fillId="0" fontId="14" numFmtId="11" xfId="0" applyAlignment="1" applyFont="1" applyNumberFormat="1">
      <alignment horizontal="right" readingOrder="0" shrinkToFit="0" vertical="bottom" wrapText="0"/>
    </xf>
    <xf borderId="0" fillId="0" fontId="14" numFmtId="0" xfId="0" applyAlignment="1" applyFont="1">
      <alignment shrinkToFit="0" vertical="bottom" wrapText="0"/>
    </xf>
    <xf borderId="0" fillId="0" fontId="14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1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FF00FF"/>
          <bgColor rgb="FFFF00FF"/>
        </patternFill>
      </fill>
      <border/>
    </dxf>
    <dxf>
      <font/>
      <fill>
        <patternFill patternType="solid">
          <fgColor rgb="FF00FFFF"/>
          <bgColor rgb="FF00FFFF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4A86E8"/>
          <bgColor rgb="FF4A86E8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3">
    <tableStyle count="3" pivot="0" name="Summary-style">
      <tableStyleElement dxfId="8" type="headerRow"/>
      <tableStyleElement dxfId="9" type="firstRowStripe"/>
      <tableStyleElement dxfId="10" type="secondRowStripe"/>
    </tableStyle>
    <tableStyle count="2" pivot="0" name="Summary-style 2">
      <tableStyleElement dxfId="10" type="firstRowStripe"/>
      <tableStyleElement dxfId="9" type="secondRowStripe"/>
    </tableStyle>
    <tableStyle count="3" pivot="0" name="Settled-style">
      <tableStyleElement dxfId="12" type="headerRow"/>
      <tableStyleElement dxfId="9" type="firstRowStripe"/>
      <tableStyleElement dxfId="1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Cost vs Market Value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Summary!$F$2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Summary!$B$3:$B$7</c:f>
            </c:strRef>
          </c:cat>
          <c:val>
            <c:numRef>
              <c:f>Summary!$F$3:$F$7</c:f>
              <c:numCache/>
            </c:numRef>
          </c:val>
        </c:ser>
        <c:axId val="1005228001"/>
        <c:axId val="450632694"/>
      </c:barChart>
      <c:lineChart>
        <c:varyColors val="0"/>
        <c:ser>
          <c:idx val="1"/>
          <c:order val="1"/>
          <c:tx>
            <c:strRef>
              <c:f>Summary!$D$2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Summary!$B$3:$B$7</c:f>
            </c:strRef>
          </c:cat>
          <c:val>
            <c:numRef>
              <c:f>Summary!$D$3:$D$7</c:f>
              <c:numCache/>
            </c:numRef>
          </c:val>
          <c:smooth val="0"/>
        </c:ser>
        <c:axId val="1005228001"/>
        <c:axId val="450632694"/>
      </c:lineChart>
      <c:catAx>
        <c:axId val="1005228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0632694"/>
      </c:catAx>
      <c:valAx>
        <c:axId val="4506326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52280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Share Performance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Summary!$H$2</c:f>
            </c:strRef>
          </c:tx>
          <c:spPr>
            <a:solidFill>
              <a:srgbClr val="6AA84F"/>
            </a:solidFill>
            <a:ln cmpd="sng">
              <a:solidFill>
                <a:srgbClr val="000000"/>
              </a:solidFill>
            </a:ln>
          </c:spPr>
          <c:dLbls>
            <c:numFmt formatCode="0%" sourceLinked="0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errBars>
            <c:errDir val="y"/>
            <c:errBarType val="both"/>
            <c:errValType val="percentage"/>
            <c:noEndCap val="0"/>
            <c:val val="0.0"/>
          </c:errBars>
          <c:cat>
            <c:strRef>
              <c:f>Summary!$B$3:$B$7</c:f>
            </c:strRef>
          </c:cat>
          <c:val>
            <c:numRef>
              <c:f>Summary!$H$3:$H$7</c:f>
              <c:numCache/>
            </c:numRef>
          </c:val>
        </c:ser>
        <c:ser>
          <c:idx val="1"/>
          <c:order val="1"/>
          <c:tx>
            <c:strRef>
              <c:f>Summary!$H$2</c:f>
            </c:strRef>
          </c:tx>
          <c:cat>
            <c:strRef>
              <c:f>Summary!$B$3:$B$7</c:f>
            </c:strRef>
          </c:cat>
          <c:val>
            <c:numRef>
              <c:f>Summary!$H$3:$H$7</c:f>
              <c:numCache/>
            </c:numRef>
          </c:val>
        </c:ser>
        <c:axId val="1385108868"/>
        <c:axId val="1970861669"/>
      </c:barChart>
      <c:catAx>
        <c:axId val="13851088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0861669"/>
      </c:catAx>
      <c:valAx>
        <c:axId val="19708616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51088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266700</xdr:colOff>
      <xdr:row>2</xdr:row>
      <xdr:rowOff>190500</xdr:rowOff>
    </xdr:from>
    <xdr:ext cx="7400925" cy="30384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266700</xdr:colOff>
      <xdr:row>16</xdr:row>
      <xdr:rowOff>152400</xdr:rowOff>
    </xdr:from>
    <xdr:ext cx="7400925" cy="29622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Q7" displayName="Table_1" name="Table_1" id="1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Summary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8:S8" displayName="Table_2" name="Table_2" id="2">
  <tableColumns count="1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</tableColumns>
  <tableStyleInfo name="Summary-style 2" showColumnStripes="0" showFirstColumn="1" showLastColumn="1" showRowStripes="1"/>
</table>
</file>

<file path=xl/tables/table3.xml><?xml version="1.0" encoding="utf-8"?>
<table xmlns="http://schemas.openxmlformats.org/spreadsheetml/2006/main" ref="A2:G5" displayName="Table_3" name="Table_3" id="3">
  <tableColumns count="7">
    <tableColumn name="Scrip" id="1"/>
    <tableColumn name="Total Buy Qty" id="2"/>
    <tableColumn name="Total Cost" id="3"/>
    <tableColumn name="Average Price" id="4"/>
    <tableColumn name="Total Sell Amount" id="5"/>
    <tableColumn name="Average Sell Price" id="6"/>
    <tableColumn name="Net PnL" id="7"/>
  </tableColumns>
  <tableStyleInfo name="Settle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3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5"/>
    <col customWidth="1" min="2" max="2" width="18.75"/>
    <col customWidth="1" min="3" max="3" width="6.13"/>
    <col customWidth="1" min="4" max="4" width="18.75"/>
    <col customWidth="1" min="5" max="5" width="5.25"/>
    <col customWidth="1" min="6" max="6" width="18.75"/>
  </cols>
  <sheetData>
    <row r="2">
      <c r="B2" s="1" t="s">
        <v>0</v>
      </c>
    </row>
    <row r="4">
      <c r="B4" s="2" t="s">
        <v>1</v>
      </c>
      <c r="D4" s="2" t="s">
        <v>2</v>
      </c>
      <c r="F4" s="3" t="s">
        <v>3</v>
      </c>
    </row>
    <row r="5">
      <c r="B5" s="4">
        <f>sum(Summary!G3:G7)</f>
        <v>3593.454725</v>
      </c>
      <c r="D5" s="4">
        <f>B5-sum(Summary!E3:E7)</f>
        <v>951.5819455</v>
      </c>
      <c r="F5" s="5">
        <f>Summary!I1</f>
        <v>0.3354217187</v>
      </c>
    </row>
  </sheetData>
  <mergeCells count="1">
    <mergeCell ref="B2:N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3.25"/>
    <col customWidth="1" min="2" max="2" width="12.5"/>
    <col customWidth="1" min="3" max="3" width="6.0"/>
    <col customWidth="1" min="4" max="4" width="8.25"/>
    <col customWidth="1" min="5" max="5" width="9.38"/>
    <col customWidth="1" min="6" max="6" width="8.38"/>
    <col customWidth="1" min="7" max="7" width="9.38"/>
    <col customWidth="1" min="8" max="11" width="8.25"/>
    <col customWidth="1" min="12" max="12" width="9.38"/>
    <col customWidth="1" min="13" max="13" width="8.5"/>
    <col customWidth="1" min="14" max="14" width="19.88"/>
    <col customWidth="1" min="15" max="15" width="3.75"/>
    <col customWidth="1" min="16" max="16" width="6.38"/>
    <col customWidth="1" min="17" max="17" width="8.38"/>
    <col customWidth="1" min="18" max="18" width="6.13"/>
  </cols>
  <sheetData>
    <row r="1">
      <c r="A1" s="6"/>
      <c r="D1" s="7"/>
      <c r="E1" s="8">
        <f>SUM(E3:E8)</f>
        <v>6092.602607</v>
      </c>
      <c r="G1" s="8">
        <f>SUM(G3:G8)</f>
        <v>10090.60072</v>
      </c>
      <c r="I1" s="9">
        <f>average(I3:I8)</f>
        <v>0.3354217187</v>
      </c>
      <c r="L1" s="10" t="s">
        <v>4</v>
      </c>
      <c r="M1" s="11" t="s">
        <v>5</v>
      </c>
    </row>
    <row r="2">
      <c r="A2" s="12" t="s">
        <v>6</v>
      </c>
      <c r="B2" s="12" t="s">
        <v>7</v>
      </c>
      <c r="C2" s="12" t="s">
        <v>8</v>
      </c>
      <c r="D2" s="13" t="s">
        <v>9</v>
      </c>
      <c r="E2" s="12" t="s">
        <v>10</v>
      </c>
      <c r="F2" s="12" t="s">
        <v>11</v>
      </c>
      <c r="G2" s="14" t="s">
        <v>12</v>
      </c>
      <c r="H2" s="14" t="s">
        <v>13</v>
      </c>
      <c r="I2" s="14" t="s">
        <v>3</v>
      </c>
      <c r="J2" s="14" t="s">
        <v>14</v>
      </c>
      <c r="K2" s="14">
        <v>365.0</v>
      </c>
      <c r="L2" s="15">
        <v>200.0</v>
      </c>
      <c r="M2" s="15">
        <v>50.0</v>
      </c>
      <c r="N2" s="12" t="s">
        <v>15</v>
      </c>
      <c r="O2" s="12" t="s">
        <v>16</v>
      </c>
      <c r="P2" s="12" t="s">
        <v>17</v>
      </c>
      <c r="Q2" s="12" t="s">
        <v>18</v>
      </c>
      <c r="R2" s="12" t="s">
        <v>3</v>
      </c>
      <c r="S2" s="12" t="s">
        <v>19</v>
      </c>
    </row>
    <row r="3">
      <c r="A3" s="16">
        <f t="shared" ref="A3:A8" si="1">row()-2</f>
        <v>1</v>
      </c>
      <c r="B3" s="17" t="str">
        <f>IFERROR(__xludf.DUMMYFUNCTION("Sort(filter(Active!A2:A85,Active!B2:B85&gt;0),1,true)"),"AAPL")</f>
        <v>AAPL</v>
      </c>
      <c r="C3" s="18">
        <f>if(B3="","",sumif(Ledger!C$3:C$914,B3,Ledger!D$3:D$914))</f>
        <v>1</v>
      </c>
      <c r="D3" s="19">
        <f>if(B3="","",sumif(Ledger!C$3:C$914,B3,Ledger!G$3:G$914)/C3)</f>
        <v>207.5797651</v>
      </c>
      <c r="E3" s="20">
        <f t="shared" ref="E3:E8" si="2">if(B3="","",D3*C3)</f>
        <v>207.5797651</v>
      </c>
      <c r="F3" s="18">
        <f>IFERROR(__xludf.DUMMYFUNCTION("if(B3="""","""",GOOGLEFINANCE(B3))*IF(S3=""CAD"",1,Ledger!$L$1)"),294.39669165)</f>
        <v>294.3966917</v>
      </c>
      <c r="G3" s="20">
        <f t="shared" ref="G3:G8" si="3">if(B3="","",F3*C3)</f>
        <v>294.3966917</v>
      </c>
      <c r="H3" s="21">
        <f>if(B3="","",(G3-E3)/E3)</f>
        <v>0.4182340534</v>
      </c>
      <c r="I3" s="21">
        <f t="shared" ref="I3:I8" si="4">if(B3="","",if(R3&gt;10,10,R3))</f>
        <v>0.1250436654</v>
      </c>
      <c r="J3" s="22">
        <f t="shared" ref="J3:J8" si="5">if(B3="","",G3/$G$1)</f>
        <v>0.02917533848</v>
      </c>
      <c r="K3" s="17" t="str">
        <f>IFERROR(__xludf.DUMMYFUNCTION("if(B3="""","""",SPARKLINE(index(googlefinance (B3,""price"",today()-$K$2,today()),,2),{""charttype"",""column"";""color"",""green""}))"),"")</f>
        <v/>
      </c>
      <c r="L3" s="23">
        <f>IFERROR(__xludf.DUMMYFUNCTION("if(B3="""","""",average(query(sort(GoogleFinance(B3,""price"",TODAY()-320, TODAY()),1,0),""select Col2 limit "" &amp; $L$2)))"),226.36649999999997)</f>
        <v>226.3665</v>
      </c>
      <c r="M3" s="23">
        <f>IFERROR(__xludf.DUMMYFUNCTION("if(B3="""","""",average(query(sort(GoogleFinance(B3,""price"",TODAY()-320, TODAY()),1,0),""select Col2 limit ""&amp;$M$2)))"),210.415)</f>
        <v>210.415</v>
      </c>
      <c r="N3" s="17" t="str">
        <f t="array" ref="N3">index(NasdaqDump!$J:$J,match(B3,NasdaqDump!$A:$A,0))</f>
        <v>Technology</v>
      </c>
      <c r="O3" s="17" t="str">
        <f t="shared" ref="O3:O7" si="6">IF(ISERROR(MATCH(B3,naren!A:A,0)),"",index(naren!L:L,MATCH(B3,naren!A:A,0)))</f>
        <v/>
      </c>
      <c r="P3" s="24" t="str">
        <f t="shared" ref="P3:P7" si="7">IF(ISERROR(MATCH(B3,naren!A:A,0)),"",index(naren!M:M,MATCH(B3,naren!A:A,0)))</f>
        <v/>
      </c>
      <c r="Q3" s="20" t="str">
        <f t="shared" ref="Q3:Q7" si="8">if(O3="","",O3*P3)</f>
        <v/>
      </c>
      <c r="R3" s="25">
        <f>if(B3="","",averageif(Ledger!C:C,B3,Ledger!K:K))</f>
        <v>0.1250436654</v>
      </c>
      <c r="S3" s="26" t="str">
        <f t="array" ref="S3">index(Ledger!L:L,match(B3,Ledger!C:C,0))</f>
        <v>USD</v>
      </c>
      <c r="T3" s="27"/>
    </row>
    <row r="4">
      <c r="A4" s="16">
        <f t="shared" si="1"/>
        <v>2</v>
      </c>
      <c r="B4" s="17" t="str">
        <f>IFERROR(__xludf.DUMMYFUNCTION("""COMPUTED_VALUE"""),"BRK.B")</f>
        <v>BRK.B</v>
      </c>
      <c r="C4" s="18">
        <f>if(B4="","",sumif(Ledger!C$3:C$914,B4,Ledger!D$3:D$914))</f>
        <v>1</v>
      </c>
      <c r="D4" s="19">
        <f>if(B4="","",sumif(Ledger!C$3:C$914,B4,Ledger!G$3:G$914)/C4)</f>
        <v>441.1131984</v>
      </c>
      <c r="E4" s="20">
        <f t="shared" si="2"/>
        <v>441.1131984</v>
      </c>
      <c r="F4" s="18">
        <f>IFERROR(__xludf.DUMMYFUNCTION("if(B4="""","""",GOOGLEFINANCE(B4))*IF(S4=""CAD"",1,Ledger!$L$1)"),718.2893804999999)</f>
        <v>718.2893805</v>
      </c>
      <c r="G4" s="20">
        <f t="shared" si="3"/>
        <v>718.2893805</v>
      </c>
      <c r="H4" s="21">
        <f>if(B4="","",if(C4=0,0,(G4-E4)/E4))</f>
        <v>0.6283561297</v>
      </c>
      <c r="I4" s="21">
        <f t="shared" si="4"/>
        <v>0.1786961712</v>
      </c>
      <c r="J4" s="22">
        <f t="shared" si="5"/>
        <v>0.0711840058</v>
      </c>
      <c r="K4" s="17" t="str">
        <f>IFERROR(__xludf.DUMMYFUNCTION("if(B4="""","""",SPARKLINE(index(googlefinance (B4,""price"",today()-$K$2,today()),,2),{""charttype"",""column"";""color"",""green""}))"),"")</f>
        <v/>
      </c>
      <c r="L4" s="23">
        <f>IFERROR(__xludf.DUMMYFUNCTION("if(B4="""","""",average(query(sort(GoogleFinance(B4,""price"",TODAY()-320, TODAY()),1,0),""select Col2 limit "" &amp; $L$2)))"),474.5844999999999)</f>
        <v>474.5845</v>
      </c>
      <c r="M4" s="23">
        <f>IFERROR(__xludf.DUMMYFUNCTION("if(B4="""","""",average(query(sort(GoogleFinance(B4,""price"",TODAY()-320, TODAY()),1,0),""select Col2 limit ""&amp;$M$2)))"),518.2089999999998)</f>
        <v>518.209</v>
      </c>
      <c r="N4" s="17" t="str">
        <f t="array" ref="N4">index(NasdaqDump!$J:$J,match(B4,NasdaqDump!$A:$A,0))</f>
        <v>Finance</v>
      </c>
      <c r="O4" s="17" t="str">
        <f t="shared" si="6"/>
        <v/>
      </c>
      <c r="P4" s="24" t="str">
        <f t="shared" si="7"/>
        <v/>
      </c>
      <c r="Q4" s="20" t="str">
        <f t="shared" si="8"/>
        <v/>
      </c>
      <c r="R4" s="25">
        <f>if(B4="","",averageif(Ledger!C:C,B4,Ledger!K:K))</f>
        <v>0.1786961712</v>
      </c>
      <c r="S4" s="26" t="str">
        <f t="array" ref="S4">index(Ledger!L:L,match(B4,Ledger!C:C,0))</f>
        <v>USD</v>
      </c>
    </row>
    <row r="5">
      <c r="A5" s="16">
        <f t="shared" si="1"/>
        <v>3</v>
      </c>
      <c r="B5" s="17" t="str">
        <f>IFERROR(__xludf.DUMMYFUNCTION("""COMPUTED_VALUE"""),"FRA:CVS0")</f>
        <v>FRA:CVS0</v>
      </c>
      <c r="C5" s="18">
        <f>if(B5="","",sumif(Ledger!C$3:C$914,B5,Ledger!D$3:D$914))</f>
        <v>2</v>
      </c>
      <c r="D5" s="19">
        <f>if(B5="","",sumif(Ledger!C$3:C$914,B5,Ledger!G$3:G$914)/C5)</f>
        <v>10.97</v>
      </c>
      <c r="E5" s="20">
        <f t="shared" si="2"/>
        <v>21.94</v>
      </c>
      <c r="F5" s="18">
        <f>IFERROR(__xludf.DUMMYFUNCTION("if(B5="""","""",GOOGLEFINANCE(B5))*IF(S5=""CAD"",1,Ledger!$L$1)/0.669"),14.798206278026905)</f>
        <v>14.79820628</v>
      </c>
      <c r="G5" s="20">
        <f t="shared" si="3"/>
        <v>29.59641256</v>
      </c>
      <c r="H5" s="21">
        <f t="shared" ref="H5:H8" si="9">if(B5="","",(G5-E5)/E5)</f>
        <v>0.3489704902</v>
      </c>
      <c r="I5" s="21">
        <f t="shared" si="4"/>
        <v>1.119573867</v>
      </c>
      <c r="J5" s="22">
        <f t="shared" si="5"/>
        <v>0.002933067452</v>
      </c>
      <c r="K5" s="17" t="str">
        <f>IFERROR(__xludf.DUMMYFUNCTION("if(B5="""","""",SPARKLINE(index(googlefinance (B5,""price"",today()-$K$2,today()),,2),{""charttype"",""column"";""color"",""green""}))"),"")</f>
        <v/>
      </c>
      <c r="L5" s="23">
        <f>IFERROR(__xludf.DUMMYFUNCTION("if(B5="""","""",average(query(sort(GoogleFinance(B5,""price"",TODAY()-320, TODAY()),1,0),""select Col2 limit "" &amp; $L$2)))"),9.299999999999997)</f>
        <v>9.3</v>
      </c>
      <c r="M5" s="23">
        <f>IFERROR(__xludf.DUMMYFUNCTION("if(B5="""","""",average(query(sort(GoogleFinance(B5,""price"",TODAY()-320, TODAY()),1,0),""select Col2 limit ""&amp;$M$2)))"),10.086999999999996)</f>
        <v>10.087</v>
      </c>
      <c r="N5" s="17" t="str">
        <f t="array" ref="N5">index(NasdaqDump!$J:$J,match(B5,NasdaqDump!$A:$A,0))</f>
        <v>Health Care</v>
      </c>
      <c r="O5" s="17" t="str">
        <f t="shared" si="6"/>
        <v/>
      </c>
      <c r="P5" s="24" t="str">
        <f t="shared" si="7"/>
        <v/>
      </c>
      <c r="Q5" s="20" t="str">
        <f t="shared" si="8"/>
        <v/>
      </c>
      <c r="R5" s="25">
        <f>if(B5="","",averageif(Ledger!C:C,B5,Ledger!K:K))</f>
        <v>1.119573867</v>
      </c>
      <c r="S5" s="26" t="str">
        <f t="array" ref="S5">index(Ledger!L:L,match(B5,Ledger!C:C,0))</f>
        <v>CAD</v>
      </c>
    </row>
    <row r="6">
      <c r="A6" s="16">
        <f t="shared" si="1"/>
        <v>4</v>
      </c>
      <c r="B6" s="17" t="str">
        <f>IFERROR(__xludf.DUMMYFUNCTION("""COMPUTED_VALUE"""),"MSFT")</f>
        <v>MSFT</v>
      </c>
      <c r="C6" s="18">
        <f>if(B6="","",sumif(Ledger!C$3:C$914,B6,Ledger!D$3:D$914))</f>
        <v>1</v>
      </c>
      <c r="D6" s="19">
        <f>if(B6="","",sumif(Ledger!C$3:C$914,B6,Ledger!G$3:G$914)/C6)</f>
        <v>378.5998158</v>
      </c>
      <c r="E6" s="20">
        <f t="shared" si="2"/>
        <v>378.5998158</v>
      </c>
      <c r="F6" s="18">
        <f>IFERROR(__xludf.DUMMYFUNCTION("if(B6="""","""",GOOGLEFINANCE(B6))*IF(S6=""CAD"",1,Ledger!$L$1)"),627.4522400999999)</f>
        <v>627.4522401</v>
      </c>
      <c r="G6" s="20">
        <f t="shared" si="3"/>
        <v>627.4522401</v>
      </c>
      <c r="H6" s="21">
        <f t="shared" si="9"/>
        <v>0.657296739</v>
      </c>
      <c r="I6" s="21">
        <f t="shared" si="4"/>
        <v>0.1857189194</v>
      </c>
      <c r="J6" s="21">
        <f t="shared" si="5"/>
        <v>0.06218185192</v>
      </c>
      <c r="K6" s="17" t="str">
        <f>IFERROR(__xludf.DUMMYFUNCTION("if(B6="""","""",SPARKLINE(index(googlefinance (B6,""price"",today()-$K$2,today()),,2),{""charttype"",""column"";""color"",""green""}))"),"")</f>
        <v/>
      </c>
      <c r="L6" s="23">
        <f>IFERROR(__xludf.DUMMYFUNCTION("if(B6="""","""",average(query(sort(GoogleFinance(B6,""price"",TODAY()-320, TODAY()),1,0),""select Col2 limit "" &amp; $L$2)))"),414.1380499999998)</f>
        <v>414.13805</v>
      </c>
      <c r="M6" s="23">
        <f>IFERROR(__xludf.DUMMYFUNCTION("if(B6="""","""",average(query(sort(GoogleFinance(B6,""price"",TODAY()-320, TODAY()),1,0),""select Col2 limit ""&amp;$M$2)))"),391.4636000000001)</f>
        <v>391.4636</v>
      </c>
      <c r="N6" s="17" t="str">
        <f t="array" ref="N6">index(NasdaqDump!$J:$J,match(B6,NasdaqDump!$A:$A,0))</f>
        <v>Technology</v>
      </c>
      <c r="O6" s="17" t="str">
        <f t="shared" si="6"/>
        <v/>
      </c>
      <c r="P6" s="24" t="str">
        <f t="shared" si="7"/>
        <v/>
      </c>
      <c r="Q6" s="20" t="str">
        <f t="shared" si="8"/>
        <v/>
      </c>
      <c r="R6" s="25">
        <f>if(B6="","",averageif(Ledger!C:C,B6,Ledger!K:K))</f>
        <v>0.1857189194</v>
      </c>
      <c r="S6" s="26" t="str">
        <f t="array" ref="S6">index(Ledger!L:L,match(B6,Ledger!C:C,0))</f>
        <v>USD</v>
      </c>
    </row>
    <row r="7">
      <c r="A7" s="16">
        <f t="shared" si="1"/>
        <v>5</v>
      </c>
      <c r="B7" s="17" t="str">
        <f>IFERROR(__xludf.DUMMYFUNCTION("""COMPUTED_VALUE"""),"TSE:HXQ")</f>
        <v>TSE:HXQ</v>
      </c>
      <c r="C7" s="18">
        <f>if(B7="","",sumif(Ledger!C$3:C$914,B7,Ledger!D$3:D$914))</f>
        <v>23</v>
      </c>
      <c r="D7" s="19">
        <f>if(B7="","",sumif(Ledger!C$3:C$914,B7,Ledger!G$3:G$914)/C7)</f>
        <v>69.24521739</v>
      </c>
      <c r="E7" s="20">
        <f t="shared" si="2"/>
        <v>1592.64</v>
      </c>
      <c r="F7" s="18">
        <f>IFERROR(__xludf.DUMMYFUNCTION("if(B7="""","""",GOOGLEFINANCE(B7))*IF(S7=""CAD"",1,Ledger!$L$1)"),83.64)</f>
        <v>83.64</v>
      </c>
      <c r="G7" s="20">
        <f t="shared" si="3"/>
        <v>1923.72</v>
      </c>
      <c r="H7" s="21">
        <f t="shared" si="9"/>
        <v>0.2078812538</v>
      </c>
      <c r="I7" s="21">
        <f t="shared" si="4"/>
        <v>0.1212100925</v>
      </c>
      <c r="J7" s="21">
        <f t="shared" si="5"/>
        <v>0.1906447448</v>
      </c>
      <c r="K7" s="17" t="str">
        <f>IFERROR(__xludf.DUMMYFUNCTION("if(B7="""","""",SPARKLINE(index(googlefinance (B7,""price"",today()-$K$2,today()),,2),{""charttype"",""column"";""color"",""green""}))"),"")</f>
        <v/>
      </c>
      <c r="L7" s="23">
        <f>IFERROR(__xludf.DUMMYFUNCTION("if(B7="""","""",average(query(sort(GoogleFinance(B7,""price"",TODAY()-320, TODAY()),1,0),""select Col2 limit "" &amp; $L$2)))"),81.10534999999999)</f>
        <v>81.10535</v>
      </c>
      <c r="M7" s="23">
        <f>IFERROR(__xludf.DUMMYFUNCTION("if(B7="""","""",average(query(sort(GoogleFinance(B7,""price"",TODAY()-320, TODAY()),1,0),""select Col2 limit ""&amp;$M$2)))"),78.422)</f>
        <v>78.422</v>
      </c>
      <c r="N7" s="17" t="str">
        <f t="array" ref="N7">index(NasdaqDump!$J:$J,match(B7,NasdaqDump!$A:$A,0))</f>
        <v>ETF</v>
      </c>
      <c r="O7" s="17" t="str">
        <f t="shared" si="6"/>
        <v/>
      </c>
      <c r="P7" s="24" t="str">
        <f t="shared" si="7"/>
        <v/>
      </c>
      <c r="Q7" s="20" t="str">
        <f t="shared" si="8"/>
        <v/>
      </c>
      <c r="R7" s="25">
        <f>if(B7="","",averageif(Ledger!C:C,B7,Ledger!K:K))</f>
        <v>0.1212100925</v>
      </c>
      <c r="S7" s="26" t="str">
        <f t="array" ref="S7">index(Ledger!L:L,match(B7,Ledger!C:C,0))</f>
        <v>CAD</v>
      </c>
    </row>
    <row r="8">
      <c r="A8" s="16">
        <f t="shared" si="1"/>
        <v>6</v>
      </c>
      <c r="B8" s="17" t="str">
        <f>IFERROR(__xludf.DUMMYFUNCTION("""COMPUTED_VALUE"""),"TSE:SHOP")</f>
        <v>TSE:SHOP</v>
      </c>
      <c r="C8" s="18">
        <f>if(B8="","",sumif(Ledger!C$3:C$914,B8,Ledger!D$3:D$914))</f>
        <v>44.501</v>
      </c>
      <c r="D8" s="19">
        <f>if(B8="","",sumif(Ledger!C$3:C$914,B8,Ledger!G$3:G$914)/C8)</f>
        <v>77.54274797</v>
      </c>
      <c r="E8" s="20">
        <f t="shared" si="2"/>
        <v>3450.729828</v>
      </c>
      <c r="F8" s="18">
        <f>IFERROR(__xludf.DUMMYFUNCTION("if(B8="""","""",GOOGLEFINANCE(B8))*IF(S8=""CAD"",1,Ledger!$L$1)"),146.0)</f>
        <v>146</v>
      </c>
      <c r="G8" s="20">
        <f t="shared" si="3"/>
        <v>6497.146</v>
      </c>
      <c r="H8" s="21">
        <f t="shared" si="9"/>
        <v>0.8828324223</v>
      </c>
      <c r="I8" s="21">
        <f t="shared" si="4"/>
        <v>0.2822875969</v>
      </c>
      <c r="J8" s="21">
        <f t="shared" si="5"/>
        <v>0.6438809915</v>
      </c>
      <c r="K8" s="17" t="str">
        <f>IFERROR(__xludf.DUMMYFUNCTION("if(B8="""","""",SPARKLINE(index(googlefinance (B8,""price"",today()-$K$2,today()),,2),{""charttype"",""column"";""color"",""green""}))"),"")</f>
        <v/>
      </c>
      <c r="L8" s="23">
        <f>IFERROR(__xludf.DUMMYFUNCTION("if(B8="""","""",average(query(sort(GoogleFinance(B8,""price"",TODAY()-320, TODAY()),1,0),""select Col2 limit "" &amp; $L$2)))"),132.02375)</f>
        <v>132.02375</v>
      </c>
      <c r="M8" s="23">
        <f>IFERROR(__xludf.DUMMYFUNCTION("if(B8="""","""",average(query(sort(GoogleFinance(B8,""price"",TODAY()-320, TODAY()),1,0),""select Col2 limit ""&amp;$M$2)))"),133.52180000000004)</f>
        <v>133.5218</v>
      </c>
      <c r="N8" s="17" t="str">
        <f t="array" ref="N8">index(NasdaqDump!$J:$J,match(B8,NasdaqDump!$A:$A,0))</f>
        <v>Technology</v>
      </c>
      <c r="O8" s="17"/>
      <c r="P8" s="24"/>
      <c r="Q8" s="20"/>
      <c r="R8" s="25">
        <f>if(B8="","",averageif(Ledger!C:C,B8,Ledger!K:K))</f>
        <v>0.2822875969</v>
      </c>
      <c r="S8" s="26" t="str">
        <f t="array" ref="S8">index(Ledger!L:L,match(B8,Ledger!C:C,0))</f>
        <v>CAD</v>
      </c>
    </row>
  </sheetData>
  <customSheetViews>
    <customSheetView guid="{F8C07762-F3D1-4785-8F7D-03F126DE742A}" filter="1" showAutoFilter="1">
      <autoFilter ref="$A$2:$Q$7"/>
    </customSheetView>
  </customSheetViews>
  <conditionalFormatting sqref="F3:F8">
    <cfRule type="cellIs" dxfId="0" priority="1" operator="lessThan">
      <formula>L3</formula>
    </cfRule>
  </conditionalFormatting>
  <conditionalFormatting sqref="F3:F8">
    <cfRule type="cellIs" dxfId="1" priority="2" operator="lessThan">
      <formula>M3</formula>
    </cfRule>
  </conditionalFormatting>
  <conditionalFormatting sqref="H3:I8">
    <cfRule type="cellIs" dxfId="2" priority="3" operator="lessThanOrEqual">
      <formula>0</formula>
    </cfRule>
  </conditionalFormatting>
  <conditionalFormatting sqref="I2">
    <cfRule type="notContainsBlanks" dxfId="0" priority="4">
      <formula>LEN(TRIM(I2))&gt;0</formula>
    </cfRule>
  </conditionalFormatting>
  <conditionalFormatting sqref="J3:J8">
    <cfRule type="cellIs" dxfId="3" priority="5" operator="greaterThanOrEqual">
      <formula>"10%"</formula>
    </cfRule>
  </conditionalFormatting>
  <conditionalFormatting sqref="J3:J8">
    <cfRule type="cellIs" dxfId="4" priority="6" operator="greaterThanOrEqual">
      <formula>"7%"</formula>
    </cfRule>
  </conditionalFormatting>
  <conditionalFormatting sqref="J3:J8">
    <cfRule type="cellIs" dxfId="5" priority="7" operator="greaterThanOrEqual">
      <formula>"5%"</formula>
    </cfRule>
  </conditionalFormatting>
  <conditionalFormatting sqref="J3:J8">
    <cfRule type="cellIs" dxfId="6" priority="8" operator="lessThan">
      <formula>"5%"</formula>
    </cfRule>
  </conditionalFormatting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3.38"/>
    <col customWidth="1" min="2" max="2" width="10.38"/>
    <col customWidth="1" min="3" max="3" width="9.38"/>
    <col customWidth="1" min="4" max="4" width="5.25"/>
    <col customWidth="1" min="5" max="5" width="14.63"/>
    <col customWidth="1" min="6" max="6" width="14.5"/>
    <col customWidth="1" min="7" max="7" width="14.88"/>
    <col customWidth="1" min="8" max="8" width="8.25"/>
    <col customWidth="1" min="9" max="9" width="9.13"/>
    <col customWidth="1" min="10" max="10" width="6.13"/>
    <col customWidth="1" min="11" max="11" width="11.0"/>
    <col customWidth="1" min="12" max="12" width="7.38"/>
    <col customWidth="1" min="14" max="14" width="6.0"/>
    <col customWidth="1" min="15" max="15" width="10.0"/>
    <col customWidth="1" min="16" max="16" width="5.25"/>
    <col customWidth="1" min="17" max="17" width="9.13"/>
    <col customWidth="1" min="18" max="19" width="9.75"/>
    <col customWidth="1" min="20" max="20" width="10.75"/>
    <col customWidth="1" min="21" max="21" width="11.13"/>
    <col customWidth="1" min="22" max="22" width="10.13"/>
    <col customWidth="1" min="23" max="24" width="11.38"/>
    <col customWidth="1" min="25" max="25" width="11.13"/>
  </cols>
  <sheetData>
    <row r="1">
      <c r="A1" s="6"/>
      <c r="B1" s="6"/>
      <c r="C1" s="6"/>
      <c r="D1" s="6"/>
      <c r="E1" s="6"/>
      <c r="F1" s="6"/>
      <c r="G1" s="6"/>
      <c r="H1" s="6"/>
      <c r="I1" s="6"/>
      <c r="J1" s="28">
        <f>sum(J19:J24)</f>
        <v>0.08811695989</v>
      </c>
      <c r="L1" s="26">
        <f>IFERROR(__xludf.DUMMYFUNCTION("GOOGLEFINANCE(""USDCAD"")"),1.3966349999999998)</f>
        <v>1.396635</v>
      </c>
    </row>
    <row r="2">
      <c r="A2" s="6" t="s">
        <v>20</v>
      </c>
      <c r="B2" s="6" t="s">
        <v>21</v>
      </c>
      <c r="C2" s="6" t="s">
        <v>22</v>
      </c>
      <c r="D2" s="6" t="s">
        <v>16</v>
      </c>
      <c r="E2" s="6" t="s">
        <v>23</v>
      </c>
      <c r="F2" s="6" t="s">
        <v>24</v>
      </c>
      <c r="G2" s="6" t="s">
        <v>10</v>
      </c>
      <c r="H2" s="6" t="s">
        <v>25</v>
      </c>
      <c r="I2" s="6" t="s">
        <v>26</v>
      </c>
      <c r="J2" s="6" t="s">
        <v>27</v>
      </c>
      <c r="K2" s="6" t="s">
        <v>3</v>
      </c>
      <c r="L2" s="6" t="s">
        <v>19</v>
      </c>
      <c r="M2" s="6" t="s">
        <v>28</v>
      </c>
    </row>
    <row r="3">
      <c r="A3" s="29">
        <v>44578.0</v>
      </c>
      <c r="B3" s="30">
        <f>now()</f>
        <v>45790.444</v>
      </c>
      <c r="C3" s="6" t="s">
        <v>29</v>
      </c>
      <c r="D3" s="6">
        <v>1.0</v>
      </c>
      <c r="E3" s="31">
        <f t="shared" ref="E3:E22" si="1">if(L3="CAD",M3,M3*$L$1)</f>
        <v>60.22</v>
      </c>
      <c r="F3" s="32">
        <f>IFERROR(__xludf.DUMMYFUNCTION("GOOGLEFINANCE(C3,""price"")*if(L3=""CAD"",1,$L$1)"),39.06)</f>
        <v>39.06</v>
      </c>
      <c r="G3" s="7">
        <f t="shared" ref="G3:G28" si="2">E3*D3</f>
        <v>60.22</v>
      </c>
      <c r="H3" s="33">
        <f t="shared" ref="H3:H28" si="3">G3*-1</f>
        <v>-60.22</v>
      </c>
      <c r="I3" s="34">
        <f t="shared" ref="I3:I28" si="4">F3*D3</f>
        <v>39.06</v>
      </c>
      <c r="J3" s="35">
        <f t="shared" ref="J3:J28" si="5">((F3-E3)*D3)/E3/100</f>
        <v>-0.003513782796</v>
      </c>
      <c r="K3" s="9">
        <f t="shared" ref="K3:K28" si="6">xirr(H3:I3,A3:B3)</f>
        <v>-0.1221890199</v>
      </c>
      <c r="L3" s="6" t="s">
        <v>30</v>
      </c>
      <c r="M3" s="31">
        <v>60.22</v>
      </c>
    </row>
    <row r="4">
      <c r="A4" s="29">
        <v>44578.0</v>
      </c>
      <c r="B4" s="30">
        <f>NOW()</f>
        <v>45790.444</v>
      </c>
      <c r="C4" s="6" t="s">
        <v>31</v>
      </c>
      <c r="D4" s="6">
        <v>3.0</v>
      </c>
      <c r="E4" s="31">
        <f t="shared" si="1"/>
        <v>36.38</v>
      </c>
      <c r="F4" s="32">
        <f>IFERROR(__xludf.DUMMYFUNCTION("GOOGLEFINANCE(C4,""price"")*if(L4=""CAD"",1,$L$1)"),46.09)</f>
        <v>46.09</v>
      </c>
      <c r="G4" s="7">
        <f t="shared" si="2"/>
        <v>109.14</v>
      </c>
      <c r="H4" s="33">
        <f t="shared" si="3"/>
        <v>-109.14</v>
      </c>
      <c r="I4" s="34">
        <f t="shared" si="4"/>
        <v>138.27</v>
      </c>
      <c r="J4" s="35">
        <f t="shared" si="5"/>
        <v>0.008007146784</v>
      </c>
      <c r="K4" s="9">
        <f t="shared" si="6"/>
        <v>0.07381769021</v>
      </c>
      <c r="L4" s="6" t="s">
        <v>30</v>
      </c>
      <c r="M4" s="31">
        <v>36.38</v>
      </c>
    </row>
    <row r="5">
      <c r="A5" s="29">
        <v>44578.0</v>
      </c>
      <c r="B5" s="30">
        <f t="shared" ref="B5:B28" si="7">now()</f>
        <v>45790.444</v>
      </c>
      <c r="C5" s="6" t="s">
        <v>32</v>
      </c>
      <c r="D5" s="6">
        <f>0.0359*10</f>
        <v>0.359</v>
      </c>
      <c r="E5" s="31">
        <f t="shared" si="1"/>
        <v>139.002</v>
      </c>
      <c r="F5" s="32">
        <f>IFERROR(__xludf.DUMMYFUNCTION("GOOGLEFINANCE(C5,""price"")*if(L5=""CAD"",1,$L$1)"),146.0)</f>
        <v>146</v>
      </c>
      <c r="G5" s="7">
        <f t="shared" si="2"/>
        <v>49.901718</v>
      </c>
      <c r="H5" s="33">
        <f t="shared" si="3"/>
        <v>-49.901718</v>
      </c>
      <c r="I5" s="34">
        <f t="shared" si="4"/>
        <v>52.414</v>
      </c>
      <c r="J5" s="35">
        <f t="shared" si="5"/>
        <v>0.0001807371117</v>
      </c>
      <c r="K5" s="9">
        <f t="shared" si="6"/>
        <v>0.01489667619</v>
      </c>
      <c r="L5" s="6" t="s">
        <v>30</v>
      </c>
      <c r="M5" s="31">
        <f>1390.02/10</f>
        <v>139.002</v>
      </c>
    </row>
    <row r="6">
      <c r="A6" s="30">
        <v>44586.0</v>
      </c>
      <c r="B6" s="30">
        <f t="shared" si="7"/>
        <v>45790.444</v>
      </c>
      <c r="C6" s="6" t="s">
        <v>32</v>
      </c>
      <c r="D6" s="6">
        <f>0.1697*10</f>
        <v>1.697</v>
      </c>
      <c r="E6" s="31">
        <f t="shared" si="1"/>
        <v>117.81366</v>
      </c>
      <c r="F6" s="32">
        <f>IFERROR(__xludf.DUMMYFUNCTION("GOOGLEFINANCE(C6,""price"")*if(L6=""CAD"",1,$L$1)"),146.0)</f>
        <v>146</v>
      </c>
      <c r="G6" s="7">
        <f t="shared" si="2"/>
        <v>199.929781</v>
      </c>
      <c r="H6" s="33">
        <f t="shared" si="3"/>
        <v>-199.929781</v>
      </c>
      <c r="I6" s="34">
        <f t="shared" si="4"/>
        <v>247.762</v>
      </c>
      <c r="J6" s="35">
        <f t="shared" si="5"/>
        <v>0.004059989222</v>
      </c>
      <c r="K6" s="9">
        <f t="shared" si="6"/>
        <v>0.06716302517</v>
      </c>
      <c r="L6" s="6" t="s">
        <v>30</v>
      </c>
      <c r="M6" s="31">
        <f>1178.1366/10</f>
        <v>117.81366</v>
      </c>
    </row>
    <row r="7">
      <c r="A7" s="30">
        <v>44595.0</v>
      </c>
      <c r="B7" s="30">
        <f t="shared" si="7"/>
        <v>45790.444</v>
      </c>
      <c r="C7" s="6" t="s">
        <v>29</v>
      </c>
      <c r="D7" s="6">
        <v>1.0</v>
      </c>
      <c r="E7" s="31">
        <f t="shared" si="1"/>
        <v>60.47</v>
      </c>
      <c r="F7" s="32">
        <f>IFERROR(__xludf.DUMMYFUNCTION("GOOGLEFINANCE(C7,""price"")*if(L7=""CAD"",1,$L$1)"),39.06)</f>
        <v>39.06</v>
      </c>
      <c r="G7" s="7">
        <f t="shared" si="2"/>
        <v>60.47</v>
      </c>
      <c r="H7" s="33">
        <f t="shared" si="3"/>
        <v>-60.47</v>
      </c>
      <c r="I7" s="34">
        <f t="shared" si="4"/>
        <v>39.06</v>
      </c>
      <c r="J7" s="35">
        <f t="shared" si="5"/>
        <v>-0.003540598644</v>
      </c>
      <c r="K7" s="9">
        <f t="shared" si="6"/>
        <v>-0.124921958</v>
      </c>
      <c r="L7" s="6" t="s">
        <v>30</v>
      </c>
      <c r="M7" s="31">
        <v>60.47</v>
      </c>
    </row>
    <row r="8">
      <c r="A8" s="30">
        <v>44595.0</v>
      </c>
      <c r="B8" s="30">
        <f t="shared" si="7"/>
        <v>45790.444</v>
      </c>
      <c r="C8" s="6" t="s">
        <v>31</v>
      </c>
      <c r="D8" s="6">
        <v>3.0</v>
      </c>
      <c r="E8" s="31">
        <f t="shared" si="1"/>
        <v>35.56</v>
      </c>
      <c r="F8" s="32">
        <f>IFERROR(__xludf.DUMMYFUNCTION("GOOGLEFINANCE(C8,""price"")*if(L8=""CAD"",1,$L$1)"),46.09)</f>
        <v>46.09</v>
      </c>
      <c r="G8" s="7">
        <f t="shared" si="2"/>
        <v>106.68</v>
      </c>
      <c r="H8" s="33">
        <f t="shared" si="3"/>
        <v>-106.68</v>
      </c>
      <c r="I8" s="34">
        <f t="shared" si="4"/>
        <v>138.27</v>
      </c>
      <c r="J8" s="35">
        <f t="shared" si="5"/>
        <v>0.008883577053</v>
      </c>
      <c r="K8" s="9">
        <f t="shared" si="6"/>
        <v>0.08241405075</v>
      </c>
      <c r="L8" s="6" t="s">
        <v>30</v>
      </c>
      <c r="M8" s="31">
        <v>35.56</v>
      </c>
    </row>
    <row r="9">
      <c r="A9" s="30">
        <v>44595.0</v>
      </c>
      <c r="B9" s="30">
        <f t="shared" si="7"/>
        <v>45790.444</v>
      </c>
      <c r="C9" s="6" t="s">
        <v>32</v>
      </c>
      <c r="D9" s="6">
        <f>0.1445*10</f>
        <v>1.445</v>
      </c>
      <c r="E9" s="31">
        <f t="shared" si="1"/>
        <v>103.77739</v>
      </c>
      <c r="F9" s="32">
        <f>IFERROR(__xludf.DUMMYFUNCTION("GOOGLEFINANCE(C9,""price"")*if(L9=""CAD"",1,$L$1)"),146.0)</f>
        <v>146</v>
      </c>
      <c r="G9" s="7">
        <f t="shared" si="2"/>
        <v>149.9583286</v>
      </c>
      <c r="H9" s="33">
        <f t="shared" si="3"/>
        <v>-149.9583286</v>
      </c>
      <c r="I9" s="34">
        <f t="shared" si="4"/>
        <v>210.97</v>
      </c>
      <c r="J9" s="35">
        <f t="shared" si="5"/>
        <v>0.005879090951</v>
      </c>
      <c r="K9" s="9">
        <f t="shared" si="6"/>
        <v>0.1098507939</v>
      </c>
      <c r="L9" s="6" t="s">
        <v>30</v>
      </c>
      <c r="M9" s="31">
        <f>1037.7739/10</f>
        <v>103.77739</v>
      </c>
    </row>
    <row r="10">
      <c r="A10" s="30">
        <v>44624.0</v>
      </c>
      <c r="B10" s="30">
        <f t="shared" si="7"/>
        <v>45790.444</v>
      </c>
      <c r="C10" s="6" t="s">
        <v>32</v>
      </c>
      <c r="D10" s="6">
        <f>1*10</f>
        <v>10</v>
      </c>
      <c r="E10" s="31">
        <f t="shared" si="1"/>
        <v>77.451</v>
      </c>
      <c r="F10" s="32">
        <f>IFERROR(__xludf.DUMMYFUNCTION("GOOGLEFINANCE(C10,""price"")*if(L10=""CAD"",1,$L$1)"),146.0)</f>
        <v>146</v>
      </c>
      <c r="G10" s="7">
        <f t="shared" si="2"/>
        <v>774.51</v>
      </c>
      <c r="H10" s="33">
        <f t="shared" si="3"/>
        <v>-774.51</v>
      </c>
      <c r="I10" s="34">
        <f t="shared" si="4"/>
        <v>1460</v>
      </c>
      <c r="J10" s="35">
        <f t="shared" si="5"/>
        <v>0.08850628139</v>
      </c>
      <c r="K10" s="9">
        <f t="shared" si="6"/>
        <v>0.219422193</v>
      </c>
      <c r="L10" s="6" t="s">
        <v>30</v>
      </c>
      <c r="M10" s="31">
        <f>774.51/10</f>
        <v>77.451</v>
      </c>
    </row>
    <row r="11">
      <c r="A11" s="30">
        <v>44663.0</v>
      </c>
      <c r="B11" s="30">
        <f t="shared" si="7"/>
        <v>45790.444</v>
      </c>
      <c r="C11" s="6" t="s">
        <v>31</v>
      </c>
      <c r="D11" s="6">
        <v>3.0</v>
      </c>
      <c r="E11" s="31">
        <f t="shared" si="1"/>
        <v>35.06</v>
      </c>
      <c r="F11" s="32">
        <f>IFERROR(__xludf.DUMMYFUNCTION("GOOGLEFINANCE(C11,""price"")*if(L11=""CAD"",1,$L$1)"),46.09)</f>
        <v>46.09</v>
      </c>
      <c r="G11" s="7">
        <f t="shared" si="2"/>
        <v>105.18</v>
      </c>
      <c r="H11" s="33">
        <f t="shared" si="3"/>
        <v>-105.18</v>
      </c>
      <c r="I11" s="34">
        <f t="shared" si="4"/>
        <v>138.27</v>
      </c>
      <c r="J11" s="35">
        <f t="shared" si="5"/>
        <v>0.009438106104</v>
      </c>
      <c r="K11" s="9">
        <f t="shared" si="6"/>
        <v>0.09259387684</v>
      </c>
      <c r="L11" s="6" t="s">
        <v>30</v>
      </c>
      <c r="M11" s="31">
        <v>35.06</v>
      </c>
    </row>
    <row r="12">
      <c r="A12" s="30">
        <v>44663.0</v>
      </c>
      <c r="B12" s="30">
        <f t="shared" si="7"/>
        <v>45790.444</v>
      </c>
      <c r="C12" s="6" t="s">
        <v>32</v>
      </c>
      <c r="D12" s="6">
        <f>1*10</f>
        <v>10</v>
      </c>
      <c r="E12" s="31">
        <f t="shared" si="1"/>
        <v>78.53</v>
      </c>
      <c r="F12" s="32">
        <f>IFERROR(__xludf.DUMMYFUNCTION("GOOGLEFINANCE(C12,""price"")*if(L12=""CAD"",1,$L$1)"),146.0)</f>
        <v>146</v>
      </c>
      <c r="G12" s="7">
        <f t="shared" si="2"/>
        <v>785.3</v>
      </c>
      <c r="H12" s="33">
        <f t="shared" si="3"/>
        <v>-785.3</v>
      </c>
      <c r="I12" s="34">
        <f t="shared" si="4"/>
        <v>1460</v>
      </c>
      <c r="J12" s="35">
        <f t="shared" si="5"/>
        <v>0.08591621037</v>
      </c>
      <c r="K12" s="9">
        <f t="shared" si="6"/>
        <v>0.2223317005</v>
      </c>
      <c r="L12" s="6" t="s">
        <v>30</v>
      </c>
      <c r="M12" s="31">
        <f>785.3/10</f>
        <v>78.53</v>
      </c>
    </row>
    <row r="13">
      <c r="A13" s="30">
        <v>44708.0</v>
      </c>
      <c r="B13" s="30">
        <f t="shared" si="7"/>
        <v>45790.444</v>
      </c>
      <c r="C13" s="6" t="s">
        <v>33</v>
      </c>
      <c r="D13" s="6">
        <v>1.0</v>
      </c>
      <c r="E13" s="31">
        <f t="shared" si="1"/>
        <v>207.5797651</v>
      </c>
      <c r="F13" s="32">
        <f>IFERROR(__xludf.DUMMYFUNCTION("GOOGLEFINANCE(C13,""price"")*if(L13=""CAD"",1,$L$1)"),294.39669165)</f>
        <v>294.3966917</v>
      </c>
      <c r="G13" s="7">
        <f t="shared" si="2"/>
        <v>207.5797651</v>
      </c>
      <c r="H13" s="33">
        <f t="shared" si="3"/>
        <v>-207.5797651</v>
      </c>
      <c r="I13" s="34">
        <f t="shared" si="4"/>
        <v>294.3966917</v>
      </c>
      <c r="J13" s="35">
        <f t="shared" si="5"/>
        <v>0.004182340534</v>
      </c>
      <c r="K13" s="9">
        <f t="shared" si="6"/>
        <v>0.1250436654</v>
      </c>
      <c r="L13" s="6" t="s">
        <v>34</v>
      </c>
      <c r="M13" s="31">
        <f>148.6285</f>
        <v>148.6285</v>
      </c>
    </row>
    <row r="14">
      <c r="A14" s="30">
        <v>44708.0</v>
      </c>
      <c r="B14" s="30">
        <f t="shared" si="7"/>
        <v>45790.444</v>
      </c>
      <c r="C14" s="6" t="s">
        <v>35</v>
      </c>
      <c r="D14" s="6">
        <v>1.0</v>
      </c>
      <c r="E14" s="31">
        <f t="shared" si="1"/>
        <v>441.1131984</v>
      </c>
      <c r="F14" s="32">
        <f>IFERROR(__xludf.DUMMYFUNCTION("GOOGLEFINANCE(C14,""price"")*if(L14=""CAD"",1,$L$1)"),718.2893804999999)</f>
        <v>718.2893805</v>
      </c>
      <c r="G14" s="7">
        <f t="shared" si="2"/>
        <v>441.1131984</v>
      </c>
      <c r="H14" s="33">
        <f t="shared" si="3"/>
        <v>-441.1131984</v>
      </c>
      <c r="I14" s="34">
        <f t="shared" si="4"/>
        <v>718.2893805</v>
      </c>
      <c r="J14" s="35">
        <f t="shared" si="5"/>
        <v>0.006283561297</v>
      </c>
      <c r="K14" s="9">
        <f t="shared" si="6"/>
        <v>0.1786961712</v>
      </c>
      <c r="L14" s="6" t="s">
        <v>34</v>
      </c>
      <c r="M14" s="31">
        <v>315.84</v>
      </c>
    </row>
    <row r="15">
      <c r="A15" s="30">
        <v>44708.0</v>
      </c>
      <c r="B15" s="30">
        <f t="shared" si="7"/>
        <v>45790.444</v>
      </c>
      <c r="C15" s="6" t="s">
        <v>36</v>
      </c>
      <c r="D15" s="6">
        <v>1.0</v>
      </c>
      <c r="E15" s="31">
        <f t="shared" si="1"/>
        <v>378.5998158</v>
      </c>
      <c r="F15" s="32">
        <f>IFERROR(__xludf.DUMMYFUNCTION("GOOGLEFINANCE(C15,""price"")*if(L15=""CAD"",1,$L$1)"),627.4522400999999)</f>
        <v>627.4522401</v>
      </c>
      <c r="G15" s="7">
        <f t="shared" si="2"/>
        <v>378.5998158</v>
      </c>
      <c r="H15" s="33">
        <f t="shared" si="3"/>
        <v>-378.5998158</v>
      </c>
      <c r="I15" s="34">
        <f t="shared" si="4"/>
        <v>627.4522401</v>
      </c>
      <c r="J15" s="35">
        <f t="shared" si="5"/>
        <v>0.00657296739</v>
      </c>
      <c r="K15" s="9">
        <f t="shared" si="6"/>
        <v>0.1857189194</v>
      </c>
      <c r="L15" s="6" t="s">
        <v>34</v>
      </c>
      <c r="M15" s="31">
        <v>271.08</v>
      </c>
    </row>
    <row r="16">
      <c r="A16" s="30">
        <v>44726.0</v>
      </c>
      <c r="B16" s="30">
        <f t="shared" si="7"/>
        <v>45790.444</v>
      </c>
      <c r="C16" s="6" t="s">
        <v>31</v>
      </c>
      <c r="D16" s="6">
        <v>1.0</v>
      </c>
      <c r="E16" s="31">
        <f t="shared" si="1"/>
        <v>31.03</v>
      </c>
      <c r="F16" s="32">
        <f>IFERROR(__xludf.DUMMYFUNCTION("GOOGLEFINANCE(C16,""price"")*if(L16=""CAD"",1,$L$1)"),46.09)</f>
        <v>46.09</v>
      </c>
      <c r="G16" s="7">
        <f t="shared" si="2"/>
        <v>31.03</v>
      </c>
      <c r="H16" s="33">
        <f t="shared" si="3"/>
        <v>-31.03</v>
      </c>
      <c r="I16" s="34">
        <f t="shared" si="4"/>
        <v>46.09</v>
      </c>
      <c r="J16" s="35">
        <f t="shared" si="5"/>
        <v>0.004853367709</v>
      </c>
      <c r="K16" s="9">
        <f t="shared" si="6"/>
        <v>0.145299621</v>
      </c>
      <c r="L16" s="6" t="s">
        <v>30</v>
      </c>
      <c r="M16" s="31">
        <v>31.03</v>
      </c>
    </row>
    <row r="17">
      <c r="A17" s="30">
        <v>44726.0</v>
      </c>
      <c r="B17" s="30">
        <f t="shared" si="7"/>
        <v>45790.444</v>
      </c>
      <c r="C17" s="6" t="s">
        <v>32</v>
      </c>
      <c r="D17" s="6">
        <f>1*10</f>
        <v>10</v>
      </c>
      <c r="E17" s="31">
        <f t="shared" si="1"/>
        <v>39.479</v>
      </c>
      <c r="F17" s="32">
        <f>IFERROR(__xludf.DUMMYFUNCTION("GOOGLEFINANCE(C17,""price"")*if(L17=""CAD"",1,$L$1)"),146.0)</f>
        <v>146</v>
      </c>
      <c r="G17" s="7">
        <f t="shared" si="2"/>
        <v>394.79</v>
      </c>
      <c r="H17" s="33">
        <f t="shared" si="3"/>
        <v>-394.79</v>
      </c>
      <c r="I17" s="34">
        <f t="shared" si="4"/>
        <v>1460</v>
      </c>
      <c r="J17" s="35">
        <f t="shared" si="5"/>
        <v>0.2698168647</v>
      </c>
      <c r="K17" s="9">
        <f t="shared" si="6"/>
        <v>0.5658991658</v>
      </c>
      <c r="L17" s="6" t="s">
        <v>30</v>
      </c>
      <c r="M17" s="31">
        <f>394.79/10</f>
        <v>39.479</v>
      </c>
    </row>
    <row r="18">
      <c r="A18" s="30">
        <v>45296.0</v>
      </c>
      <c r="B18" s="30">
        <f t="shared" si="7"/>
        <v>45790.444</v>
      </c>
      <c r="C18" s="6" t="s">
        <v>31</v>
      </c>
      <c r="D18" s="6">
        <v>-10.0</v>
      </c>
      <c r="E18" s="31">
        <f t="shared" si="1"/>
        <v>36.55</v>
      </c>
      <c r="F18" s="32">
        <f>IFERROR(__xludf.DUMMYFUNCTION("GOOGLEFINANCE(C18,""price"")*if(L18=""CAD"",1,$L$1)"),46.09)</f>
        <v>46.09</v>
      </c>
      <c r="G18" s="7">
        <f t="shared" si="2"/>
        <v>-365.5</v>
      </c>
      <c r="H18" s="33">
        <f t="shared" si="3"/>
        <v>365.5</v>
      </c>
      <c r="I18" s="34">
        <f t="shared" si="4"/>
        <v>-460.9</v>
      </c>
      <c r="J18" s="35">
        <f t="shared" si="5"/>
        <v>-0.02610123119</v>
      </c>
      <c r="K18" s="9">
        <f t="shared" si="6"/>
        <v>0.1867283043</v>
      </c>
      <c r="L18" s="6" t="s">
        <v>30</v>
      </c>
      <c r="M18" s="31">
        <v>36.55</v>
      </c>
    </row>
    <row r="19">
      <c r="A19" s="30">
        <v>45296.0</v>
      </c>
      <c r="B19" s="30">
        <f t="shared" si="7"/>
        <v>45790.444</v>
      </c>
      <c r="C19" s="6" t="s">
        <v>29</v>
      </c>
      <c r="D19" s="6">
        <v>-2.0</v>
      </c>
      <c r="E19" s="31">
        <f t="shared" si="1"/>
        <v>53.52</v>
      </c>
      <c r="F19" s="32">
        <f>IFERROR(__xludf.DUMMYFUNCTION("GOOGLEFINANCE(C19,""price"")*if(L19=""CAD"",1,$L$1)"),39.06)</f>
        <v>39.06</v>
      </c>
      <c r="G19" s="7">
        <f t="shared" si="2"/>
        <v>-107.04</v>
      </c>
      <c r="H19" s="33">
        <f t="shared" si="3"/>
        <v>107.04</v>
      </c>
      <c r="I19" s="34">
        <f t="shared" si="4"/>
        <v>-78.12</v>
      </c>
      <c r="J19" s="35">
        <f t="shared" si="5"/>
        <v>0.005403587444</v>
      </c>
      <c r="K19" s="9">
        <f t="shared" si="6"/>
        <v>-0.2074516768</v>
      </c>
      <c r="L19" s="6" t="s">
        <v>30</v>
      </c>
      <c r="M19" s="6">
        <v>53.52</v>
      </c>
    </row>
    <row r="20">
      <c r="A20" s="30">
        <v>45296.0</v>
      </c>
      <c r="B20" s="30">
        <f t="shared" si="7"/>
        <v>45790.444</v>
      </c>
      <c r="C20" s="6" t="s">
        <v>37</v>
      </c>
      <c r="D20" s="6">
        <v>8.0</v>
      </c>
      <c r="E20" s="31">
        <f t="shared" si="1"/>
        <v>62.16</v>
      </c>
      <c r="F20" s="32">
        <f>IFERROR(__xludf.DUMMYFUNCTION("GOOGLEFINANCE(C20,""price"")*if($L$20=""CAD"",1,$L$1)"),83.64)</f>
        <v>83.64</v>
      </c>
      <c r="G20" s="7">
        <f t="shared" si="2"/>
        <v>497.28</v>
      </c>
      <c r="H20" s="33">
        <f t="shared" si="3"/>
        <v>-497.28</v>
      </c>
      <c r="I20" s="34">
        <f t="shared" si="4"/>
        <v>669.12</v>
      </c>
      <c r="J20" s="35">
        <f t="shared" si="5"/>
        <v>0.02764478764</v>
      </c>
      <c r="K20" s="9">
        <f t="shared" si="6"/>
        <v>0.2449633998</v>
      </c>
      <c r="L20" s="6" t="s">
        <v>30</v>
      </c>
      <c r="M20" s="6">
        <v>62.16</v>
      </c>
    </row>
    <row r="21">
      <c r="A21" s="30">
        <v>45331.0</v>
      </c>
      <c r="B21" s="30">
        <f t="shared" si="7"/>
        <v>45790.444</v>
      </c>
      <c r="C21" s="6" t="s">
        <v>37</v>
      </c>
      <c r="D21" s="6">
        <v>3.0</v>
      </c>
      <c r="E21" s="31">
        <f t="shared" si="1"/>
        <v>68.98</v>
      </c>
      <c r="F21" s="32">
        <f>IFERROR(__xludf.DUMMYFUNCTION("GOOGLEFINANCE(C21,""price"")*if($L$20=""CAD"",1,$L$1)"),83.64)</f>
        <v>83.64</v>
      </c>
      <c r="G21" s="7">
        <f t="shared" si="2"/>
        <v>206.94</v>
      </c>
      <c r="H21" s="33">
        <f t="shared" si="3"/>
        <v>-206.94</v>
      </c>
      <c r="I21" s="34">
        <f t="shared" si="4"/>
        <v>250.92</v>
      </c>
      <c r="J21" s="35">
        <f t="shared" si="5"/>
        <v>0.00637576109</v>
      </c>
      <c r="K21" s="9">
        <f t="shared" si="6"/>
        <v>0.1654327572</v>
      </c>
      <c r="L21" s="6" t="s">
        <v>30</v>
      </c>
      <c r="M21" s="6">
        <v>68.98</v>
      </c>
    </row>
    <row r="22">
      <c r="A22" s="30">
        <v>45332.0</v>
      </c>
      <c r="B22" s="30">
        <f t="shared" si="7"/>
        <v>45790.444</v>
      </c>
      <c r="C22" s="6" t="s">
        <v>32</v>
      </c>
      <c r="D22" s="6">
        <v>2.0</v>
      </c>
      <c r="E22" s="31">
        <f t="shared" si="1"/>
        <v>121.57</v>
      </c>
      <c r="F22" s="32">
        <f>IFERROR(__xludf.DUMMYFUNCTION("GOOGLEFINANCE(C22,""price"")*if($L$20=""CAD"",1,$L$1)"),146.0)</f>
        <v>146</v>
      </c>
      <c r="G22" s="7">
        <f t="shared" si="2"/>
        <v>243.14</v>
      </c>
      <c r="H22" s="33">
        <f t="shared" si="3"/>
        <v>-243.14</v>
      </c>
      <c r="I22" s="34">
        <f t="shared" si="4"/>
        <v>292</v>
      </c>
      <c r="J22" s="35">
        <f t="shared" si="5"/>
        <v>0.004019083656</v>
      </c>
      <c r="K22" s="9">
        <f t="shared" si="6"/>
        <v>0.1569555574</v>
      </c>
      <c r="L22" s="6" t="s">
        <v>30</v>
      </c>
      <c r="M22" s="6">
        <v>121.57</v>
      </c>
    </row>
    <row r="23">
      <c r="A23" s="30">
        <v>45412.0</v>
      </c>
      <c r="B23" s="30">
        <f t="shared" si="7"/>
        <v>45790.444</v>
      </c>
      <c r="C23" s="6" t="s">
        <v>32</v>
      </c>
      <c r="D23" s="6">
        <v>6.0</v>
      </c>
      <c r="E23" s="31">
        <v>97.5</v>
      </c>
      <c r="F23" s="32">
        <f>IFERROR(__xludf.DUMMYFUNCTION("GOOGLEFINANCE(C23,""price"")*if($L$20=""CAD"",1,$L$1)"),146.0)</f>
        <v>146</v>
      </c>
      <c r="G23" s="7">
        <f t="shared" si="2"/>
        <v>585</v>
      </c>
      <c r="H23" s="33">
        <f t="shared" si="3"/>
        <v>-585</v>
      </c>
      <c r="I23" s="34">
        <f t="shared" si="4"/>
        <v>876</v>
      </c>
      <c r="J23" s="35">
        <f t="shared" si="5"/>
        <v>0.02984615385</v>
      </c>
      <c r="K23" s="9">
        <f t="shared" si="6"/>
        <v>0.4761112788</v>
      </c>
      <c r="L23" s="6" t="s">
        <v>30</v>
      </c>
      <c r="M23" s="6">
        <v>97.5</v>
      </c>
    </row>
    <row r="24">
      <c r="A24" s="30">
        <v>45412.0</v>
      </c>
      <c r="B24" s="30">
        <f t="shared" si="7"/>
        <v>45790.444</v>
      </c>
      <c r="C24" s="6" t="s">
        <v>37</v>
      </c>
      <c r="D24" s="6">
        <v>7.0</v>
      </c>
      <c r="E24" s="31">
        <v>69.02</v>
      </c>
      <c r="F24" s="32">
        <f>IFERROR(__xludf.DUMMYFUNCTION("GOOGLEFINANCE(C24,""price"")*if($L$20=""CAD"",1,$L$1)"),83.64)</f>
        <v>83.64</v>
      </c>
      <c r="G24" s="7">
        <f t="shared" si="2"/>
        <v>483.14</v>
      </c>
      <c r="H24" s="33">
        <f t="shared" si="3"/>
        <v>-483.14</v>
      </c>
      <c r="I24" s="34">
        <f t="shared" si="4"/>
        <v>585.48</v>
      </c>
      <c r="J24" s="35">
        <f t="shared" si="5"/>
        <v>0.01482758621</v>
      </c>
      <c r="K24" s="9">
        <f t="shared" si="6"/>
        <v>0.2035799548</v>
      </c>
      <c r="L24" s="6" t="s">
        <v>30</v>
      </c>
      <c r="M24" s="6">
        <v>69.02</v>
      </c>
    </row>
    <row r="25">
      <c r="A25" s="30">
        <v>45456.0</v>
      </c>
      <c r="B25" s="30">
        <f t="shared" si="7"/>
        <v>45790.444</v>
      </c>
      <c r="C25" s="6" t="s">
        <v>32</v>
      </c>
      <c r="D25" s="6">
        <v>3.0</v>
      </c>
      <c r="E25" s="31">
        <v>89.4</v>
      </c>
      <c r="F25" s="32">
        <f>IFERROR(__xludf.DUMMYFUNCTION("GOOGLEFINANCE(C25,""price"")*if($L$20=""CAD"",1,$L$1)"),146.0)</f>
        <v>146</v>
      </c>
      <c r="G25" s="7">
        <f t="shared" si="2"/>
        <v>268.2</v>
      </c>
      <c r="H25" s="33">
        <f t="shared" si="3"/>
        <v>-268.2</v>
      </c>
      <c r="I25" s="34">
        <f t="shared" si="4"/>
        <v>438</v>
      </c>
      <c r="J25" s="35">
        <f t="shared" si="5"/>
        <v>0.01899328859</v>
      </c>
      <c r="K25" s="9">
        <f t="shared" si="6"/>
        <v>0.7079579819</v>
      </c>
      <c r="L25" s="6" t="s">
        <v>30</v>
      </c>
      <c r="M25" s="36">
        <v>89.4</v>
      </c>
    </row>
    <row r="26">
      <c r="A26" s="30">
        <v>45456.0</v>
      </c>
      <c r="B26" s="30">
        <f t="shared" si="7"/>
        <v>45790.444</v>
      </c>
      <c r="C26" s="6" t="s">
        <v>37</v>
      </c>
      <c r="D26" s="6">
        <v>3.0</v>
      </c>
      <c r="E26" s="37">
        <v>76.8</v>
      </c>
      <c r="F26" s="32">
        <f>IFERROR(__xludf.DUMMYFUNCTION("GOOGLEFINANCE(C26,""price"")*if($L$20=""CAD"",1,$L$1)"),83.64)</f>
        <v>83.64</v>
      </c>
      <c r="G26" s="7">
        <f t="shared" si="2"/>
        <v>230.4</v>
      </c>
      <c r="H26" s="33">
        <f t="shared" si="3"/>
        <v>-230.4</v>
      </c>
      <c r="I26" s="34">
        <f t="shared" si="4"/>
        <v>250.92</v>
      </c>
      <c r="J26" s="35">
        <f t="shared" si="5"/>
        <v>0.002671875</v>
      </c>
      <c r="K26" s="9">
        <f t="shared" si="6"/>
        <v>0.09758479283</v>
      </c>
      <c r="L26" s="6" t="s">
        <v>30</v>
      </c>
      <c r="M26" s="36">
        <v>76.8</v>
      </c>
    </row>
    <row r="27">
      <c r="A27" s="30">
        <v>45645.0</v>
      </c>
      <c r="B27" s="30">
        <f t="shared" si="7"/>
        <v>45790.444</v>
      </c>
      <c r="C27" s="6" t="s">
        <v>37</v>
      </c>
      <c r="D27" s="6">
        <v>2.0</v>
      </c>
      <c r="E27" s="37">
        <v>87.44</v>
      </c>
      <c r="F27" s="32">
        <f>IFERROR(__xludf.DUMMYFUNCTION("GOOGLEFINANCE(C27,""price"")*if($L$20=""CAD"",1,$L$1)"),83.64)</f>
        <v>83.64</v>
      </c>
      <c r="G27" s="7">
        <f t="shared" si="2"/>
        <v>174.88</v>
      </c>
      <c r="H27" s="33">
        <f t="shared" si="3"/>
        <v>-174.88</v>
      </c>
      <c r="I27" s="34">
        <f t="shared" si="4"/>
        <v>167.28</v>
      </c>
      <c r="J27" s="35">
        <f t="shared" si="5"/>
        <v>-0.0008691674291</v>
      </c>
      <c r="K27" s="9">
        <f t="shared" si="6"/>
        <v>-0.1055104422</v>
      </c>
      <c r="L27" s="6" t="s">
        <v>30</v>
      </c>
      <c r="M27" s="36">
        <v>87.44</v>
      </c>
    </row>
    <row r="28">
      <c r="A28" s="30">
        <v>45645.0</v>
      </c>
      <c r="B28" s="30">
        <f t="shared" si="7"/>
        <v>45790.444</v>
      </c>
      <c r="C28" s="6" t="s">
        <v>38</v>
      </c>
      <c r="D28" s="6">
        <v>2.0</v>
      </c>
      <c r="E28" s="37">
        <v>10.97</v>
      </c>
      <c r="F28" s="32">
        <f>IFERROR(__xludf.DUMMYFUNCTION("GOOGLEFINANCE(C28,""price"")*if($L$20=""CAD"",1,$L$1)/0.669"),14.798206278026905)</f>
        <v>14.79820628</v>
      </c>
      <c r="G28" s="7">
        <f t="shared" si="2"/>
        <v>21.94</v>
      </c>
      <c r="H28" s="33">
        <f t="shared" si="3"/>
        <v>-21.94</v>
      </c>
      <c r="I28" s="34">
        <f t="shared" si="4"/>
        <v>29.59641256</v>
      </c>
      <c r="J28" s="35">
        <f t="shared" si="5"/>
        <v>0.006979409805</v>
      </c>
      <c r="K28" s="9">
        <f t="shared" si="6"/>
        <v>1.119573867</v>
      </c>
      <c r="L28" s="6" t="s">
        <v>30</v>
      </c>
      <c r="M28" s="36">
        <v>10.97</v>
      </c>
    </row>
    <row r="29">
      <c r="K29" s="9"/>
    </row>
  </sheetData>
  <customSheetViews>
    <customSheetView guid="{F8C07762-F3D1-4785-8F7D-03F126DE742A}" filter="1" showAutoFilter="1">
      <autoFilter ref="$A$1:$J$19"/>
    </customSheetView>
  </customSheetViews>
  <conditionalFormatting sqref="C1:C923">
    <cfRule type="notContainsBlanks" dxfId="0" priority="1">
      <formula>LEN(TRIM(C1))&gt;0</formula>
    </cfRule>
  </conditionalFormatting>
  <conditionalFormatting sqref="J3:J28">
    <cfRule type="cellIs" dxfId="0" priority="2" operator="greaterThan">
      <formula>0</formula>
    </cfRule>
  </conditionalFormatting>
  <conditionalFormatting sqref="J3:J28">
    <cfRule type="cellIs" dxfId="11" priority="3" operator="lessThan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7.25"/>
  </cols>
  <sheetData>
    <row r="1">
      <c r="A1" s="6" t="s">
        <v>39</v>
      </c>
      <c r="B1" s="6" t="s">
        <v>16</v>
      </c>
    </row>
    <row r="2">
      <c r="A2" s="26" t="str">
        <f>IFERROR(__xludf.DUMMYFUNCTION("Unique(Ledger!C3:C50)"),"TSE:OTEX")</f>
        <v>TSE:OTEX</v>
      </c>
      <c r="B2" s="26">
        <f>sumifs(Ledger!D3:D914,Ledger!C3:C914,A2)</f>
        <v>0</v>
      </c>
    </row>
    <row r="3">
      <c r="A3" s="26" t="str">
        <f>IFERROR(__xludf.DUMMYFUNCTION("""COMPUTED_VALUE"""),"TSE:VEQT")</f>
        <v>TSE:VEQT</v>
      </c>
      <c r="B3" s="26">
        <f>sumifs(Ledger!D4:D915,Ledger!C4:C915,A3)</f>
        <v>0</v>
      </c>
    </row>
    <row r="4">
      <c r="A4" s="26" t="str">
        <f>IFERROR(__xludf.DUMMYFUNCTION("""COMPUTED_VALUE"""),"TSE:SHOP")</f>
        <v>TSE:SHOP</v>
      </c>
      <c r="B4" s="26">
        <f>sumifs(Ledger!D5:D916,Ledger!C5:C916,A4)</f>
        <v>44.501</v>
      </c>
    </row>
    <row r="5">
      <c r="A5" s="26" t="str">
        <f>IFERROR(__xludf.DUMMYFUNCTION("""COMPUTED_VALUE"""),"AAPL")</f>
        <v>AAPL</v>
      </c>
      <c r="B5" s="26">
        <f>sumifs(Ledger!D6:D917,Ledger!C6:C917,A5)</f>
        <v>1</v>
      </c>
    </row>
    <row r="6">
      <c r="A6" s="26" t="str">
        <f>IFERROR(__xludf.DUMMYFUNCTION("""COMPUTED_VALUE"""),"BRK.B")</f>
        <v>BRK.B</v>
      </c>
      <c r="B6" s="26">
        <f>sumifs(Ledger!D7:D918,Ledger!C7:C918,A6)</f>
        <v>1</v>
      </c>
    </row>
    <row r="7">
      <c r="A7" s="26" t="str">
        <f>IFERROR(__xludf.DUMMYFUNCTION("""COMPUTED_VALUE"""),"MSFT")</f>
        <v>MSFT</v>
      </c>
      <c r="B7" s="26">
        <f>sumifs(Ledger!D8:D919,Ledger!C8:C919,A7)</f>
        <v>1</v>
      </c>
    </row>
    <row r="8">
      <c r="A8" s="26" t="str">
        <f>IFERROR(__xludf.DUMMYFUNCTION("""COMPUTED_VALUE"""),"TSE:HXQ")</f>
        <v>TSE:HXQ</v>
      </c>
      <c r="B8" s="26">
        <f>sumifs(Ledger!D9:D920,Ledger!C9:C920,A8)</f>
        <v>23</v>
      </c>
    </row>
    <row r="9">
      <c r="A9" s="26" t="str">
        <f>IFERROR(__xludf.DUMMYFUNCTION("""COMPUTED_VALUE"""),"FRA:CVS0")</f>
        <v>FRA:CVS0</v>
      </c>
      <c r="B9" s="26">
        <f>sumifs(Ledger!D10:D921,Ledger!C10:C921,A9)</f>
        <v>2</v>
      </c>
    </row>
    <row r="10">
      <c r="A10" s="2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1.75"/>
    <col customWidth="1" min="3" max="3" width="9.0"/>
    <col customWidth="1" min="4" max="4" width="12.0"/>
    <col customWidth="1" min="5" max="5" width="15.0"/>
    <col customWidth="1" min="6" max="6" width="15.5"/>
    <col customWidth="1" min="7" max="7" width="8.0"/>
  </cols>
  <sheetData>
    <row r="1">
      <c r="A1" s="38"/>
      <c r="B1" s="39"/>
      <c r="C1" s="39"/>
      <c r="D1" s="39"/>
      <c r="E1" s="39"/>
      <c r="F1" s="39"/>
      <c r="G1" s="40">
        <f>SUM(G3:G5)</f>
        <v>-0.18</v>
      </c>
    </row>
    <row r="2">
      <c r="A2" s="41" t="s">
        <v>22</v>
      </c>
      <c r="B2" s="42" t="s">
        <v>40</v>
      </c>
      <c r="C2" s="42" t="s">
        <v>10</v>
      </c>
      <c r="D2" s="42" t="s">
        <v>41</v>
      </c>
      <c r="E2" s="42" t="s">
        <v>42</v>
      </c>
      <c r="F2" s="42" t="s">
        <v>43</v>
      </c>
      <c r="G2" s="42" t="s">
        <v>44</v>
      </c>
    </row>
    <row r="3">
      <c r="A3" s="43" t="str">
        <f>IFERROR(__xludf.DUMMYFUNCTION("Sort(filter(Active!A2:A85,Active!B2:B85=0),1,true)"),"TSE:OTEX")</f>
        <v>TSE:OTEX</v>
      </c>
      <c r="B3" s="44">
        <f>sumifs(Ledger!$D$2:$D$914,Ledger!$C$2:$C$914,$A3,Ledger!$D$2:$D$914,"&gt;0")</f>
        <v>2</v>
      </c>
      <c r="C3" s="45">
        <f>sumifs(Ledger!$G$2:$G$914,Ledger!$C$2:$C$914,$A3,Ledger!$D$2:$D$914,"&gt;0")</f>
        <v>120.69</v>
      </c>
      <c r="D3" s="46">
        <f t="shared" ref="D3:D4" si="1">C3/B3</f>
        <v>60.345</v>
      </c>
      <c r="E3" s="47">
        <f>sumifs(Ledger!$G$2:$G$914,Ledger!$C$2:$C$914,$A3,Ledger!$D$2:$D$914,"&lt;0")*-1</f>
        <v>107.04</v>
      </c>
      <c r="F3" s="46">
        <f t="shared" ref="F3:F4" si="2">E3/B3</f>
        <v>53.52</v>
      </c>
      <c r="G3" s="46">
        <f t="shared" ref="G3:G4" si="3">E3-C3</f>
        <v>-13.65</v>
      </c>
    </row>
    <row r="4">
      <c r="A4" s="48" t="str">
        <f>IFERROR(__xludf.DUMMYFUNCTION("""COMPUTED_VALUE"""),"TSE:VEQT")</f>
        <v>TSE:VEQT</v>
      </c>
      <c r="B4" s="44">
        <f>sumifs(Ledger!$D$2:$D$914,Ledger!$C$2:$C$914,$A4,Ledger!$D$2:$D$914,"&gt;0")</f>
        <v>10</v>
      </c>
      <c r="C4" s="45">
        <f>sumifs(Ledger!$G$2:$G$914,Ledger!$C$2:$C$914,$A4,Ledger!$D$2:$D$914,"&gt;0")</f>
        <v>352.03</v>
      </c>
      <c r="D4" s="46">
        <f t="shared" si="1"/>
        <v>35.203</v>
      </c>
      <c r="E4" s="47">
        <f>sumifs(Ledger!$G$2:$G$914,Ledger!$C$2:$C$914,$A4,Ledger!$D$2:$D$914,"&lt;0")*-1</f>
        <v>365.5</v>
      </c>
      <c r="F4" s="46">
        <f t="shared" si="2"/>
        <v>36.55</v>
      </c>
      <c r="G4" s="46">
        <f t="shared" si="3"/>
        <v>13.47</v>
      </c>
    </row>
    <row r="5">
      <c r="A5" s="48"/>
      <c r="B5" s="48"/>
      <c r="C5" s="48"/>
      <c r="D5" s="48"/>
      <c r="E5" s="48"/>
      <c r="F5" s="48"/>
      <c r="G5" s="48"/>
    </row>
    <row r="6">
      <c r="A6" s="26"/>
    </row>
    <row r="7">
      <c r="A7" s="26"/>
    </row>
    <row r="8">
      <c r="A8" s="26"/>
    </row>
    <row r="9">
      <c r="A9" s="26"/>
    </row>
    <row r="10">
      <c r="A10" s="26"/>
    </row>
    <row r="11">
      <c r="A11" s="26"/>
    </row>
    <row r="12">
      <c r="A12" s="26"/>
    </row>
    <row r="13">
      <c r="A13" s="26"/>
    </row>
    <row r="14">
      <c r="A14" s="26"/>
    </row>
    <row r="15">
      <c r="A15" s="26"/>
    </row>
    <row r="16">
      <c r="A16" s="26"/>
    </row>
    <row r="17">
      <c r="A17" s="26"/>
    </row>
    <row r="18">
      <c r="A18" s="26"/>
    </row>
    <row r="19">
      <c r="A19" s="26"/>
    </row>
    <row r="20">
      <c r="A20" s="26"/>
    </row>
    <row r="21">
      <c r="A21" s="26"/>
    </row>
    <row r="22">
      <c r="A22" s="26"/>
    </row>
    <row r="23">
      <c r="A23" s="26"/>
    </row>
    <row r="24">
      <c r="A24" s="26"/>
    </row>
    <row r="25">
      <c r="A25" s="26"/>
    </row>
    <row r="26">
      <c r="A26" s="26"/>
    </row>
    <row r="27">
      <c r="A27" s="26"/>
    </row>
    <row r="28">
      <c r="A28" s="26"/>
    </row>
    <row r="29">
      <c r="A29" s="26"/>
    </row>
    <row r="30">
      <c r="A30" s="26"/>
    </row>
    <row r="31">
      <c r="A31" s="26"/>
    </row>
    <row r="32">
      <c r="A32" s="26"/>
    </row>
    <row r="33">
      <c r="A33" s="26"/>
    </row>
    <row r="34">
      <c r="A34" s="26"/>
    </row>
    <row r="35">
      <c r="A35" s="26"/>
    </row>
    <row r="36">
      <c r="A36" s="26"/>
    </row>
    <row r="37">
      <c r="A37" s="26"/>
    </row>
    <row r="38">
      <c r="A38" s="26"/>
    </row>
    <row r="39">
      <c r="A39" s="26"/>
    </row>
    <row r="40">
      <c r="A40" s="26"/>
    </row>
    <row r="41">
      <c r="A41" s="26"/>
    </row>
    <row r="42">
      <c r="A42" s="26"/>
    </row>
    <row r="43">
      <c r="A43" s="26"/>
    </row>
    <row r="44">
      <c r="A44" s="26"/>
    </row>
    <row r="45">
      <c r="A45" s="26"/>
    </row>
    <row r="46">
      <c r="A46" s="26"/>
    </row>
    <row r="47">
      <c r="A47" s="26"/>
    </row>
    <row r="48">
      <c r="A48" s="26"/>
    </row>
    <row r="49">
      <c r="A49" s="26"/>
    </row>
    <row r="50">
      <c r="A50" s="26"/>
    </row>
    <row r="51">
      <c r="A51" s="26"/>
    </row>
    <row r="52">
      <c r="A52" s="26"/>
    </row>
    <row r="53">
      <c r="A53" s="26"/>
    </row>
    <row r="54">
      <c r="A54" s="26"/>
    </row>
    <row r="55">
      <c r="A55" s="26"/>
    </row>
    <row r="56">
      <c r="A56" s="26"/>
    </row>
    <row r="57">
      <c r="A57" s="26"/>
    </row>
    <row r="58">
      <c r="A58" s="26"/>
    </row>
    <row r="59">
      <c r="A59" s="26"/>
    </row>
    <row r="60">
      <c r="A60" s="26"/>
    </row>
    <row r="61">
      <c r="A61" s="26"/>
    </row>
    <row r="62">
      <c r="A62" s="26"/>
    </row>
    <row r="63">
      <c r="A63" s="26"/>
    </row>
    <row r="64">
      <c r="A64" s="26"/>
    </row>
    <row r="65">
      <c r="A65" s="26"/>
    </row>
    <row r="66">
      <c r="A66" s="26"/>
    </row>
    <row r="67">
      <c r="A67" s="26"/>
    </row>
    <row r="68">
      <c r="A68" s="26"/>
    </row>
    <row r="69">
      <c r="A69" s="26"/>
    </row>
    <row r="70">
      <c r="A70" s="26"/>
    </row>
    <row r="71">
      <c r="A71" s="26"/>
    </row>
    <row r="72">
      <c r="A72" s="26"/>
    </row>
    <row r="73">
      <c r="A73" s="26"/>
    </row>
    <row r="74">
      <c r="A74" s="26"/>
    </row>
    <row r="75">
      <c r="A75" s="26"/>
    </row>
    <row r="76">
      <c r="A76" s="26"/>
    </row>
    <row r="77">
      <c r="A77" s="26"/>
    </row>
    <row r="78">
      <c r="A78" s="26"/>
    </row>
    <row r="79">
      <c r="A79" s="26"/>
    </row>
    <row r="80">
      <c r="A80" s="26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9" t="s">
        <v>45</v>
      </c>
      <c r="B1" s="49" t="s">
        <v>7</v>
      </c>
      <c r="C1" s="49" t="s">
        <v>46</v>
      </c>
      <c r="D1" s="49" t="s">
        <v>47</v>
      </c>
      <c r="E1" s="49" t="s">
        <v>48</v>
      </c>
      <c r="F1" s="49" t="s">
        <v>49</v>
      </c>
      <c r="G1" s="49" t="s">
        <v>50</v>
      </c>
      <c r="H1" s="49" t="s">
        <v>51</v>
      </c>
      <c r="I1" s="49" t="s">
        <v>52</v>
      </c>
      <c r="J1" s="49" t="s">
        <v>15</v>
      </c>
      <c r="K1" s="49" t="s">
        <v>53</v>
      </c>
    </row>
    <row r="2">
      <c r="A2" s="49" t="s">
        <v>54</v>
      </c>
      <c r="B2" s="49" t="s">
        <v>55</v>
      </c>
      <c r="C2" s="50">
        <v>109.51</v>
      </c>
      <c r="D2" s="51">
        <v>0.9</v>
      </c>
      <c r="E2" s="52">
        <v>0.0083</v>
      </c>
      <c r="F2" s="53">
        <v>3.2E10</v>
      </c>
      <c r="G2" s="49" t="s">
        <v>56</v>
      </c>
      <c r="H2" s="51">
        <v>1999.0</v>
      </c>
      <c r="I2" s="51">
        <v>2028933.0</v>
      </c>
      <c r="J2" s="49" t="s">
        <v>57</v>
      </c>
      <c r="K2" s="49" t="s">
        <v>58</v>
      </c>
    </row>
    <row r="3">
      <c r="A3" s="49" t="s">
        <v>59</v>
      </c>
      <c r="B3" s="49" t="s">
        <v>60</v>
      </c>
      <c r="C3" s="50">
        <v>24.24</v>
      </c>
      <c r="D3" s="51">
        <v>-2.28</v>
      </c>
      <c r="E3" s="52">
        <v>-0.086</v>
      </c>
      <c r="F3" s="53">
        <v>4.33E9</v>
      </c>
      <c r="G3" s="49" t="s">
        <v>56</v>
      </c>
      <c r="H3" s="51">
        <v>2016.0</v>
      </c>
      <c r="I3" s="51">
        <v>1.3562397E7</v>
      </c>
      <c r="J3" s="49" t="s">
        <v>57</v>
      </c>
      <c r="K3" s="49" t="s">
        <v>61</v>
      </c>
    </row>
    <row r="4">
      <c r="A4" s="49" t="s">
        <v>62</v>
      </c>
      <c r="B4" s="49" t="s">
        <v>63</v>
      </c>
      <c r="C4" s="50">
        <v>10.76</v>
      </c>
      <c r="D4" s="51">
        <v>0.0</v>
      </c>
      <c r="E4" s="52">
        <v>0.0</v>
      </c>
      <c r="F4" s="53">
        <v>7.6E8</v>
      </c>
      <c r="G4" s="54"/>
      <c r="H4" s="51">
        <v>2021.0</v>
      </c>
      <c r="I4" s="51">
        <v>46763.0</v>
      </c>
      <c r="J4" s="49" t="s">
        <v>57</v>
      </c>
      <c r="K4" s="49" t="s">
        <v>64</v>
      </c>
    </row>
    <row r="5">
      <c r="A5" s="49" t="s">
        <v>65</v>
      </c>
      <c r="B5" s="49" t="s">
        <v>66</v>
      </c>
      <c r="C5" s="50">
        <v>1.03</v>
      </c>
      <c r="D5" s="51">
        <v>-0.01</v>
      </c>
      <c r="E5" s="52">
        <v>-0.0096</v>
      </c>
      <c r="F5" s="51">
        <v>3.2570835E7</v>
      </c>
      <c r="G5" s="49" t="s">
        <v>67</v>
      </c>
      <c r="H5" s="51">
        <v>2008.0</v>
      </c>
      <c r="I5" s="51">
        <v>1676.0</v>
      </c>
      <c r="J5" s="49" t="s">
        <v>68</v>
      </c>
      <c r="K5" s="49" t="s">
        <v>69</v>
      </c>
    </row>
    <row r="6">
      <c r="A6" s="49" t="s">
        <v>70</v>
      </c>
      <c r="B6" s="49" t="s">
        <v>71</v>
      </c>
      <c r="C6" s="50">
        <v>10.69</v>
      </c>
      <c r="D6" s="51">
        <v>0.0</v>
      </c>
      <c r="E6" s="52">
        <v>0.0</v>
      </c>
      <c r="F6" s="51">
        <v>0.0</v>
      </c>
      <c r="G6" s="49" t="s">
        <v>56</v>
      </c>
      <c r="H6" s="51">
        <v>2021.0</v>
      </c>
      <c r="I6" s="51">
        <v>57190.0</v>
      </c>
      <c r="J6" s="49" t="s">
        <v>72</v>
      </c>
      <c r="K6" s="49" t="s">
        <v>73</v>
      </c>
    </row>
    <row r="7">
      <c r="A7" s="49" t="s">
        <v>74</v>
      </c>
      <c r="B7" s="49" t="s">
        <v>75</v>
      </c>
      <c r="C7" s="50">
        <v>10.65</v>
      </c>
      <c r="D7" s="51">
        <v>0.0</v>
      </c>
      <c r="E7" s="52">
        <v>0.0</v>
      </c>
      <c r="F7" s="51">
        <v>0.0</v>
      </c>
      <c r="G7" s="49" t="s">
        <v>56</v>
      </c>
      <c r="H7" s="51">
        <v>2021.0</v>
      </c>
      <c r="I7" s="51">
        <v>24.0</v>
      </c>
      <c r="J7" s="49" t="s">
        <v>72</v>
      </c>
      <c r="K7" s="49" t="s">
        <v>73</v>
      </c>
    </row>
    <row r="8">
      <c r="A8" s="49" t="s">
        <v>76</v>
      </c>
      <c r="B8" s="49" t="s">
        <v>77</v>
      </c>
      <c r="C8" s="50">
        <v>0.088</v>
      </c>
      <c r="D8" s="51">
        <v>0.0</v>
      </c>
      <c r="E8" s="52">
        <v>0.0</v>
      </c>
      <c r="F8" s="51">
        <v>0.0</v>
      </c>
      <c r="G8" s="49" t="s">
        <v>56</v>
      </c>
      <c r="H8" s="51">
        <v>2021.0</v>
      </c>
      <c r="I8" s="51">
        <v>4.0</v>
      </c>
      <c r="J8" s="49" t="s">
        <v>72</v>
      </c>
      <c r="K8" s="49" t="s">
        <v>73</v>
      </c>
    </row>
    <row r="9">
      <c r="A9" s="49" t="s">
        <v>78</v>
      </c>
      <c r="B9" s="49" t="s">
        <v>79</v>
      </c>
      <c r="C9" s="50">
        <v>10.27</v>
      </c>
      <c r="D9" s="51">
        <v>-0.02</v>
      </c>
      <c r="E9" s="52">
        <v>-0.0019</v>
      </c>
      <c r="F9" s="51">
        <v>0.0</v>
      </c>
      <c r="G9" s="54"/>
      <c r="H9" s="51">
        <v>2023.0</v>
      </c>
      <c r="I9" s="51">
        <v>457465.0</v>
      </c>
      <c r="J9" s="54"/>
      <c r="K9" s="54"/>
    </row>
    <row r="10">
      <c r="A10" s="49" t="s">
        <v>80</v>
      </c>
      <c r="B10" s="49" t="s">
        <v>81</v>
      </c>
      <c r="C10" s="50">
        <v>3.96</v>
      </c>
      <c r="D10" s="51">
        <v>-0.03</v>
      </c>
      <c r="E10" s="52">
        <v>-0.0075</v>
      </c>
      <c r="F10" s="51">
        <v>9.7098646E7</v>
      </c>
      <c r="G10" s="49" t="s">
        <v>56</v>
      </c>
      <c r="I10" s="51">
        <v>57938.0</v>
      </c>
      <c r="J10" s="49" t="s">
        <v>82</v>
      </c>
      <c r="K10" s="49" t="s">
        <v>83</v>
      </c>
    </row>
    <row r="11">
      <c r="A11" s="49" t="s">
        <v>84</v>
      </c>
      <c r="B11" s="49" t="s">
        <v>85</v>
      </c>
      <c r="C11" s="50">
        <v>4.31</v>
      </c>
      <c r="D11" s="51">
        <v>-0.05</v>
      </c>
      <c r="E11" s="52">
        <v>-0.0115</v>
      </c>
      <c r="F11" s="53">
        <v>1.26E8</v>
      </c>
      <c r="G11" s="49" t="s">
        <v>56</v>
      </c>
      <c r="I11" s="51">
        <v>53289.0</v>
      </c>
      <c r="J11" s="49" t="s">
        <v>68</v>
      </c>
      <c r="K11" s="49" t="s">
        <v>86</v>
      </c>
    </row>
    <row r="12">
      <c r="A12" s="49" t="s">
        <v>87</v>
      </c>
      <c r="B12" s="49" t="s">
        <v>88</v>
      </c>
      <c r="C12" s="50">
        <v>19.75</v>
      </c>
      <c r="D12" s="51">
        <v>0.0</v>
      </c>
      <c r="E12" s="52">
        <v>0.0</v>
      </c>
      <c r="F12" s="54"/>
      <c r="G12" s="49" t="s">
        <v>56</v>
      </c>
      <c r="I12" s="51">
        <v>109.0</v>
      </c>
      <c r="J12" s="54"/>
      <c r="K12" s="54"/>
    </row>
    <row r="13">
      <c r="A13" s="49" t="s">
        <v>89</v>
      </c>
      <c r="B13" s="49" t="s">
        <v>90</v>
      </c>
      <c r="C13" s="50">
        <v>23.7</v>
      </c>
      <c r="D13" s="51">
        <v>-0.16</v>
      </c>
      <c r="E13" s="52">
        <v>-0.0067</v>
      </c>
      <c r="F13" s="54"/>
      <c r="G13" s="49" t="s">
        <v>56</v>
      </c>
      <c r="I13" s="51">
        <v>5811.0</v>
      </c>
      <c r="J13" s="54"/>
      <c r="K13" s="54"/>
    </row>
    <row r="14">
      <c r="A14" s="49" t="s">
        <v>91</v>
      </c>
      <c r="B14" s="49" t="s">
        <v>92</v>
      </c>
      <c r="C14" s="50">
        <v>23.25</v>
      </c>
      <c r="D14" s="51">
        <v>-0.13</v>
      </c>
      <c r="E14" s="52">
        <v>-0.0056</v>
      </c>
      <c r="F14" s="53">
        <v>6.81E8</v>
      </c>
      <c r="G14" s="49" t="s">
        <v>56</v>
      </c>
      <c r="I14" s="51">
        <v>693.0</v>
      </c>
      <c r="J14" s="49" t="s">
        <v>68</v>
      </c>
      <c r="K14" s="49" t="s">
        <v>86</v>
      </c>
    </row>
    <row r="15">
      <c r="A15" s="49" t="s">
        <v>93</v>
      </c>
      <c r="B15" s="49" t="s">
        <v>94</v>
      </c>
      <c r="C15" s="50">
        <v>11.45</v>
      </c>
      <c r="D15" s="51">
        <v>0.09</v>
      </c>
      <c r="E15" s="52">
        <v>0.0079</v>
      </c>
      <c r="F15" s="53">
        <v>7.48E9</v>
      </c>
      <c r="G15" s="49" t="s">
        <v>56</v>
      </c>
      <c r="I15" s="51">
        <v>6.3794073E7</v>
      </c>
      <c r="J15" s="49" t="s">
        <v>95</v>
      </c>
      <c r="K15" s="49" t="s">
        <v>96</v>
      </c>
    </row>
    <row r="16">
      <c r="A16" s="49" t="s">
        <v>97</v>
      </c>
      <c r="B16" s="49" t="s">
        <v>98</v>
      </c>
      <c r="C16" s="50">
        <v>6.55</v>
      </c>
      <c r="D16" s="51">
        <v>0.05</v>
      </c>
      <c r="E16" s="52">
        <v>0.0077</v>
      </c>
      <c r="F16" s="51">
        <v>1.155851E7</v>
      </c>
      <c r="G16" s="49" t="s">
        <v>56</v>
      </c>
      <c r="I16" s="51">
        <v>7233.0</v>
      </c>
      <c r="J16" s="49" t="s">
        <v>72</v>
      </c>
      <c r="K16" s="49" t="s">
        <v>68</v>
      </c>
    </row>
    <row r="17">
      <c r="A17" s="49" t="s">
        <v>99</v>
      </c>
      <c r="B17" s="49" t="s">
        <v>100</v>
      </c>
      <c r="C17" s="50">
        <v>1.93</v>
      </c>
      <c r="D17" s="51">
        <v>0.13</v>
      </c>
      <c r="E17" s="52">
        <v>0.0722</v>
      </c>
      <c r="F17" s="51">
        <v>3.9376416E7</v>
      </c>
      <c r="G17" s="49" t="s">
        <v>56</v>
      </c>
      <c r="I17" s="51">
        <v>1036.0</v>
      </c>
      <c r="J17" s="49" t="s">
        <v>72</v>
      </c>
      <c r="K17" s="49" t="s">
        <v>101</v>
      </c>
    </row>
    <row r="18">
      <c r="A18" s="49" t="s">
        <v>102</v>
      </c>
      <c r="B18" s="49" t="s">
        <v>103</v>
      </c>
      <c r="C18" s="50">
        <v>9.33</v>
      </c>
      <c r="D18" s="51">
        <v>-0.43</v>
      </c>
      <c r="E18" s="52">
        <v>-0.0441</v>
      </c>
      <c r="F18" s="53">
        <v>2.88E8</v>
      </c>
      <c r="G18" s="49" t="s">
        <v>56</v>
      </c>
      <c r="H18" s="51">
        <v>2020.0</v>
      </c>
      <c r="I18" s="51">
        <v>416742.0</v>
      </c>
      <c r="J18" s="49" t="s">
        <v>95</v>
      </c>
      <c r="K18" s="49" t="s">
        <v>104</v>
      </c>
    </row>
    <row r="19">
      <c r="A19" s="49" t="s">
        <v>105</v>
      </c>
      <c r="B19" s="49" t="s">
        <v>106</v>
      </c>
      <c r="C19" s="50">
        <v>7.45</v>
      </c>
      <c r="D19" s="51">
        <v>-0.1</v>
      </c>
      <c r="E19" s="52">
        <v>-0.0133</v>
      </c>
      <c r="F19" s="53">
        <v>2.39E8</v>
      </c>
      <c r="G19" s="49" t="s">
        <v>56</v>
      </c>
      <c r="H19" s="51">
        <v>2013.0</v>
      </c>
      <c r="I19" s="51">
        <v>1390791.0</v>
      </c>
      <c r="J19" s="49" t="s">
        <v>107</v>
      </c>
      <c r="K19" s="49" t="s">
        <v>108</v>
      </c>
    </row>
    <row r="20">
      <c r="A20" s="49" t="s">
        <v>109</v>
      </c>
      <c r="B20" s="49" t="s">
        <v>110</v>
      </c>
      <c r="C20" s="50">
        <v>52.85</v>
      </c>
      <c r="D20" s="51">
        <v>-0.87</v>
      </c>
      <c r="E20" s="52">
        <v>-0.0162</v>
      </c>
      <c r="F20" s="53">
        <v>4.31E9</v>
      </c>
      <c r="G20" s="49" t="s">
        <v>56</v>
      </c>
      <c r="I20" s="51">
        <v>606078.0</v>
      </c>
      <c r="J20" s="49" t="s">
        <v>57</v>
      </c>
      <c r="K20" s="49" t="s">
        <v>111</v>
      </c>
    </row>
    <row r="21">
      <c r="A21" s="49" t="s">
        <v>112</v>
      </c>
      <c r="B21" s="49" t="s">
        <v>113</v>
      </c>
      <c r="C21" s="50">
        <v>51.3</v>
      </c>
      <c r="D21" s="51">
        <v>-1.94</v>
      </c>
      <c r="E21" s="52">
        <v>-0.0364</v>
      </c>
      <c r="F21" s="53">
        <v>3.05E9</v>
      </c>
      <c r="G21" s="49" t="s">
        <v>56</v>
      </c>
      <c r="I21" s="51">
        <v>1750687.0</v>
      </c>
      <c r="J21" s="49" t="s">
        <v>95</v>
      </c>
      <c r="K21" s="49" t="s">
        <v>114</v>
      </c>
    </row>
    <row r="22">
      <c r="A22" s="49" t="s">
        <v>33</v>
      </c>
      <c r="B22" s="49" t="s">
        <v>115</v>
      </c>
      <c r="C22" s="50">
        <v>175.46</v>
      </c>
      <c r="D22" s="51">
        <v>-0.38</v>
      </c>
      <c r="E22" s="52">
        <v>-0.0022</v>
      </c>
      <c r="F22" s="53">
        <v>2.74E12</v>
      </c>
      <c r="G22" s="49" t="s">
        <v>56</v>
      </c>
      <c r="H22" s="51">
        <v>1980.0</v>
      </c>
      <c r="I22" s="51">
        <v>5.9244865E7</v>
      </c>
      <c r="J22" s="49" t="s">
        <v>107</v>
      </c>
      <c r="K22" s="49" t="s">
        <v>116</v>
      </c>
    </row>
    <row r="23">
      <c r="A23" s="49" t="s">
        <v>117</v>
      </c>
      <c r="B23" s="49" t="s">
        <v>118</v>
      </c>
      <c r="C23" s="50">
        <v>18.08</v>
      </c>
      <c r="D23" s="51">
        <v>-0.52</v>
      </c>
      <c r="E23" s="52">
        <v>-0.028</v>
      </c>
      <c r="F23" s="53">
        <v>1.1E9</v>
      </c>
      <c r="G23" s="49" t="s">
        <v>56</v>
      </c>
      <c r="H23" s="51">
        <v>2011.0</v>
      </c>
      <c r="I23" s="51">
        <v>201937.0</v>
      </c>
      <c r="J23" s="49" t="s">
        <v>68</v>
      </c>
      <c r="K23" s="49" t="s">
        <v>86</v>
      </c>
    </row>
    <row r="24">
      <c r="A24" s="49" t="s">
        <v>119</v>
      </c>
      <c r="B24" s="49" t="s">
        <v>120</v>
      </c>
      <c r="C24" s="50">
        <v>0.136</v>
      </c>
      <c r="D24" s="51">
        <v>-0.004</v>
      </c>
      <c r="E24" s="52">
        <v>-0.0286</v>
      </c>
      <c r="F24" s="51">
        <v>1.8662111E7</v>
      </c>
      <c r="G24" s="49" t="s">
        <v>121</v>
      </c>
      <c r="H24" s="51">
        <v>2015.0</v>
      </c>
      <c r="I24" s="51">
        <v>595464.0</v>
      </c>
      <c r="J24" s="54"/>
      <c r="K24" s="54"/>
    </row>
    <row r="25">
      <c r="A25" s="49" t="s">
        <v>122</v>
      </c>
      <c r="B25" s="49" t="s">
        <v>123</v>
      </c>
      <c r="C25" s="50">
        <v>29.31</v>
      </c>
      <c r="D25" s="51">
        <v>-0.07</v>
      </c>
      <c r="E25" s="52">
        <v>-0.0024</v>
      </c>
      <c r="F25" s="53">
        <v>3.33E9</v>
      </c>
      <c r="G25" s="49" t="s">
        <v>56</v>
      </c>
      <c r="I25" s="51">
        <v>394806.0</v>
      </c>
      <c r="J25" s="49" t="s">
        <v>72</v>
      </c>
      <c r="K25" s="49" t="s">
        <v>124</v>
      </c>
    </row>
    <row r="26">
      <c r="A26" s="49" t="s">
        <v>125</v>
      </c>
      <c r="B26" s="49" t="s">
        <v>126</v>
      </c>
      <c r="C26" s="50">
        <v>6.73</v>
      </c>
      <c r="D26" s="51">
        <v>0.01</v>
      </c>
      <c r="E26" s="52">
        <v>0.0015</v>
      </c>
      <c r="F26" s="53">
        <v>3.11E8</v>
      </c>
      <c r="G26" s="49" t="s">
        <v>56</v>
      </c>
      <c r="I26" s="51">
        <v>168899.0</v>
      </c>
      <c r="J26" s="49" t="s">
        <v>127</v>
      </c>
      <c r="K26" s="49" t="s">
        <v>128</v>
      </c>
    </row>
    <row r="27">
      <c r="A27" s="49" t="s">
        <v>129</v>
      </c>
      <c r="B27" s="49" t="s">
        <v>130</v>
      </c>
      <c r="C27" s="50">
        <v>145.52</v>
      </c>
      <c r="D27" s="51">
        <v>-3.76</v>
      </c>
      <c r="E27" s="52">
        <v>-0.0252</v>
      </c>
      <c r="F27" s="53">
        <v>2.57E11</v>
      </c>
      <c r="G27" s="49" t="s">
        <v>56</v>
      </c>
      <c r="H27" s="51">
        <v>2012.0</v>
      </c>
      <c r="I27" s="51">
        <v>6147112.0</v>
      </c>
      <c r="J27" s="49" t="s">
        <v>82</v>
      </c>
      <c r="K27" s="49" t="s">
        <v>83</v>
      </c>
    </row>
    <row r="28">
      <c r="A28" s="49" t="s">
        <v>131</v>
      </c>
      <c r="B28" s="49" t="s">
        <v>132</v>
      </c>
      <c r="C28" s="50">
        <v>37.2</v>
      </c>
      <c r="D28" s="51">
        <v>-0.38</v>
      </c>
      <c r="E28" s="52">
        <v>-0.0101</v>
      </c>
      <c r="F28" s="53">
        <v>2.57E9</v>
      </c>
      <c r="G28" s="49" t="s">
        <v>56</v>
      </c>
      <c r="H28" s="51">
        <v>1994.0</v>
      </c>
      <c r="I28" s="51">
        <v>407248.0</v>
      </c>
      <c r="J28" s="49" t="s">
        <v>72</v>
      </c>
      <c r="K28" s="49" t="s">
        <v>133</v>
      </c>
    </row>
    <row r="29">
      <c r="A29" s="49" t="s">
        <v>134</v>
      </c>
      <c r="B29" s="49" t="s">
        <v>135</v>
      </c>
      <c r="C29" s="50">
        <v>4.29</v>
      </c>
      <c r="D29" s="51">
        <v>-0.06</v>
      </c>
      <c r="E29" s="52">
        <v>-0.0138</v>
      </c>
      <c r="F29" s="53">
        <v>1.24E9</v>
      </c>
      <c r="G29" s="49" t="s">
        <v>121</v>
      </c>
      <c r="H29" s="51">
        <v>2020.0</v>
      </c>
      <c r="I29" s="51">
        <v>1427947.0</v>
      </c>
      <c r="J29" s="49" t="s">
        <v>82</v>
      </c>
      <c r="K29" s="49" t="s">
        <v>83</v>
      </c>
    </row>
    <row r="30">
      <c r="A30" s="49" t="s">
        <v>136</v>
      </c>
      <c r="B30" s="49" t="s">
        <v>137</v>
      </c>
      <c r="C30" s="50">
        <v>22.75</v>
      </c>
      <c r="D30" s="51">
        <v>-0.14</v>
      </c>
      <c r="E30" s="52">
        <v>-0.0061</v>
      </c>
      <c r="F30" s="53">
        <v>5.22E9</v>
      </c>
      <c r="G30" s="49" t="s">
        <v>138</v>
      </c>
      <c r="H30" s="51">
        <v>2020.0</v>
      </c>
      <c r="I30" s="51">
        <v>8509109.0</v>
      </c>
      <c r="J30" s="49" t="s">
        <v>82</v>
      </c>
      <c r="K30" s="49" t="s">
        <v>139</v>
      </c>
    </row>
    <row r="31">
      <c r="A31" s="49" t="s">
        <v>140</v>
      </c>
      <c r="B31" s="49" t="s">
        <v>141</v>
      </c>
      <c r="C31" s="50">
        <v>4.28</v>
      </c>
      <c r="D31" s="51">
        <v>-0.04</v>
      </c>
      <c r="E31" s="52">
        <v>-0.0093</v>
      </c>
      <c r="F31" s="53">
        <v>1.06E8</v>
      </c>
      <c r="G31" s="49" t="s">
        <v>56</v>
      </c>
      <c r="I31" s="51">
        <v>33976.0</v>
      </c>
      <c r="J31" s="49" t="s">
        <v>82</v>
      </c>
      <c r="K31" s="49" t="s">
        <v>83</v>
      </c>
    </row>
    <row r="32">
      <c r="A32" s="49" t="s">
        <v>142</v>
      </c>
      <c r="B32" s="49" t="s">
        <v>143</v>
      </c>
      <c r="C32" s="50">
        <v>2.45</v>
      </c>
      <c r="D32" s="51">
        <v>0.0</v>
      </c>
      <c r="E32" s="52">
        <v>0.0</v>
      </c>
      <c r="F32" s="53">
        <v>3.86E10</v>
      </c>
      <c r="G32" s="49" t="s">
        <v>144</v>
      </c>
      <c r="H32" s="51">
        <v>2013.0</v>
      </c>
      <c r="I32" s="51">
        <v>8848798.0</v>
      </c>
      <c r="J32" s="49" t="s">
        <v>145</v>
      </c>
      <c r="K32" s="49" t="s">
        <v>146</v>
      </c>
    </row>
    <row r="33">
      <c r="A33" s="49" t="s">
        <v>147</v>
      </c>
      <c r="B33" s="49" t="s">
        <v>148</v>
      </c>
      <c r="C33" s="50">
        <v>207.05</v>
      </c>
      <c r="D33" s="51">
        <v>-5.78</v>
      </c>
      <c r="E33" s="52">
        <v>-0.0272</v>
      </c>
      <c r="F33" s="53">
        <v>4.26E9</v>
      </c>
      <c r="G33" s="49" t="s">
        <v>56</v>
      </c>
      <c r="H33" s="51">
        <v>2002.0</v>
      </c>
      <c r="I33" s="51">
        <v>153103.0</v>
      </c>
      <c r="J33" s="49" t="s">
        <v>95</v>
      </c>
      <c r="K33" s="49" t="s">
        <v>149</v>
      </c>
    </row>
    <row r="34">
      <c r="A34" s="49" t="s">
        <v>150</v>
      </c>
      <c r="B34" s="49" t="s">
        <v>151</v>
      </c>
      <c r="C34" s="50">
        <v>2.03</v>
      </c>
      <c r="D34" s="51">
        <v>-0.01</v>
      </c>
      <c r="E34" s="52">
        <v>-0.0049</v>
      </c>
      <c r="F34" s="51">
        <v>2.925259E7</v>
      </c>
      <c r="G34" s="49" t="s">
        <v>56</v>
      </c>
      <c r="I34" s="51">
        <v>20650.0</v>
      </c>
      <c r="J34" s="49" t="s">
        <v>82</v>
      </c>
      <c r="K34" s="49" t="s">
        <v>152</v>
      </c>
    </row>
    <row r="35">
      <c r="A35" s="49" t="s">
        <v>153</v>
      </c>
      <c r="B35" s="49" t="s">
        <v>154</v>
      </c>
      <c r="C35" s="50">
        <v>6.21</v>
      </c>
      <c r="D35" s="51">
        <v>-0.56</v>
      </c>
      <c r="E35" s="52">
        <v>-0.0827</v>
      </c>
      <c r="F35" s="53">
        <v>3.91E8</v>
      </c>
      <c r="G35" s="49" t="s">
        <v>56</v>
      </c>
      <c r="H35" s="51">
        <v>2020.0</v>
      </c>
      <c r="I35" s="51">
        <v>12714.0</v>
      </c>
      <c r="J35" s="49" t="s">
        <v>72</v>
      </c>
      <c r="K35" s="49" t="s">
        <v>124</v>
      </c>
    </row>
    <row r="36">
      <c r="A36" s="49" t="s">
        <v>155</v>
      </c>
      <c r="B36" s="49" t="s">
        <v>156</v>
      </c>
      <c r="C36" s="50">
        <v>0.335</v>
      </c>
      <c r="D36" s="51">
        <v>-0.0039</v>
      </c>
      <c r="E36" s="52">
        <v>-0.0115</v>
      </c>
      <c r="F36" s="51">
        <v>2.1092165E7</v>
      </c>
      <c r="G36" s="49" t="s">
        <v>56</v>
      </c>
      <c r="H36" s="51">
        <v>2020.0</v>
      </c>
      <c r="I36" s="51">
        <v>46101.0</v>
      </c>
      <c r="J36" s="49" t="s">
        <v>72</v>
      </c>
      <c r="K36" s="49" t="s">
        <v>124</v>
      </c>
    </row>
    <row r="37">
      <c r="A37" s="49" t="s">
        <v>157</v>
      </c>
      <c r="B37" s="49" t="s">
        <v>158</v>
      </c>
      <c r="C37" s="50">
        <v>2.79</v>
      </c>
      <c r="D37" s="51">
        <v>-0.01</v>
      </c>
      <c r="E37" s="52">
        <v>-0.0036</v>
      </c>
      <c r="F37" s="51">
        <v>0.0</v>
      </c>
      <c r="G37" s="49" t="s">
        <v>67</v>
      </c>
      <c r="H37" s="54"/>
      <c r="I37" s="51">
        <v>3276.0</v>
      </c>
      <c r="J37" s="54"/>
      <c r="K37" s="54"/>
    </row>
    <row r="38">
      <c r="A38" s="49" t="s">
        <v>159</v>
      </c>
      <c r="B38" s="49" t="s">
        <v>160</v>
      </c>
      <c r="C38" s="50">
        <v>41.53</v>
      </c>
      <c r="D38" s="51">
        <v>-0.67</v>
      </c>
      <c r="E38" s="52">
        <v>-0.0159</v>
      </c>
      <c r="F38" s="53">
        <v>2.72E9</v>
      </c>
      <c r="G38" s="49" t="s">
        <v>56</v>
      </c>
      <c r="I38" s="51">
        <v>315712.0</v>
      </c>
      <c r="J38" s="49" t="s">
        <v>72</v>
      </c>
      <c r="K38" s="49" t="s">
        <v>104</v>
      </c>
    </row>
    <row r="39">
      <c r="A39" s="49" t="s">
        <v>161</v>
      </c>
      <c r="B39" s="49" t="s">
        <v>162</v>
      </c>
      <c r="C39" s="50">
        <v>119.97</v>
      </c>
      <c r="D39" s="51">
        <v>-2.2</v>
      </c>
      <c r="E39" s="52">
        <v>-0.018</v>
      </c>
      <c r="F39" s="53">
        <v>7.77E10</v>
      </c>
      <c r="G39" s="49" t="s">
        <v>56</v>
      </c>
      <c r="H39" s="51">
        <v>2020.0</v>
      </c>
      <c r="I39" s="51">
        <v>4372103.0</v>
      </c>
      <c r="J39" s="49" t="s">
        <v>95</v>
      </c>
      <c r="K39" s="49" t="s">
        <v>163</v>
      </c>
    </row>
    <row r="40">
      <c r="A40" s="49" t="s">
        <v>164</v>
      </c>
      <c r="B40" s="49" t="s">
        <v>165</v>
      </c>
      <c r="C40" s="50">
        <v>3.49</v>
      </c>
      <c r="D40" s="51">
        <v>-0.085</v>
      </c>
      <c r="E40" s="52">
        <v>-0.0238</v>
      </c>
      <c r="F40" s="53">
        <v>2.02E8</v>
      </c>
      <c r="G40" s="49" t="s">
        <v>56</v>
      </c>
      <c r="H40" s="51">
        <v>2021.0</v>
      </c>
      <c r="I40" s="51">
        <v>421522.0</v>
      </c>
      <c r="J40" s="49" t="s">
        <v>82</v>
      </c>
      <c r="K40" s="49" t="s">
        <v>83</v>
      </c>
    </row>
    <row r="41">
      <c r="A41" s="49" t="s">
        <v>166</v>
      </c>
      <c r="B41" s="49" t="s">
        <v>167</v>
      </c>
      <c r="C41" s="50">
        <v>13.94</v>
      </c>
      <c r="D41" s="51">
        <v>-0.36</v>
      </c>
      <c r="E41" s="52">
        <v>-0.0252</v>
      </c>
      <c r="F41" s="53">
        <v>2.6E9</v>
      </c>
      <c r="G41" s="49" t="s">
        <v>56</v>
      </c>
      <c r="H41" s="51">
        <v>2004.0</v>
      </c>
      <c r="I41" s="51">
        <v>2831747.0</v>
      </c>
      <c r="J41" s="49" t="s">
        <v>68</v>
      </c>
      <c r="K41" s="49" t="s">
        <v>86</v>
      </c>
    </row>
    <row r="42">
      <c r="A42" s="49" t="s">
        <v>168</v>
      </c>
      <c r="B42" s="49" t="s">
        <v>169</v>
      </c>
      <c r="C42" s="50">
        <v>16.6</v>
      </c>
      <c r="D42" s="51">
        <v>-0.1</v>
      </c>
      <c r="E42" s="52">
        <v>-0.006</v>
      </c>
      <c r="F42" s="54"/>
      <c r="G42" s="49" t="s">
        <v>56</v>
      </c>
      <c r="I42" s="51">
        <v>18142.0</v>
      </c>
      <c r="J42" s="54"/>
      <c r="K42" s="54"/>
    </row>
    <row r="43">
      <c r="A43" s="49" t="s">
        <v>170</v>
      </c>
      <c r="B43" s="49" t="s">
        <v>171</v>
      </c>
      <c r="C43" s="50">
        <v>16.53</v>
      </c>
      <c r="D43" s="51">
        <v>-0.42</v>
      </c>
      <c r="E43" s="52">
        <v>-0.0248</v>
      </c>
      <c r="F43" s="54"/>
      <c r="G43" s="49" t="s">
        <v>56</v>
      </c>
      <c r="I43" s="51">
        <v>5705.0</v>
      </c>
      <c r="J43" s="54"/>
      <c r="K43" s="54"/>
    </row>
    <row r="44">
      <c r="A44" s="49" t="s">
        <v>172</v>
      </c>
      <c r="B44" s="49" t="s">
        <v>173</v>
      </c>
      <c r="C44" s="50">
        <v>17.84</v>
      </c>
      <c r="D44" s="51">
        <v>0.06</v>
      </c>
      <c r="E44" s="52">
        <v>0.0034</v>
      </c>
      <c r="F44" s="54"/>
      <c r="G44" s="49" t="s">
        <v>56</v>
      </c>
      <c r="I44" s="51">
        <v>7264.0</v>
      </c>
      <c r="J44" s="54"/>
      <c r="K44" s="54"/>
    </row>
    <row r="45">
      <c r="A45" s="49" t="s">
        <v>174</v>
      </c>
      <c r="B45" s="49" t="s">
        <v>175</v>
      </c>
      <c r="C45" s="50">
        <v>1.34</v>
      </c>
      <c r="D45" s="51">
        <v>-0.03</v>
      </c>
      <c r="E45" s="52">
        <v>-0.0219</v>
      </c>
      <c r="F45" s="53">
        <v>1.24E8</v>
      </c>
      <c r="G45" s="49" t="s">
        <v>56</v>
      </c>
      <c r="H45" s="51">
        <v>2021.0</v>
      </c>
      <c r="I45" s="51">
        <v>222365.0</v>
      </c>
      <c r="J45" s="49" t="s">
        <v>82</v>
      </c>
      <c r="K45" s="49" t="s">
        <v>83</v>
      </c>
    </row>
    <row r="46">
      <c r="A46" s="49" t="s">
        <v>176</v>
      </c>
      <c r="B46" s="49" t="s">
        <v>177</v>
      </c>
      <c r="C46" s="50">
        <v>95.44</v>
      </c>
      <c r="D46" s="51">
        <v>-0.12</v>
      </c>
      <c r="E46" s="52">
        <v>-0.0013</v>
      </c>
      <c r="F46" s="53">
        <v>1.66E11</v>
      </c>
      <c r="G46" s="49" t="s">
        <v>56</v>
      </c>
      <c r="I46" s="51">
        <v>8537759.0</v>
      </c>
      <c r="J46" s="49" t="s">
        <v>82</v>
      </c>
      <c r="K46" s="49" t="s">
        <v>178</v>
      </c>
    </row>
    <row r="47">
      <c r="A47" s="49" t="s">
        <v>179</v>
      </c>
      <c r="B47" s="49" t="s">
        <v>180</v>
      </c>
      <c r="C47" s="50">
        <v>1.75</v>
      </c>
      <c r="D47" s="51">
        <v>-0.03</v>
      </c>
      <c r="E47" s="52">
        <v>-0.0169</v>
      </c>
      <c r="F47" s="53">
        <v>2.93E8</v>
      </c>
      <c r="G47" s="49" t="s">
        <v>121</v>
      </c>
      <c r="H47" s="54"/>
      <c r="I47" s="51">
        <v>576287.0</v>
      </c>
      <c r="J47" s="49" t="s">
        <v>82</v>
      </c>
      <c r="K47" s="49" t="s">
        <v>83</v>
      </c>
    </row>
    <row r="48">
      <c r="A48" s="49" t="s">
        <v>181</v>
      </c>
      <c r="B48" s="49" t="s">
        <v>182</v>
      </c>
      <c r="C48" s="50">
        <v>0.92</v>
      </c>
      <c r="D48" s="51">
        <v>-0.0067</v>
      </c>
      <c r="E48" s="52">
        <v>-0.0072</v>
      </c>
      <c r="F48" s="51">
        <v>3635277.0</v>
      </c>
      <c r="G48" s="49" t="s">
        <v>56</v>
      </c>
      <c r="I48" s="51">
        <v>7747.0</v>
      </c>
      <c r="J48" s="49" t="s">
        <v>82</v>
      </c>
      <c r="K48" s="49" t="s">
        <v>83</v>
      </c>
    </row>
    <row r="49">
      <c r="A49" s="49" t="s">
        <v>183</v>
      </c>
      <c r="B49" s="49" t="s">
        <v>184</v>
      </c>
      <c r="C49" s="50">
        <v>33.93</v>
      </c>
      <c r="D49" s="51">
        <v>-0.17</v>
      </c>
      <c r="E49" s="52">
        <v>-0.005</v>
      </c>
      <c r="F49" s="53">
        <v>7.36E8</v>
      </c>
      <c r="G49" s="49" t="s">
        <v>56</v>
      </c>
      <c r="H49" s="51">
        <v>2015.0</v>
      </c>
      <c r="I49" s="51">
        <v>4180.0</v>
      </c>
      <c r="J49" s="49" t="s">
        <v>72</v>
      </c>
      <c r="K49" s="49" t="s">
        <v>185</v>
      </c>
    </row>
    <row r="50">
      <c r="A50" s="49" t="s">
        <v>186</v>
      </c>
      <c r="B50" s="49" t="s">
        <v>187</v>
      </c>
      <c r="C50" s="50">
        <v>68.6</v>
      </c>
      <c r="D50" s="51">
        <v>-0.62</v>
      </c>
      <c r="E50" s="52">
        <v>-0.009</v>
      </c>
      <c r="F50" s="53">
        <v>3.35E9</v>
      </c>
      <c r="G50" s="49" t="s">
        <v>56</v>
      </c>
      <c r="H50" s="51">
        <v>2018.0</v>
      </c>
      <c r="I50" s="51">
        <v>243153.0</v>
      </c>
      <c r="J50" s="49" t="s">
        <v>57</v>
      </c>
      <c r="K50" s="49" t="s">
        <v>64</v>
      </c>
    </row>
    <row r="51">
      <c r="A51" s="49" t="s">
        <v>188</v>
      </c>
      <c r="B51" s="49" t="s">
        <v>189</v>
      </c>
      <c r="C51" s="50">
        <v>10.58</v>
      </c>
      <c r="D51" s="51">
        <v>0.0</v>
      </c>
      <c r="E51" s="52">
        <v>0.0</v>
      </c>
      <c r="F51" s="51">
        <v>0.0</v>
      </c>
      <c r="G51" s="49" t="s">
        <v>56</v>
      </c>
      <c r="H51" s="51">
        <v>2022.0</v>
      </c>
      <c r="I51" s="51">
        <v>384.0</v>
      </c>
      <c r="J51" s="49" t="s">
        <v>72</v>
      </c>
      <c r="K51" s="49" t="s">
        <v>73</v>
      </c>
    </row>
    <row r="52">
      <c r="A52" s="49" t="s">
        <v>190</v>
      </c>
      <c r="B52" s="49" t="s">
        <v>191</v>
      </c>
      <c r="C52" s="50">
        <v>0.0601</v>
      </c>
      <c r="D52" s="51">
        <v>-0.0024</v>
      </c>
      <c r="E52" s="52">
        <v>-0.0384</v>
      </c>
      <c r="F52" s="51">
        <v>0.0</v>
      </c>
      <c r="G52" s="49" t="s">
        <v>56</v>
      </c>
      <c r="H52" s="51">
        <v>2022.0</v>
      </c>
      <c r="I52" s="51">
        <v>9857.0</v>
      </c>
      <c r="J52" s="49" t="s">
        <v>72</v>
      </c>
      <c r="K52" s="49" t="s">
        <v>73</v>
      </c>
    </row>
    <row r="53">
      <c r="A53" s="49" t="s">
        <v>192</v>
      </c>
      <c r="B53" s="49" t="s">
        <v>193</v>
      </c>
      <c r="C53" s="50">
        <v>10.93</v>
      </c>
      <c r="D53" s="51">
        <v>0.0</v>
      </c>
      <c r="E53" s="52">
        <v>0.0</v>
      </c>
      <c r="F53" s="51">
        <v>0.0</v>
      </c>
      <c r="G53" s="49" t="s">
        <v>56</v>
      </c>
      <c r="H53" s="51">
        <v>2022.0</v>
      </c>
      <c r="I53" s="51">
        <v>2.0</v>
      </c>
      <c r="J53" s="49" t="s">
        <v>72</v>
      </c>
      <c r="K53" s="49" t="s">
        <v>73</v>
      </c>
    </row>
    <row r="54">
      <c r="A54" s="49" t="s">
        <v>194</v>
      </c>
      <c r="B54" s="49" t="s">
        <v>195</v>
      </c>
      <c r="C54" s="50">
        <v>22.93</v>
      </c>
      <c r="D54" s="51">
        <v>-0.28</v>
      </c>
      <c r="E54" s="52">
        <v>-0.0121</v>
      </c>
      <c r="F54" s="53">
        <v>3.75E9</v>
      </c>
      <c r="G54" s="49" t="s">
        <v>56</v>
      </c>
      <c r="H54" s="51">
        <v>1985.0</v>
      </c>
      <c r="I54" s="51">
        <v>1283274.0</v>
      </c>
      <c r="J54" s="49" t="s">
        <v>82</v>
      </c>
      <c r="K54" s="49" t="s">
        <v>83</v>
      </c>
    </row>
    <row r="55">
      <c r="A55" s="49" t="s">
        <v>196</v>
      </c>
      <c r="B55" s="49" t="s">
        <v>197</v>
      </c>
      <c r="C55" s="50">
        <v>10.69</v>
      </c>
      <c r="D55" s="51">
        <v>0.0</v>
      </c>
      <c r="E55" s="52">
        <v>0.0</v>
      </c>
      <c r="F55" s="51">
        <v>0.0</v>
      </c>
      <c r="G55" s="49" t="s">
        <v>56</v>
      </c>
      <c r="H55" s="51">
        <v>2021.0</v>
      </c>
      <c r="I55" s="51">
        <v>164.0</v>
      </c>
      <c r="J55" s="49" t="s">
        <v>72</v>
      </c>
      <c r="K55" s="49" t="s">
        <v>73</v>
      </c>
    </row>
    <row r="56">
      <c r="A56" s="49" t="s">
        <v>198</v>
      </c>
      <c r="B56" s="49" t="s">
        <v>199</v>
      </c>
      <c r="C56" s="50">
        <v>10.73</v>
      </c>
      <c r="D56" s="51">
        <v>-0.07</v>
      </c>
      <c r="E56" s="52">
        <v>-0.0065</v>
      </c>
      <c r="F56" s="51">
        <v>0.0</v>
      </c>
      <c r="G56" s="49" t="s">
        <v>56</v>
      </c>
      <c r="H56" s="51">
        <v>2021.0</v>
      </c>
      <c r="I56" s="51">
        <v>310.0</v>
      </c>
      <c r="J56" s="49" t="s">
        <v>72</v>
      </c>
      <c r="K56" s="49" t="s">
        <v>73</v>
      </c>
    </row>
    <row r="57">
      <c r="A57" s="49" t="s">
        <v>200</v>
      </c>
      <c r="B57" s="49" t="s">
        <v>201</v>
      </c>
      <c r="C57" s="50">
        <v>0.0255</v>
      </c>
      <c r="D57" s="51">
        <v>-0.0119</v>
      </c>
      <c r="E57" s="52">
        <v>-0.3182</v>
      </c>
      <c r="F57" s="51">
        <v>0.0</v>
      </c>
      <c r="G57" s="49" t="s">
        <v>56</v>
      </c>
      <c r="H57" s="51">
        <v>2021.0</v>
      </c>
      <c r="I57" s="51">
        <v>6951.0</v>
      </c>
      <c r="J57" s="49" t="s">
        <v>72</v>
      </c>
      <c r="K57" s="49" t="s">
        <v>73</v>
      </c>
    </row>
    <row r="58">
      <c r="A58" s="49" t="s">
        <v>202</v>
      </c>
      <c r="B58" s="49" t="s">
        <v>203</v>
      </c>
      <c r="C58" s="50">
        <v>2.55</v>
      </c>
      <c r="D58" s="51">
        <v>-6.16</v>
      </c>
      <c r="E58" s="52">
        <v>-0.7072</v>
      </c>
      <c r="F58" s="51">
        <v>0.0</v>
      </c>
      <c r="G58" s="54"/>
      <c r="H58" s="51">
        <v>2021.0</v>
      </c>
      <c r="I58" s="51">
        <v>983416.0</v>
      </c>
      <c r="J58" s="49" t="s">
        <v>72</v>
      </c>
      <c r="K58" s="49" t="s">
        <v>73</v>
      </c>
    </row>
    <row r="59">
      <c r="A59" s="49" t="s">
        <v>204</v>
      </c>
      <c r="B59" s="49" t="s">
        <v>205</v>
      </c>
      <c r="C59" s="50">
        <v>10.5</v>
      </c>
      <c r="D59" s="51">
        <v>-0.29</v>
      </c>
      <c r="E59" s="52">
        <v>-0.0269</v>
      </c>
      <c r="F59" s="51">
        <v>0.0</v>
      </c>
      <c r="G59" s="49" t="s">
        <v>56</v>
      </c>
      <c r="H59" s="51">
        <v>2022.0</v>
      </c>
      <c r="I59" s="51">
        <v>808.0</v>
      </c>
      <c r="J59" s="49" t="s">
        <v>82</v>
      </c>
      <c r="K59" s="49" t="s">
        <v>206</v>
      </c>
    </row>
    <row r="60">
      <c r="A60" s="49" t="s">
        <v>207</v>
      </c>
      <c r="B60" s="49" t="s">
        <v>208</v>
      </c>
      <c r="C60" s="50">
        <v>0.16</v>
      </c>
      <c r="D60" s="51">
        <v>0.0</v>
      </c>
      <c r="E60" s="52">
        <v>0.0</v>
      </c>
      <c r="F60" s="51">
        <v>0.0</v>
      </c>
      <c r="G60" s="49" t="s">
        <v>56</v>
      </c>
      <c r="H60" s="51">
        <v>2022.0</v>
      </c>
      <c r="I60" s="51">
        <v>101.0</v>
      </c>
      <c r="J60" s="49" t="s">
        <v>82</v>
      </c>
      <c r="K60" s="49" t="s">
        <v>206</v>
      </c>
    </row>
    <row r="61">
      <c r="A61" s="49" t="s">
        <v>209</v>
      </c>
      <c r="B61" s="49" t="s">
        <v>210</v>
      </c>
      <c r="C61" s="50">
        <v>0.46</v>
      </c>
      <c r="D61" s="51">
        <v>-0.02</v>
      </c>
      <c r="E61" s="52">
        <v>-0.0417</v>
      </c>
      <c r="F61" s="53">
        <v>1.98E8</v>
      </c>
      <c r="G61" s="49" t="s">
        <v>121</v>
      </c>
      <c r="H61" s="54"/>
      <c r="I61" s="51">
        <v>1.1066367E7</v>
      </c>
      <c r="J61" s="49" t="s">
        <v>82</v>
      </c>
      <c r="K61" s="49" t="s">
        <v>211</v>
      </c>
    </row>
    <row r="62">
      <c r="A62" s="49" t="s">
        <v>212</v>
      </c>
      <c r="B62" s="49" t="s">
        <v>213</v>
      </c>
      <c r="C62" s="50">
        <v>11.65</v>
      </c>
      <c r="D62" s="51">
        <v>0.0</v>
      </c>
      <c r="E62" s="52">
        <v>0.0</v>
      </c>
      <c r="F62" s="51">
        <v>4.4148223E7</v>
      </c>
      <c r="G62" s="49" t="s">
        <v>214</v>
      </c>
      <c r="H62" s="51">
        <v>2021.0</v>
      </c>
      <c r="I62" s="51">
        <v>6.0</v>
      </c>
      <c r="J62" s="49" t="s">
        <v>95</v>
      </c>
      <c r="K62" s="49" t="s">
        <v>215</v>
      </c>
    </row>
    <row r="63">
      <c r="A63" s="49" t="s">
        <v>216</v>
      </c>
      <c r="B63" s="49" t="s">
        <v>217</v>
      </c>
      <c r="C63" s="50">
        <v>6.67</v>
      </c>
      <c r="D63" s="51">
        <v>-0.18</v>
      </c>
      <c r="E63" s="52">
        <v>-0.0263</v>
      </c>
      <c r="F63" s="53">
        <v>5.08E8</v>
      </c>
      <c r="G63" s="49" t="s">
        <v>56</v>
      </c>
      <c r="H63" s="51">
        <v>2020.0</v>
      </c>
      <c r="I63" s="51">
        <v>1142179.0</v>
      </c>
      <c r="J63" s="49" t="s">
        <v>95</v>
      </c>
      <c r="K63" s="49" t="s">
        <v>215</v>
      </c>
    </row>
    <row r="64">
      <c r="A64" s="49" t="s">
        <v>218</v>
      </c>
      <c r="B64" s="49" t="s">
        <v>219</v>
      </c>
      <c r="C64" s="50">
        <v>5.02</v>
      </c>
      <c r="D64" s="51">
        <v>-0.15</v>
      </c>
      <c r="E64" s="52">
        <v>-0.029</v>
      </c>
      <c r="F64" s="53">
        <v>4.76E8</v>
      </c>
      <c r="G64" s="49" t="s">
        <v>56</v>
      </c>
      <c r="I64" s="51">
        <v>518578.0</v>
      </c>
      <c r="J64" s="49" t="s">
        <v>95</v>
      </c>
      <c r="K64" s="49" t="s">
        <v>220</v>
      </c>
    </row>
    <row r="65">
      <c r="A65" s="49" t="s">
        <v>221</v>
      </c>
      <c r="B65" s="49" t="s">
        <v>222</v>
      </c>
      <c r="C65" s="50">
        <v>9.73</v>
      </c>
      <c r="D65" s="51">
        <v>0.29</v>
      </c>
      <c r="E65" s="52">
        <v>0.0307</v>
      </c>
      <c r="F65" s="53">
        <v>1.55E9</v>
      </c>
      <c r="G65" s="49" t="s">
        <v>56</v>
      </c>
      <c r="H65" s="51">
        <v>2022.0</v>
      </c>
      <c r="I65" s="51">
        <v>533654.0</v>
      </c>
      <c r="J65" s="49" t="s">
        <v>223</v>
      </c>
      <c r="K65" s="49" t="s">
        <v>224</v>
      </c>
    </row>
    <row r="66">
      <c r="A66" s="49" t="s">
        <v>225</v>
      </c>
      <c r="B66" s="49" t="s">
        <v>226</v>
      </c>
      <c r="C66" s="50">
        <v>0.004</v>
      </c>
      <c r="D66" s="51">
        <v>0.0</v>
      </c>
      <c r="E66" s="52">
        <v>0.0</v>
      </c>
      <c r="F66" s="51">
        <v>637553.0</v>
      </c>
      <c r="G66" s="49" t="s">
        <v>56</v>
      </c>
      <c r="I66" s="51">
        <v>500.0</v>
      </c>
      <c r="J66" s="49" t="s">
        <v>223</v>
      </c>
      <c r="K66" s="49" t="s">
        <v>224</v>
      </c>
    </row>
    <row r="67">
      <c r="A67" s="49" t="s">
        <v>227</v>
      </c>
      <c r="B67" s="49" t="s">
        <v>228</v>
      </c>
      <c r="C67" s="50">
        <v>10.19</v>
      </c>
      <c r="D67" s="51">
        <v>0.04</v>
      </c>
      <c r="E67" s="52">
        <v>0.0039</v>
      </c>
      <c r="F67" s="53">
        <v>8.72E8</v>
      </c>
      <c r="G67" s="49" t="s">
        <v>56</v>
      </c>
      <c r="H67" s="51">
        <v>2017.0</v>
      </c>
      <c r="I67" s="51">
        <v>251857.0</v>
      </c>
      <c r="J67" s="49" t="s">
        <v>95</v>
      </c>
      <c r="K67" s="49" t="s">
        <v>229</v>
      </c>
    </row>
    <row r="68">
      <c r="A68" s="49" t="s">
        <v>230</v>
      </c>
      <c r="B68" s="49" t="s">
        <v>231</v>
      </c>
      <c r="C68" s="50">
        <v>0.8501</v>
      </c>
      <c r="D68" s="51">
        <v>0.0411</v>
      </c>
      <c r="E68" s="52">
        <v>0.0508</v>
      </c>
      <c r="F68" s="51">
        <v>2.0796613E7</v>
      </c>
      <c r="G68" s="49" t="s">
        <v>56</v>
      </c>
      <c r="I68" s="51">
        <v>98248.0</v>
      </c>
      <c r="J68" s="49" t="s">
        <v>82</v>
      </c>
      <c r="K68" s="49" t="s">
        <v>139</v>
      </c>
    </row>
    <row r="69">
      <c r="A69" s="49" t="s">
        <v>232</v>
      </c>
      <c r="B69" s="49" t="s">
        <v>233</v>
      </c>
      <c r="C69" s="50">
        <v>1.46</v>
      </c>
      <c r="D69" s="51">
        <v>0.02</v>
      </c>
      <c r="E69" s="52">
        <v>0.0139</v>
      </c>
      <c r="F69" s="51">
        <v>6.2876591E7</v>
      </c>
      <c r="G69" s="49" t="s">
        <v>56</v>
      </c>
      <c r="H69" s="51">
        <v>2018.0</v>
      </c>
      <c r="I69" s="51">
        <v>491631.0</v>
      </c>
      <c r="J69" s="49" t="s">
        <v>82</v>
      </c>
      <c r="K69" s="49" t="s">
        <v>83</v>
      </c>
    </row>
    <row r="70">
      <c r="A70" s="49" t="s">
        <v>234</v>
      </c>
      <c r="B70" s="49" t="s">
        <v>235</v>
      </c>
      <c r="C70" s="50">
        <v>83.78</v>
      </c>
      <c r="D70" s="51">
        <v>-1.67</v>
      </c>
      <c r="E70" s="52">
        <v>-0.0195</v>
      </c>
      <c r="F70" s="53">
        <v>3.12E10</v>
      </c>
      <c r="G70" s="49" t="s">
        <v>236</v>
      </c>
      <c r="H70" s="54"/>
      <c r="I70" s="51">
        <v>1736074.0</v>
      </c>
      <c r="J70" s="49" t="s">
        <v>72</v>
      </c>
      <c r="K70" s="49" t="s">
        <v>237</v>
      </c>
    </row>
    <row r="71">
      <c r="A71" s="49" t="s">
        <v>238</v>
      </c>
      <c r="B71" s="49" t="s">
        <v>239</v>
      </c>
      <c r="C71" s="50">
        <v>16.62</v>
      </c>
      <c r="D71" s="51">
        <v>-0.17</v>
      </c>
      <c r="E71" s="52">
        <v>-0.0101</v>
      </c>
      <c r="F71" s="53">
        <v>6.2E9</v>
      </c>
      <c r="G71" s="49" t="s">
        <v>236</v>
      </c>
      <c r="H71" s="54"/>
      <c r="I71" s="51">
        <v>26171.0</v>
      </c>
      <c r="J71" s="49" t="s">
        <v>72</v>
      </c>
      <c r="K71" s="49" t="s">
        <v>237</v>
      </c>
    </row>
    <row r="72">
      <c r="A72" s="49" t="s">
        <v>240</v>
      </c>
      <c r="B72" s="49" t="s">
        <v>241</v>
      </c>
      <c r="C72" s="50">
        <v>19.34</v>
      </c>
      <c r="D72" s="51">
        <v>-0.14</v>
      </c>
      <c r="E72" s="52">
        <v>-0.0072</v>
      </c>
      <c r="F72" s="53">
        <v>7.21E9</v>
      </c>
      <c r="G72" s="49" t="s">
        <v>236</v>
      </c>
      <c r="H72" s="54"/>
      <c r="I72" s="51">
        <v>27340.0</v>
      </c>
      <c r="J72" s="49" t="s">
        <v>72</v>
      </c>
      <c r="K72" s="49" t="s">
        <v>237</v>
      </c>
    </row>
    <row r="73">
      <c r="A73" s="49" t="s">
        <v>242</v>
      </c>
      <c r="B73" s="49" t="s">
        <v>243</v>
      </c>
      <c r="C73" s="50">
        <v>76.67</v>
      </c>
      <c r="D73" s="51">
        <v>-0.82</v>
      </c>
      <c r="E73" s="52">
        <v>-0.0106</v>
      </c>
      <c r="F73" s="53">
        <v>7.07E9</v>
      </c>
      <c r="G73" s="49" t="s">
        <v>56</v>
      </c>
      <c r="I73" s="51">
        <v>516332.0</v>
      </c>
      <c r="J73" s="49" t="s">
        <v>82</v>
      </c>
      <c r="K73" s="49" t="s">
        <v>244</v>
      </c>
    </row>
    <row r="74">
      <c r="A74" s="49" t="s">
        <v>245</v>
      </c>
      <c r="B74" s="49" t="s">
        <v>246</v>
      </c>
      <c r="C74" s="50">
        <v>0.95</v>
      </c>
      <c r="D74" s="51">
        <v>0.075</v>
      </c>
      <c r="E74" s="52">
        <v>0.0857</v>
      </c>
      <c r="F74" s="51">
        <v>3.8886091E7</v>
      </c>
      <c r="G74" s="49" t="s">
        <v>138</v>
      </c>
      <c r="H74" s="51">
        <v>2021.0</v>
      </c>
      <c r="I74" s="51">
        <v>76344.0</v>
      </c>
      <c r="J74" s="49" t="s">
        <v>82</v>
      </c>
      <c r="K74" s="49" t="s">
        <v>139</v>
      </c>
    </row>
    <row r="75">
      <c r="A75" s="49" t="s">
        <v>247</v>
      </c>
      <c r="B75" s="49" t="s">
        <v>248</v>
      </c>
      <c r="C75" s="50">
        <v>5.12</v>
      </c>
      <c r="D75" s="51">
        <v>0.1</v>
      </c>
      <c r="E75" s="52">
        <v>0.0199</v>
      </c>
      <c r="F75" s="53">
        <v>1.31E9</v>
      </c>
      <c r="G75" s="49" t="s">
        <v>56</v>
      </c>
      <c r="H75" s="51">
        <v>2020.0</v>
      </c>
      <c r="I75" s="51">
        <v>6230390.0</v>
      </c>
      <c r="J75" s="49" t="s">
        <v>57</v>
      </c>
      <c r="K75" s="49" t="s">
        <v>249</v>
      </c>
    </row>
    <row r="76">
      <c r="A76" s="49" t="s">
        <v>250</v>
      </c>
      <c r="B76" s="49" t="s">
        <v>251</v>
      </c>
      <c r="C76" s="50">
        <v>3.65</v>
      </c>
      <c r="D76" s="51">
        <v>-0.1</v>
      </c>
      <c r="E76" s="52">
        <v>-0.0267</v>
      </c>
      <c r="F76" s="51">
        <v>7.7036024E7</v>
      </c>
      <c r="G76" s="49" t="s">
        <v>56</v>
      </c>
      <c r="I76" s="51">
        <v>27452.0</v>
      </c>
      <c r="J76" s="49" t="s">
        <v>82</v>
      </c>
      <c r="K76" s="49" t="s">
        <v>152</v>
      </c>
    </row>
    <row r="77">
      <c r="A77" s="49" t="s">
        <v>252</v>
      </c>
      <c r="B77" s="49" t="s">
        <v>253</v>
      </c>
      <c r="C77" s="50">
        <v>22.34</v>
      </c>
      <c r="D77" s="51">
        <v>-0.21</v>
      </c>
      <c r="E77" s="52">
        <v>-0.0093</v>
      </c>
      <c r="F77" s="53">
        <v>1.29E10</v>
      </c>
      <c r="G77" s="49" t="s">
        <v>56</v>
      </c>
      <c r="H77" s="51">
        <v>2020.0</v>
      </c>
      <c r="I77" s="51">
        <v>2976274.0</v>
      </c>
      <c r="J77" s="49" t="s">
        <v>145</v>
      </c>
      <c r="K77" s="49" t="s">
        <v>254</v>
      </c>
    </row>
    <row r="78">
      <c r="A78" s="49" t="s">
        <v>255</v>
      </c>
      <c r="B78" s="49" t="s">
        <v>256</v>
      </c>
      <c r="C78" s="50">
        <v>7.48</v>
      </c>
      <c r="D78" s="51">
        <v>-0.08</v>
      </c>
      <c r="E78" s="52">
        <v>-0.0106</v>
      </c>
      <c r="F78" s="53">
        <v>3.25E8</v>
      </c>
      <c r="G78" s="49" t="s">
        <v>56</v>
      </c>
      <c r="I78" s="51">
        <v>283660.0</v>
      </c>
      <c r="J78" s="49" t="s">
        <v>72</v>
      </c>
      <c r="K78" s="49" t="s">
        <v>237</v>
      </c>
    </row>
    <row r="79">
      <c r="A79" s="49" t="s">
        <v>257</v>
      </c>
      <c r="B79" s="49" t="s">
        <v>258</v>
      </c>
      <c r="C79" s="50">
        <v>2.77</v>
      </c>
      <c r="D79" s="51">
        <v>-0.02</v>
      </c>
      <c r="E79" s="52">
        <v>-0.0072</v>
      </c>
      <c r="F79" s="53">
        <v>2.32E8</v>
      </c>
      <c r="G79" s="49" t="s">
        <v>259</v>
      </c>
      <c r="H79" s="51">
        <v>2016.0</v>
      </c>
      <c r="I79" s="51">
        <v>16668.0</v>
      </c>
      <c r="J79" s="49" t="s">
        <v>82</v>
      </c>
      <c r="K79" s="49" t="s">
        <v>83</v>
      </c>
    </row>
    <row r="80">
      <c r="A80" s="49" t="s">
        <v>260</v>
      </c>
      <c r="B80" s="49" t="s">
        <v>261</v>
      </c>
      <c r="C80" s="50">
        <v>21.47</v>
      </c>
      <c r="D80" s="51">
        <v>-0.46</v>
      </c>
      <c r="E80" s="52">
        <v>-0.021</v>
      </c>
      <c r="F80" s="53">
        <v>2.33E9</v>
      </c>
      <c r="G80" s="49" t="s">
        <v>56</v>
      </c>
      <c r="I80" s="51">
        <v>675533.0</v>
      </c>
      <c r="J80" s="49" t="s">
        <v>107</v>
      </c>
      <c r="K80" s="49" t="s">
        <v>262</v>
      </c>
    </row>
    <row r="81">
      <c r="A81" s="49" t="s">
        <v>263</v>
      </c>
      <c r="B81" s="49" t="s">
        <v>264</v>
      </c>
      <c r="C81" s="50">
        <v>145.92</v>
      </c>
      <c r="D81" s="51">
        <v>-10.85</v>
      </c>
      <c r="E81" s="52">
        <v>-0.0692</v>
      </c>
      <c r="F81" s="53">
        <v>4.79E9</v>
      </c>
      <c r="G81" s="49" t="s">
        <v>56</v>
      </c>
      <c r="H81" s="51">
        <v>2000.0</v>
      </c>
      <c r="I81" s="51">
        <v>834954.0</v>
      </c>
      <c r="J81" s="49" t="s">
        <v>107</v>
      </c>
      <c r="K81" s="49" t="s">
        <v>111</v>
      </c>
    </row>
    <row r="82">
      <c r="A82" s="49" t="s">
        <v>265</v>
      </c>
      <c r="B82" s="49" t="s">
        <v>266</v>
      </c>
      <c r="C82" s="50">
        <v>32.35</v>
      </c>
      <c r="D82" s="51">
        <v>-1.63</v>
      </c>
      <c r="E82" s="52">
        <v>-0.048</v>
      </c>
      <c r="F82" s="53">
        <v>1.56E9</v>
      </c>
      <c r="G82" s="49" t="s">
        <v>56</v>
      </c>
      <c r="H82" s="51">
        <v>2022.0</v>
      </c>
      <c r="I82" s="51">
        <v>656849.0</v>
      </c>
      <c r="J82" s="49" t="s">
        <v>82</v>
      </c>
      <c r="K82" s="49" t="s">
        <v>83</v>
      </c>
    </row>
    <row r="83">
      <c r="A83" s="49" t="s">
        <v>267</v>
      </c>
      <c r="B83" s="49" t="s">
        <v>268</v>
      </c>
      <c r="C83" s="50">
        <v>78.11</v>
      </c>
      <c r="D83" s="51">
        <v>-1.85</v>
      </c>
      <c r="E83" s="52">
        <v>-0.0231</v>
      </c>
      <c r="F83" s="53">
        <v>1.08E10</v>
      </c>
      <c r="G83" s="49" t="s">
        <v>56</v>
      </c>
      <c r="H83" s="51">
        <v>2007.0</v>
      </c>
      <c r="I83" s="51">
        <v>781802.0</v>
      </c>
      <c r="J83" s="49" t="s">
        <v>95</v>
      </c>
      <c r="K83" s="49" t="s">
        <v>269</v>
      </c>
    </row>
    <row r="84">
      <c r="A84" s="49" t="s">
        <v>270</v>
      </c>
      <c r="B84" s="49" t="s">
        <v>271</v>
      </c>
      <c r="C84" s="50">
        <v>17.48</v>
      </c>
      <c r="D84" s="51">
        <v>-1.76</v>
      </c>
      <c r="E84" s="52">
        <v>-0.0915</v>
      </c>
      <c r="F84" s="53">
        <v>1.05E9</v>
      </c>
      <c r="G84" s="49" t="s">
        <v>56</v>
      </c>
      <c r="H84" s="51">
        <v>2017.0</v>
      </c>
      <c r="I84" s="51">
        <v>1938297.0</v>
      </c>
      <c r="J84" s="49" t="s">
        <v>107</v>
      </c>
      <c r="K84" s="49" t="s">
        <v>111</v>
      </c>
    </row>
    <row r="85">
      <c r="A85" s="49" t="s">
        <v>272</v>
      </c>
      <c r="B85" s="49" t="s">
        <v>273</v>
      </c>
      <c r="C85" s="50">
        <v>302.94</v>
      </c>
      <c r="D85" s="51">
        <v>-0.83</v>
      </c>
      <c r="E85" s="52">
        <v>-0.0027</v>
      </c>
      <c r="F85" s="53">
        <v>2.01E11</v>
      </c>
      <c r="G85" s="49" t="s">
        <v>274</v>
      </c>
      <c r="H85" s="51">
        <v>2001.0</v>
      </c>
      <c r="I85" s="51">
        <v>1384659.0</v>
      </c>
      <c r="J85" s="49" t="s">
        <v>95</v>
      </c>
      <c r="K85" s="49" t="s">
        <v>215</v>
      </c>
    </row>
    <row r="86">
      <c r="A86" s="49" t="s">
        <v>275</v>
      </c>
      <c r="B86" s="49" t="s">
        <v>276</v>
      </c>
      <c r="C86" s="50">
        <v>32.66</v>
      </c>
      <c r="D86" s="51">
        <v>-0.19</v>
      </c>
      <c r="E86" s="52">
        <v>-0.0058</v>
      </c>
      <c r="F86" s="53">
        <v>2.8E8</v>
      </c>
      <c r="G86" s="49" t="s">
        <v>56</v>
      </c>
      <c r="I86" s="51">
        <v>7077.0</v>
      </c>
      <c r="J86" s="49" t="s">
        <v>72</v>
      </c>
      <c r="K86" s="49" t="s">
        <v>133</v>
      </c>
    </row>
    <row r="87">
      <c r="A87" s="49" t="s">
        <v>277</v>
      </c>
      <c r="B87" s="49" t="s">
        <v>278</v>
      </c>
      <c r="C87" s="50">
        <v>8.44</v>
      </c>
      <c r="D87" s="51">
        <v>0.16</v>
      </c>
      <c r="E87" s="52">
        <v>0.0193</v>
      </c>
      <c r="F87" s="51">
        <v>8.5773011E7</v>
      </c>
      <c r="G87" s="49" t="s">
        <v>56</v>
      </c>
      <c r="I87" s="51">
        <v>2697.0</v>
      </c>
      <c r="J87" s="49" t="s">
        <v>57</v>
      </c>
      <c r="K87" s="49" t="s">
        <v>279</v>
      </c>
    </row>
    <row r="88">
      <c r="A88" s="49" t="s">
        <v>280</v>
      </c>
      <c r="B88" s="49" t="s">
        <v>281</v>
      </c>
      <c r="C88" s="50">
        <v>0.5689</v>
      </c>
      <c r="D88" s="51">
        <v>0.0197</v>
      </c>
      <c r="E88" s="52">
        <v>0.0359</v>
      </c>
      <c r="F88" s="51">
        <v>4665478.0</v>
      </c>
      <c r="G88" s="49" t="s">
        <v>56</v>
      </c>
      <c r="H88" s="51">
        <v>2022.0</v>
      </c>
      <c r="I88" s="51">
        <v>20334.0</v>
      </c>
      <c r="J88" s="49" t="s">
        <v>107</v>
      </c>
      <c r="K88" s="49" t="s">
        <v>282</v>
      </c>
    </row>
    <row r="89">
      <c r="A89" s="49" t="s">
        <v>283</v>
      </c>
      <c r="B89" s="49" t="s">
        <v>284</v>
      </c>
      <c r="C89" s="50">
        <v>0.03</v>
      </c>
      <c r="D89" s="51">
        <v>-0.0069</v>
      </c>
      <c r="E89" s="52">
        <v>-0.187</v>
      </c>
      <c r="F89" s="51">
        <v>246026.0</v>
      </c>
      <c r="G89" s="49" t="s">
        <v>56</v>
      </c>
      <c r="H89" s="51">
        <v>2022.0</v>
      </c>
      <c r="I89" s="51">
        <v>6790.0</v>
      </c>
      <c r="J89" s="49" t="s">
        <v>107</v>
      </c>
      <c r="K89" s="49" t="s">
        <v>282</v>
      </c>
    </row>
    <row r="90">
      <c r="A90" s="49" t="s">
        <v>285</v>
      </c>
      <c r="B90" s="49" t="s">
        <v>286</v>
      </c>
      <c r="C90" s="50">
        <v>10.72</v>
      </c>
      <c r="D90" s="51">
        <v>0.43</v>
      </c>
      <c r="E90" s="52">
        <v>0.0418</v>
      </c>
      <c r="F90" s="51">
        <v>1.3315291E7</v>
      </c>
      <c r="G90" s="49" t="s">
        <v>56</v>
      </c>
      <c r="H90" s="51">
        <v>2006.0</v>
      </c>
      <c r="I90" s="51">
        <v>2137.0</v>
      </c>
      <c r="J90" s="49" t="s">
        <v>82</v>
      </c>
      <c r="K90" s="49" t="s">
        <v>139</v>
      </c>
    </row>
    <row r="91">
      <c r="A91" s="49" t="s">
        <v>287</v>
      </c>
      <c r="B91" s="49" t="s">
        <v>288</v>
      </c>
      <c r="C91" s="50">
        <v>6.26</v>
      </c>
      <c r="D91" s="51">
        <v>0.01</v>
      </c>
      <c r="E91" s="52">
        <v>0.0016</v>
      </c>
      <c r="F91" s="51">
        <v>0.0</v>
      </c>
      <c r="G91" s="49" t="s">
        <v>56</v>
      </c>
      <c r="H91" s="51">
        <v>2011.0</v>
      </c>
      <c r="I91" s="51">
        <v>250879.0</v>
      </c>
      <c r="J91" s="49" t="s">
        <v>72</v>
      </c>
      <c r="K91" s="49" t="s">
        <v>124</v>
      </c>
    </row>
    <row r="92">
      <c r="A92" s="49" t="s">
        <v>289</v>
      </c>
      <c r="B92" s="49" t="s">
        <v>290</v>
      </c>
      <c r="C92" s="50">
        <v>21.47</v>
      </c>
      <c r="D92" s="51">
        <v>-0.03</v>
      </c>
      <c r="E92" s="52">
        <v>-0.0014</v>
      </c>
      <c r="F92" s="54"/>
      <c r="G92" s="49" t="s">
        <v>56</v>
      </c>
      <c r="I92" s="51">
        <v>1770.0</v>
      </c>
      <c r="J92" s="54"/>
      <c r="K92" s="54"/>
    </row>
    <row r="93">
      <c r="A93" s="49" t="s">
        <v>291</v>
      </c>
      <c r="B93" s="49" t="s">
        <v>292</v>
      </c>
      <c r="C93" s="50">
        <v>7.2376</v>
      </c>
      <c r="D93" s="51">
        <v>-0.0824</v>
      </c>
      <c r="E93" s="52">
        <v>-0.0113</v>
      </c>
      <c r="F93" s="51">
        <v>6.1461547E7</v>
      </c>
      <c r="G93" s="49" t="s">
        <v>56</v>
      </c>
      <c r="I93" s="51">
        <v>10119.0</v>
      </c>
      <c r="J93" s="49" t="s">
        <v>68</v>
      </c>
      <c r="K93" s="49" t="s">
        <v>86</v>
      </c>
    </row>
    <row r="94">
      <c r="A94" s="49" t="s">
        <v>293</v>
      </c>
      <c r="B94" s="49" t="s">
        <v>294</v>
      </c>
      <c r="C94" s="50">
        <v>22.03</v>
      </c>
      <c r="D94" s="51">
        <v>0.16</v>
      </c>
      <c r="E94" s="52">
        <v>0.0073</v>
      </c>
      <c r="F94" s="54"/>
      <c r="G94" s="49" t="s">
        <v>56</v>
      </c>
      <c r="I94" s="51">
        <v>8266.0</v>
      </c>
      <c r="J94" s="54"/>
      <c r="K94" s="54"/>
    </row>
    <row r="95">
      <c r="A95" s="49" t="s">
        <v>295</v>
      </c>
      <c r="B95" s="49" t="s">
        <v>296</v>
      </c>
      <c r="C95" s="50">
        <v>18.5736</v>
      </c>
      <c r="D95" s="51">
        <v>0.2936</v>
      </c>
      <c r="E95" s="52">
        <v>0.0161</v>
      </c>
      <c r="F95" s="54"/>
      <c r="G95" s="49" t="s">
        <v>56</v>
      </c>
      <c r="I95" s="51">
        <v>27584.0</v>
      </c>
      <c r="J95" s="54"/>
      <c r="K95" s="54"/>
    </row>
    <row r="96">
      <c r="A96" s="49" t="s">
        <v>297</v>
      </c>
      <c r="B96" s="49" t="s">
        <v>298</v>
      </c>
      <c r="C96" s="50">
        <v>9.18</v>
      </c>
      <c r="D96" s="51">
        <v>-0.25</v>
      </c>
      <c r="E96" s="52">
        <v>-0.0265</v>
      </c>
      <c r="F96" s="53">
        <v>4.97E8</v>
      </c>
      <c r="G96" s="49" t="s">
        <v>56</v>
      </c>
      <c r="H96" s="51">
        <v>2012.0</v>
      </c>
      <c r="I96" s="51">
        <v>385218.0</v>
      </c>
      <c r="J96" s="49" t="s">
        <v>68</v>
      </c>
      <c r="K96" s="49" t="s">
        <v>86</v>
      </c>
    </row>
    <row r="97">
      <c r="A97" s="49" t="s">
        <v>299</v>
      </c>
      <c r="B97" s="49" t="s">
        <v>300</v>
      </c>
      <c r="C97" s="50">
        <v>10.29</v>
      </c>
      <c r="D97" s="51">
        <v>-0.02</v>
      </c>
      <c r="E97" s="52">
        <v>-0.0019</v>
      </c>
      <c r="F97" s="51">
        <v>0.0</v>
      </c>
      <c r="G97" s="54"/>
      <c r="H97" s="51">
        <v>2021.0</v>
      </c>
      <c r="I97" s="51">
        <v>322088.0</v>
      </c>
      <c r="J97" s="49" t="s">
        <v>72</v>
      </c>
      <c r="K97" s="49" t="s">
        <v>73</v>
      </c>
    </row>
    <row r="98">
      <c r="A98" s="49" t="s">
        <v>301</v>
      </c>
      <c r="B98" s="49" t="s">
        <v>302</v>
      </c>
      <c r="C98" s="50">
        <v>5.32</v>
      </c>
      <c r="D98" s="51">
        <v>0.04</v>
      </c>
      <c r="E98" s="52">
        <v>0.0076</v>
      </c>
      <c r="F98" s="53">
        <v>3.77E8</v>
      </c>
      <c r="G98" s="49" t="s">
        <v>56</v>
      </c>
      <c r="H98" s="51">
        <v>2015.0</v>
      </c>
      <c r="I98" s="51">
        <v>1198148.0</v>
      </c>
      <c r="J98" s="49" t="s">
        <v>82</v>
      </c>
      <c r="K98" s="49" t="s">
        <v>83</v>
      </c>
    </row>
    <row r="99">
      <c r="A99" s="49" t="s">
        <v>303</v>
      </c>
      <c r="B99" s="49" t="s">
        <v>304</v>
      </c>
      <c r="C99" s="50">
        <v>5.42</v>
      </c>
      <c r="D99" s="51">
        <v>-0.04</v>
      </c>
      <c r="E99" s="52">
        <v>-0.0073</v>
      </c>
      <c r="F99" s="53">
        <v>1.2E8</v>
      </c>
      <c r="G99" s="49" t="s">
        <v>56</v>
      </c>
      <c r="H99" s="51">
        <v>2022.0</v>
      </c>
      <c r="I99" s="51">
        <v>12016.0</v>
      </c>
      <c r="J99" s="49" t="s">
        <v>82</v>
      </c>
      <c r="K99" s="49" t="s">
        <v>211</v>
      </c>
    </row>
    <row r="100">
      <c r="A100" s="49" t="s">
        <v>305</v>
      </c>
      <c r="B100" s="49" t="s">
        <v>306</v>
      </c>
      <c r="C100" s="50">
        <v>0.6002</v>
      </c>
      <c r="D100" s="51">
        <v>-0.0565</v>
      </c>
      <c r="E100" s="52">
        <v>-0.086</v>
      </c>
      <c r="F100" s="51">
        <v>9807339.0</v>
      </c>
      <c r="G100" s="49" t="s">
        <v>56</v>
      </c>
      <c r="H100" s="51">
        <v>2011.0</v>
      </c>
      <c r="I100" s="51">
        <v>117213.0</v>
      </c>
      <c r="J100" s="49" t="s">
        <v>82</v>
      </c>
      <c r="K100" s="49" t="s">
        <v>83</v>
      </c>
    </row>
    <row r="101">
      <c r="A101" s="49" t="s">
        <v>307</v>
      </c>
      <c r="B101" s="49" t="s">
        <v>308</v>
      </c>
      <c r="C101" s="50">
        <v>2.49</v>
      </c>
      <c r="D101" s="51">
        <v>-0.12</v>
      </c>
      <c r="E101" s="52">
        <v>-0.046</v>
      </c>
      <c r="F101" s="51">
        <v>1.8545602E7</v>
      </c>
      <c r="G101" s="49" t="s">
        <v>121</v>
      </c>
      <c r="H101" s="54"/>
      <c r="I101" s="51">
        <v>16668.0</v>
      </c>
      <c r="J101" s="49" t="s">
        <v>82</v>
      </c>
      <c r="K101" s="49" t="s">
        <v>309</v>
      </c>
    </row>
    <row r="102">
      <c r="A102" s="49" t="s">
        <v>310</v>
      </c>
      <c r="B102" s="49" t="s">
        <v>311</v>
      </c>
      <c r="C102" s="50">
        <v>27.25</v>
      </c>
      <c r="D102" s="51">
        <v>-0.61</v>
      </c>
      <c r="E102" s="52">
        <v>-0.0219</v>
      </c>
      <c r="F102" s="53">
        <v>4.36E9</v>
      </c>
      <c r="G102" s="49" t="s">
        <v>56</v>
      </c>
      <c r="H102" s="51">
        <v>2021.0</v>
      </c>
      <c r="I102" s="51">
        <v>162011.0</v>
      </c>
      <c r="J102" s="49" t="s">
        <v>72</v>
      </c>
      <c r="K102" s="49" t="s">
        <v>312</v>
      </c>
    </row>
    <row r="103">
      <c r="A103" s="49" t="s">
        <v>313</v>
      </c>
      <c r="B103" s="49" t="s">
        <v>314</v>
      </c>
      <c r="C103" s="50">
        <v>3.46</v>
      </c>
      <c r="D103" s="51">
        <v>-0.04</v>
      </c>
      <c r="E103" s="52">
        <v>-0.0114</v>
      </c>
      <c r="F103" s="53">
        <v>3.46E8</v>
      </c>
      <c r="G103" s="49" t="s">
        <v>56</v>
      </c>
      <c r="I103" s="51">
        <v>105350.0</v>
      </c>
      <c r="J103" s="49" t="s">
        <v>315</v>
      </c>
      <c r="K103" s="49" t="s">
        <v>316</v>
      </c>
    </row>
    <row r="104">
      <c r="A104" s="49" t="s">
        <v>317</v>
      </c>
      <c r="B104" s="49" t="s">
        <v>318</v>
      </c>
      <c r="C104" s="50">
        <v>28.05</v>
      </c>
      <c r="D104" s="51">
        <v>-0.34</v>
      </c>
      <c r="E104" s="52">
        <v>-0.012</v>
      </c>
      <c r="F104" s="53">
        <v>1.0E8</v>
      </c>
      <c r="G104" s="49" t="s">
        <v>56</v>
      </c>
      <c r="H104" s="51">
        <v>1988.0</v>
      </c>
      <c r="I104" s="51">
        <v>1914.0</v>
      </c>
      <c r="J104" s="49" t="s">
        <v>95</v>
      </c>
      <c r="K104" s="49" t="s">
        <v>111</v>
      </c>
    </row>
    <row r="105">
      <c r="A105" s="49" t="s">
        <v>319</v>
      </c>
      <c r="B105" s="49" t="s">
        <v>320</v>
      </c>
      <c r="C105" s="50">
        <v>17.52</v>
      </c>
      <c r="D105" s="51">
        <v>-0.3</v>
      </c>
      <c r="E105" s="52">
        <v>-0.0168</v>
      </c>
      <c r="F105" s="53">
        <v>1.82E8</v>
      </c>
      <c r="G105" s="49" t="s">
        <v>56</v>
      </c>
      <c r="H105" s="51">
        <v>2015.0</v>
      </c>
      <c r="I105" s="51">
        <v>31269.0</v>
      </c>
      <c r="J105" s="49" t="s">
        <v>72</v>
      </c>
      <c r="K105" s="49" t="s">
        <v>321</v>
      </c>
    </row>
    <row r="106">
      <c r="A106" s="49" t="s">
        <v>322</v>
      </c>
      <c r="B106" s="49" t="s">
        <v>323</v>
      </c>
      <c r="C106" s="50">
        <v>14.12</v>
      </c>
      <c r="D106" s="51">
        <v>-0.36</v>
      </c>
      <c r="E106" s="52">
        <v>-0.0249</v>
      </c>
      <c r="F106" s="53">
        <v>2.27E9</v>
      </c>
      <c r="G106" s="49" t="s">
        <v>56</v>
      </c>
      <c r="H106" s="51">
        <v>2021.0</v>
      </c>
      <c r="I106" s="51">
        <v>683664.0</v>
      </c>
      <c r="J106" s="49" t="s">
        <v>95</v>
      </c>
      <c r="K106" s="49" t="s">
        <v>215</v>
      </c>
    </row>
    <row r="107">
      <c r="A107" s="49" t="s">
        <v>324</v>
      </c>
      <c r="B107" s="49" t="s">
        <v>325</v>
      </c>
      <c r="C107" s="50">
        <v>5.02</v>
      </c>
      <c r="D107" s="51">
        <v>-0.74</v>
      </c>
      <c r="E107" s="52">
        <v>-0.1285</v>
      </c>
      <c r="F107" s="51">
        <v>6.5285743E7</v>
      </c>
      <c r="G107" s="49" t="s">
        <v>56</v>
      </c>
      <c r="H107" s="51">
        <v>2021.0</v>
      </c>
      <c r="I107" s="51">
        <v>1452997.0</v>
      </c>
      <c r="J107" s="49" t="s">
        <v>82</v>
      </c>
      <c r="K107" s="49" t="s">
        <v>83</v>
      </c>
    </row>
    <row r="108">
      <c r="A108" s="49" t="s">
        <v>326</v>
      </c>
      <c r="B108" s="49" t="s">
        <v>327</v>
      </c>
      <c r="C108" s="50">
        <v>1.4</v>
      </c>
      <c r="D108" s="51">
        <v>0.055</v>
      </c>
      <c r="E108" s="52">
        <v>0.0409</v>
      </c>
      <c r="F108" s="51">
        <v>6.0553594E7</v>
      </c>
      <c r="G108" s="49" t="s">
        <v>67</v>
      </c>
      <c r="H108" s="51">
        <v>2021.0</v>
      </c>
      <c r="I108" s="51">
        <v>7625.0</v>
      </c>
      <c r="J108" s="49" t="s">
        <v>82</v>
      </c>
      <c r="K108" s="49" t="s">
        <v>83</v>
      </c>
    </row>
    <row r="109">
      <c r="A109" s="49" t="s">
        <v>328</v>
      </c>
      <c r="B109" s="49" t="s">
        <v>329</v>
      </c>
      <c r="C109" s="50">
        <v>0.58</v>
      </c>
      <c r="D109" s="51">
        <v>-0.0068</v>
      </c>
      <c r="E109" s="52">
        <v>-0.0116</v>
      </c>
      <c r="F109" s="53">
        <v>1.31E8</v>
      </c>
      <c r="G109" s="49" t="s">
        <v>138</v>
      </c>
      <c r="H109" s="51">
        <v>2015.0</v>
      </c>
      <c r="I109" s="51">
        <v>140081.0</v>
      </c>
      <c r="J109" s="49" t="s">
        <v>82</v>
      </c>
      <c r="K109" s="49" t="s">
        <v>139</v>
      </c>
    </row>
    <row r="110">
      <c r="A110" s="49" t="s">
        <v>330</v>
      </c>
      <c r="B110" s="49" t="s">
        <v>331</v>
      </c>
      <c r="C110" s="50">
        <v>555.74</v>
      </c>
      <c r="D110" s="51">
        <v>-2.13</v>
      </c>
      <c r="E110" s="52">
        <v>-0.0038</v>
      </c>
      <c r="F110" s="53">
        <v>2.53E11</v>
      </c>
      <c r="G110" s="49" t="s">
        <v>56</v>
      </c>
      <c r="H110" s="51">
        <v>1986.0</v>
      </c>
      <c r="I110" s="51">
        <v>2805052.0</v>
      </c>
      <c r="J110" s="49" t="s">
        <v>107</v>
      </c>
      <c r="K110" s="49" t="s">
        <v>262</v>
      </c>
    </row>
    <row r="111">
      <c r="A111" s="49" t="s">
        <v>332</v>
      </c>
      <c r="B111" s="49" t="s">
        <v>333</v>
      </c>
      <c r="C111" s="50">
        <v>54.95</v>
      </c>
      <c r="D111" s="51">
        <v>-0.54</v>
      </c>
      <c r="E111" s="52">
        <v>-0.0097</v>
      </c>
      <c r="F111" s="53">
        <v>5.29E9</v>
      </c>
      <c r="G111" s="49" t="s">
        <v>56</v>
      </c>
      <c r="I111" s="51">
        <v>693807.0</v>
      </c>
      <c r="J111" s="49" t="s">
        <v>68</v>
      </c>
      <c r="K111" s="49" t="s">
        <v>86</v>
      </c>
    </row>
    <row r="112">
      <c r="A112" s="49" t="s">
        <v>334</v>
      </c>
      <c r="B112" s="49" t="s">
        <v>335</v>
      </c>
      <c r="C112" s="50">
        <v>15.83</v>
      </c>
      <c r="D112" s="51">
        <v>-0.28</v>
      </c>
      <c r="E112" s="52">
        <v>-0.0174</v>
      </c>
      <c r="F112" s="54"/>
      <c r="G112" s="49" t="s">
        <v>56</v>
      </c>
      <c r="I112" s="51">
        <v>9428.0</v>
      </c>
      <c r="J112" s="54"/>
      <c r="K112" s="54"/>
    </row>
    <row r="113">
      <c r="A113" s="49" t="s">
        <v>336</v>
      </c>
      <c r="B113" s="49" t="s">
        <v>337</v>
      </c>
      <c r="C113" s="50">
        <v>0.776</v>
      </c>
      <c r="D113" s="51">
        <v>0.0468</v>
      </c>
      <c r="E113" s="52">
        <v>0.0642</v>
      </c>
      <c r="F113" s="51">
        <v>6.2578603E7</v>
      </c>
      <c r="G113" s="54"/>
      <c r="H113" s="51">
        <v>2020.0</v>
      </c>
      <c r="I113" s="51">
        <v>1217491.0</v>
      </c>
      <c r="J113" s="49" t="s">
        <v>82</v>
      </c>
      <c r="K113" s="49" t="s">
        <v>83</v>
      </c>
    </row>
    <row r="114">
      <c r="A114" s="49" t="s">
        <v>338</v>
      </c>
      <c r="B114" s="49" t="s">
        <v>339</v>
      </c>
      <c r="C114" s="50">
        <v>0.399</v>
      </c>
      <c r="D114" s="51">
        <v>0.034</v>
      </c>
      <c r="E114" s="52">
        <v>0.0932</v>
      </c>
      <c r="F114" s="51">
        <v>3818430.0</v>
      </c>
      <c r="G114" s="49" t="s">
        <v>56</v>
      </c>
      <c r="I114" s="51">
        <v>380574.0</v>
      </c>
      <c r="J114" s="49" t="s">
        <v>95</v>
      </c>
      <c r="K114" s="49" t="s">
        <v>340</v>
      </c>
    </row>
    <row r="115">
      <c r="A115" s="49" t="s">
        <v>341</v>
      </c>
      <c r="B115" s="49" t="s">
        <v>342</v>
      </c>
      <c r="C115" s="50">
        <v>8.36</v>
      </c>
      <c r="D115" s="51">
        <v>-0.18</v>
      </c>
      <c r="E115" s="52">
        <v>-0.0211</v>
      </c>
      <c r="F115" s="53">
        <v>8.92E8</v>
      </c>
      <c r="G115" s="49" t="s">
        <v>56</v>
      </c>
      <c r="H115" s="51">
        <v>2003.0</v>
      </c>
      <c r="I115" s="51">
        <v>462660.0</v>
      </c>
      <c r="J115" s="49" t="s">
        <v>107</v>
      </c>
      <c r="K115" s="49" t="s">
        <v>108</v>
      </c>
    </row>
    <row r="116">
      <c r="A116" s="49" t="s">
        <v>343</v>
      </c>
      <c r="B116" s="49" t="s">
        <v>344</v>
      </c>
      <c r="C116" s="50">
        <v>1.82</v>
      </c>
      <c r="D116" s="51">
        <v>-0.11</v>
      </c>
      <c r="E116" s="52">
        <v>-0.057</v>
      </c>
      <c r="F116" s="51">
        <v>5.9602283E7</v>
      </c>
      <c r="G116" s="49" t="s">
        <v>56</v>
      </c>
      <c r="I116" s="51">
        <v>74496.0</v>
      </c>
      <c r="J116" s="49" t="s">
        <v>57</v>
      </c>
      <c r="K116" s="49" t="s">
        <v>345</v>
      </c>
    </row>
    <row r="117">
      <c r="A117" s="49" t="s">
        <v>346</v>
      </c>
      <c r="B117" s="49" t="s">
        <v>347</v>
      </c>
      <c r="C117" s="50">
        <v>10.5795</v>
      </c>
      <c r="D117" s="51">
        <v>-0.1205</v>
      </c>
      <c r="E117" s="52">
        <v>-0.0113</v>
      </c>
      <c r="F117" s="51">
        <v>9.4157825E7</v>
      </c>
      <c r="G117" s="54"/>
      <c r="H117" s="51">
        <v>2021.0</v>
      </c>
      <c r="I117" s="51">
        <v>111.0</v>
      </c>
      <c r="J117" s="49" t="s">
        <v>107</v>
      </c>
      <c r="K117" s="49" t="s">
        <v>348</v>
      </c>
    </row>
    <row r="118">
      <c r="A118" s="49" t="s">
        <v>349</v>
      </c>
      <c r="B118" s="49" t="s">
        <v>350</v>
      </c>
      <c r="C118" s="50">
        <v>168.72</v>
      </c>
      <c r="D118" s="51">
        <v>-2.55</v>
      </c>
      <c r="E118" s="52">
        <v>-0.0149</v>
      </c>
      <c r="F118" s="53">
        <v>8.41E10</v>
      </c>
      <c r="G118" s="49" t="s">
        <v>56</v>
      </c>
      <c r="I118" s="51">
        <v>3692838.0</v>
      </c>
      <c r="J118" s="49" t="s">
        <v>107</v>
      </c>
      <c r="K118" s="49" t="s">
        <v>108</v>
      </c>
    </row>
    <row r="119">
      <c r="A119" s="49" t="s">
        <v>351</v>
      </c>
      <c r="B119" s="49" t="s">
        <v>352</v>
      </c>
      <c r="C119" s="50">
        <v>2.82</v>
      </c>
      <c r="D119" s="51">
        <v>0.045</v>
      </c>
      <c r="E119" s="52">
        <v>0.0162</v>
      </c>
      <c r="F119" s="51">
        <v>3434706.0</v>
      </c>
      <c r="G119" s="49" t="s">
        <v>56</v>
      </c>
      <c r="H119" s="51">
        <v>2018.0</v>
      </c>
      <c r="I119" s="51">
        <v>199944.0</v>
      </c>
      <c r="J119" s="49" t="s">
        <v>82</v>
      </c>
      <c r="K119" s="49" t="s">
        <v>83</v>
      </c>
    </row>
    <row r="120">
      <c r="A120" s="49" t="s">
        <v>353</v>
      </c>
      <c r="B120" s="49" t="s">
        <v>354</v>
      </c>
      <c r="C120" s="50">
        <v>73.84</v>
      </c>
      <c r="D120" s="51">
        <v>-0.68</v>
      </c>
      <c r="E120" s="52">
        <v>-0.0091</v>
      </c>
      <c r="F120" s="53">
        <v>3.96E10</v>
      </c>
      <c r="G120" s="49" t="s">
        <v>56</v>
      </c>
      <c r="I120" s="51">
        <v>2164018.0</v>
      </c>
      <c r="J120" s="49" t="s">
        <v>145</v>
      </c>
      <c r="K120" s="49" t="s">
        <v>355</v>
      </c>
    </row>
    <row r="121">
      <c r="A121" s="49" t="s">
        <v>356</v>
      </c>
      <c r="B121" s="49" t="s">
        <v>357</v>
      </c>
      <c r="C121" s="50">
        <v>3.15</v>
      </c>
      <c r="D121" s="51">
        <v>-0.17</v>
      </c>
      <c r="E121" s="52">
        <v>-0.0512</v>
      </c>
      <c r="F121" s="53">
        <v>7.08E8</v>
      </c>
      <c r="G121" s="49" t="s">
        <v>56</v>
      </c>
      <c r="I121" s="51">
        <v>2205210.0</v>
      </c>
      <c r="J121" s="49" t="s">
        <v>82</v>
      </c>
      <c r="K121" s="49" t="s">
        <v>139</v>
      </c>
    </row>
    <row r="122">
      <c r="A122" s="49" t="s">
        <v>358</v>
      </c>
      <c r="B122" s="49" t="s">
        <v>359</v>
      </c>
      <c r="C122" s="50">
        <v>0.3899</v>
      </c>
      <c r="D122" s="51">
        <v>-0.024</v>
      </c>
      <c r="E122" s="52">
        <v>-0.058</v>
      </c>
      <c r="F122" s="51">
        <v>2.3387504E7</v>
      </c>
      <c r="G122" s="49" t="s">
        <v>56</v>
      </c>
      <c r="H122" s="51">
        <v>2018.0</v>
      </c>
      <c r="I122" s="51">
        <v>142125.0</v>
      </c>
      <c r="J122" s="49" t="s">
        <v>315</v>
      </c>
      <c r="K122" s="49" t="s">
        <v>111</v>
      </c>
    </row>
    <row r="123">
      <c r="A123" s="49" t="s">
        <v>360</v>
      </c>
      <c r="B123" s="49" t="s">
        <v>361</v>
      </c>
      <c r="C123" s="50">
        <v>34.48</v>
      </c>
      <c r="D123" s="51">
        <v>-0.4</v>
      </c>
      <c r="E123" s="52">
        <v>-0.0115</v>
      </c>
      <c r="F123" s="53">
        <v>3.23E9</v>
      </c>
      <c r="G123" s="49" t="s">
        <v>56</v>
      </c>
      <c r="H123" s="51">
        <v>2016.0</v>
      </c>
      <c r="I123" s="51">
        <v>686413.0</v>
      </c>
      <c r="J123" s="49" t="s">
        <v>95</v>
      </c>
      <c r="K123" s="49" t="s">
        <v>362</v>
      </c>
    </row>
    <row r="124">
      <c r="A124" s="49" t="s">
        <v>363</v>
      </c>
      <c r="B124" s="49" t="s">
        <v>364</v>
      </c>
      <c r="C124" s="50">
        <v>0.049</v>
      </c>
      <c r="D124" s="51">
        <v>-0.001</v>
      </c>
      <c r="E124" s="52">
        <v>-0.02</v>
      </c>
      <c r="F124" s="51">
        <v>2939184.0</v>
      </c>
      <c r="G124" s="49" t="s">
        <v>56</v>
      </c>
      <c r="H124" s="51">
        <v>2018.0</v>
      </c>
      <c r="I124" s="51">
        <v>27189.0</v>
      </c>
      <c r="J124" s="49" t="s">
        <v>365</v>
      </c>
      <c r="K124" s="49" t="s">
        <v>366</v>
      </c>
    </row>
    <row r="125">
      <c r="A125" s="49" t="s">
        <v>367</v>
      </c>
      <c r="B125" s="49" t="s">
        <v>368</v>
      </c>
      <c r="C125" s="50">
        <v>11.43</v>
      </c>
      <c r="D125" s="51">
        <v>0.0</v>
      </c>
      <c r="E125" s="52">
        <v>0.0</v>
      </c>
      <c r="F125" s="51">
        <v>0.0</v>
      </c>
      <c r="G125" s="49" t="s">
        <v>56</v>
      </c>
      <c r="H125" s="51">
        <v>2020.0</v>
      </c>
      <c r="I125" s="51">
        <v>5672.0</v>
      </c>
      <c r="J125" s="49" t="s">
        <v>82</v>
      </c>
      <c r="K125" s="49" t="s">
        <v>139</v>
      </c>
    </row>
    <row r="126">
      <c r="A126" s="49" t="s">
        <v>369</v>
      </c>
      <c r="B126" s="49" t="s">
        <v>370</v>
      </c>
      <c r="C126" s="50">
        <v>0.08</v>
      </c>
      <c r="D126" s="51">
        <v>-0.03</v>
      </c>
      <c r="E126" s="52">
        <v>-0.2727</v>
      </c>
      <c r="F126" s="51">
        <v>0.0</v>
      </c>
      <c r="G126" s="49" t="s">
        <v>56</v>
      </c>
      <c r="H126" s="51">
        <v>2020.0</v>
      </c>
      <c r="I126" s="51">
        <v>200.0</v>
      </c>
      <c r="J126" s="49" t="s">
        <v>82</v>
      </c>
      <c r="K126" s="49" t="s">
        <v>139</v>
      </c>
    </row>
    <row r="127">
      <c r="A127" s="49" t="s">
        <v>371</v>
      </c>
      <c r="B127" s="49" t="s">
        <v>372</v>
      </c>
      <c r="C127" s="50">
        <v>246.08</v>
      </c>
      <c r="D127" s="51">
        <v>-2.18</v>
      </c>
      <c r="E127" s="52">
        <v>-0.0088</v>
      </c>
      <c r="F127" s="53">
        <v>1.01E11</v>
      </c>
      <c r="G127" s="49" t="s">
        <v>56</v>
      </c>
      <c r="I127" s="51">
        <v>1156825.0</v>
      </c>
      <c r="J127" s="49" t="s">
        <v>107</v>
      </c>
      <c r="K127" s="49" t="s">
        <v>348</v>
      </c>
    </row>
    <row r="128">
      <c r="A128" s="49" t="s">
        <v>373</v>
      </c>
      <c r="B128" s="49" t="s">
        <v>374</v>
      </c>
      <c r="C128" s="50">
        <v>4.08</v>
      </c>
      <c r="D128" s="51">
        <v>-0.07</v>
      </c>
      <c r="E128" s="52">
        <v>-0.0169</v>
      </c>
      <c r="F128" s="53">
        <v>5.9E8</v>
      </c>
      <c r="G128" s="49" t="s">
        <v>56</v>
      </c>
      <c r="H128" s="51">
        <v>2019.0</v>
      </c>
      <c r="I128" s="51">
        <v>1114282.0</v>
      </c>
      <c r="J128" s="49" t="s">
        <v>82</v>
      </c>
      <c r="K128" s="49" t="s">
        <v>139</v>
      </c>
    </row>
    <row r="129">
      <c r="A129" s="49" t="s">
        <v>375</v>
      </c>
      <c r="B129" s="49" t="s">
        <v>376</v>
      </c>
      <c r="C129" s="50">
        <v>12.1</v>
      </c>
      <c r="D129" s="51">
        <v>0.01</v>
      </c>
      <c r="E129" s="52">
        <v>8.0E-4</v>
      </c>
      <c r="F129" s="53">
        <v>1.74E8</v>
      </c>
      <c r="G129" s="54"/>
      <c r="H129" s="51">
        <v>2022.0</v>
      </c>
      <c r="I129" s="51">
        <v>334.0</v>
      </c>
      <c r="J129" s="49" t="s">
        <v>72</v>
      </c>
      <c r="K129" s="49" t="s">
        <v>73</v>
      </c>
    </row>
    <row r="130">
      <c r="A130" s="49" t="s">
        <v>377</v>
      </c>
      <c r="B130" s="49" t="s">
        <v>378</v>
      </c>
      <c r="C130" s="50">
        <v>6.72</v>
      </c>
      <c r="D130" s="51">
        <v>0.02</v>
      </c>
      <c r="E130" s="52">
        <v>0.003</v>
      </c>
      <c r="F130" s="53">
        <v>3.28E8</v>
      </c>
      <c r="G130" s="49" t="s">
        <v>274</v>
      </c>
      <c r="H130" s="54"/>
      <c r="I130" s="51">
        <v>24500.0</v>
      </c>
      <c r="J130" s="49" t="s">
        <v>95</v>
      </c>
      <c r="K130" s="49" t="s">
        <v>379</v>
      </c>
    </row>
    <row r="131">
      <c r="A131" s="49" t="s">
        <v>380</v>
      </c>
      <c r="B131" s="49" t="s">
        <v>381</v>
      </c>
      <c r="C131" s="50">
        <v>0.82</v>
      </c>
      <c r="D131" s="51">
        <v>-0.029</v>
      </c>
      <c r="E131" s="52">
        <v>-0.0342</v>
      </c>
      <c r="F131" s="51">
        <v>4.0079273E7</v>
      </c>
      <c r="G131" s="49" t="s">
        <v>274</v>
      </c>
      <c r="H131" s="54"/>
      <c r="I131" s="51">
        <v>391.0</v>
      </c>
      <c r="J131" s="49" t="s">
        <v>95</v>
      </c>
      <c r="K131" s="49" t="s">
        <v>379</v>
      </c>
    </row>
    <row r="132">
      <c r="A132" s="49" t="s">
        <v>382</v>
      </c>
      <c r="B132" s="49" t="s">
        <v>383</v>
      </c>
      <c r="C132" s="50">
        <v>206.07</v>
      </c>
      <c r="D132" s="51">
        <v>-3.57</v>
      </c>
      <c r="E132" s="52">
        <v>-0.017</v>
      </c>
      <c r="F132" s="53">
        <v>4.41E10</v>
      </c>
      <c r="G132" s="49" t="s">
        <v>56</v>
      </c>
      <c r="I132" s="51">
        <v>1383539.0</v>
      </c>
      <c r="J132" s="49" t="s">
        <v>107</v>
      </c>
      <c r="K132" s="49" t="s">
        <v>262</v>
      </c>
    </row>
    <row r="133">
      <c r="A133" s="49" t="s">
        <v>384</v>
      </c>
      <c r="B133" s="49" t="s">
        <v>385</v>
      </c>
      <c r="C133" s="50">
        <v>6.33</v>
      </c>
      <c r="D133" s="51">
        <v>0.03</v>
      </c>
      <c r="E133" s="52">
        <v>0.0048</v>
      </c>
      <c r="F133" s="53">
        <v>5.83E9</v>
      </c>
      <c r="G133" s="49" t="s">
        <v>56</v>
      </c>
      <c r="H133" s="51">
        <v>2018.0</v>
      </c>
      <c r="I133" s="51">
        <v>1484881.0</v>
      </c>
      <c r="J133" s="49" t="s">
        <v>95</v>
      </c>
      <c r="K133" s="49" t="s">
        <v>104</v>
      </c>
    </row>
    <row r="134">
      <c r="A134" s="49" t="s">
        <v>386</v>
      </c>
      <c r="B134" s="49" t="s">
        <v>387</v>
      </c>
      <c r="C134" s="50">
        <v>1.16</v>
      </c>
      <c r="D134" s="51">
        <v>0.01</v>
      </c>
      <c r="E134" s="52">
        <v>0.0087</v>
      </c>
      <c r="F134" s="53">
        <v>1.02E8</v>
      </c>
      <c r="G134" s="49" t="s">
        <v>56</v>
      </c>
      <c r="H134" s="51">
        <v>2021.0</v>
      </c>
      <c r="I134" s="51">
        <v>27598.0</v>
      </c>
      <c r="J134" s="49" t="s">
        <v>95</v>
      </c>
      <c r="K134" s="49" t="s">
        <v>388</v>
      </c>
    </row>
    <row r="135">
      <c r="A135" s="49" t="s">
        <v>389</v>
      </c>
      <c r="B135" s="49" t="s">
        <v>390</v>
      </c>
      <c r="C135" s="50">
        <v>7.06</v>
      </c>
      <c r="D135" s="51">
        <v>0.02</v>
      </c>
      <c r="E135" s="52">
        <v>0.0028</v>
      </c>
      <c r="F135" s="53">
        <v>5.55E8</v>
      </c>
      <c r="G135" s="49" t="s">
        <v>56</v>
      </c>
      <c r="H135" s="51">
        <v>1994.0</v>
      </c>
      <c r="I135" s="51">
        <v>687596.0</v>
      </c>
      <c r="J135" s="49" t="s">
        <v>365</v>
      </c>
      <c r="K135" s="49" t="s">
        <v>391</v>
      </c>
    </row>
    <row r="136">
      <c r="A136" s="49" t="s">
        <v>392</v>
      </c>
      <c r="B136" s="49" t="s">
        <v>393</v>
      </c>
      <c r="C136" s="50">
        <v>9.58</v>
      </c>
      <c r="D136" s="51">
        <v>-0.62</v>
      </c>
      <c r="E136" s="52">
        <v>-0.0608</v>
      </c>
      <c r="F136" s="51">
        <v>1822767.0</v>
      </c>
      <c r="G136" s="49" t="s">
        <v>56</v>
      </c>
      <c r="H136" s="51">
        <v>2020.0</v>
      </c>
      <c r="I136" s="51">
        <v>46360.0</v>
      </c>
      <c r="J136" s="49" t="s">
        <v>82</v>
      </c>
      <c r="K136" s="49" t="s">
        <v>83</v>
      </c>
    </row>
    <row r="137">
      <c r="A137" s="49" t="s">
        <v>394</v>
      </c>
      <c r="B137" s="49" t="s">
        <v>395</v>
      </c>
      <c r="C137" s="50">
        <v>81.31</v>
      </c>
      <c r="D137" s="51">
        <v>-0.6</v>
      </c>
      <c r="E137" s="52">
        <v>-0.0073</v>
      </c>
      <c r="F137" s="53">
        <v>1.32E9</v>
      </c>
      <c r="G137" s="49" t="s">
        <v>56</v>
      </c>
      <c r="H137" s="51">
        <v>2009.0</v>
      </c>
      <c r="I137" s="51">
        <v>54532.0</v>
      </c>
      <c r="J137" s="49" t="s">
        <v>82</v>
      </c>
      <c r="K137" s="49" t="s">
        <v>396</v>
      </c>
    </row>
    <row r="138">
      <c r="A138" s="49" t="s">
        <v>397</v>
      </c>
      <c r="B138" s="49" t="s">
        <v>398</v>
      </c>
      <c r="C138" s="50">
        <v>2.45</v>
      </c>
      <c r="D138" s="51">
        <v>-0.25</v>
      </c>
      <c r="E138" s="52">
        <v>-0.0926</v>
      </c>
      <c r="F138" s="53">
        <v>7.95E8</v>
      </c>
      <c r="G138" s="49" t="s">
        <v>56</v>
      </c>
      <c r="H138" s="51">
        <v>2019.0</v>
      </c>
      <c r="I138" s="51">
        <v>383660.0</v>
      </c>
      <c r="J138" s="49" t="s">
        <v>95</v>
      </c>
      <c r="K138" s="49" t="s">
        <v>215</v>
      </c>
    </row>
    <row r="139">
      <c r="A139" s="49" t="s">
        <v>399</v>
      </c>
      <c r="B139" s="49" t="s">
        <v>400</v>
      </c>
      <c r="C139" s="50">
        <v>0.888</v>
      </c>
      <c r="D139" s="51">
        <v>-0.122</v>
      </c>
      <c r="E139" s="52">
        <v>-0.1208</v>
      </c>
      <c r="F139" s="51">
        <v>8.9681793E7</v>
      </c>
      <c r="G139" s="49" t="s">
        <v>56</v>
      </c>
      <c r="H139" s="51">
        <v>2014.0</v>
      </c>
      <c r="I139" s="51">
        <v>155525.0</v>
      </c>
      <c r="J139" s="49" t="s">
        <v>82</v>
      </c>
      <c r="K139" s="49" t="s">
        <v>139</v>
      </c>
    </row>
    <row r="140">
      <c r="A140" s="49" t="s">
        <v>401</v>
      </c>
      <c r="B140" s="49" t="s">
        <v>402</v>
      </c>
      <c r="C140" s="50">
        <v>0.16</v>
      </c>
      <c r="D140" s="51">
        <v>-0.0175</v>
      </c>
      <c r="E140" s="52">
        <v>-0.0986</v>
      </c>
      <c r="F140" s="51">
        <v>5.1927912E7</v>
      </c>
      <c r="G140" s="49" t="s">
        <v>56</v>
      </c>
      <c r="H140" s="51">
        <v>2019.0</v>
      </c>
      <c r="I140" s="51">
        <v>6600.0</v>
      </c>
      <c r="J140" s="49" t="s">
        <v>95</v>
      </c>
      <c r="K140" s="49" t="s">
        <v>215</v>
      </c>
    </row>
    <row r="141">
      <c r="A141" s="49" t="s">
        <v>403</v>
      </c>
      <c r="B141" s="49" t="s">
        <v>404</v>
      </c>
      <c r="C141" s="50">
        <v>16.63</v>
      </c>
      <c r="D141" s="51">
        <v>-0.13</v>
      </c>
      <c r="E141" s="52">
        <v>-0.0078</v>
      </c>
      <c r="F141" s="51">
        <v>0.0</v>
      </c>
      <c r="G141" s="49" t="s">
        <v>56</v>
      </c>
      <c r="I141" s="51">
        <v>140550.0</v>
      </c>
      <c r="J141" s="49" t="s">
        <v>72</v>
      </c>
      <c r="K141" s="49" t="s">
        <v>124</v>
      </c>
    </row>
    <row r="142">
      <c r="A142" s="49" t="s">
        <v>405</v>
      </c>
      <c r="B142" s="49" t="s">
        <v>406</v>
      </c>
      <c r="C142" s="50">
        <v>0.41</v>
      </c>
      <c r="D142" s="51">
        <v>0.001</v>
      </c>
      <c r="E142" s="52">
        <v>0.0024</v>
      </c>
      <c r="F142" s="51">
        <v>5270825.0</v>
      </c>
      <c r="G142" s="49" t="s">
        <v>259</v>
      </c>
      <c r="I142" s="51">
        <v>8634.0</v>
      </c>
      <c r="J142" s="49" t="s">
        <v>82</v>
      </c>
      <c r="K142" s="49" t="s">
        <v>83</v>
      </c>
    </row>
    <row r="143">
      <c r="A143" s="49" t="s">
        <v>407</v>
      </c>
      <c r="B143" s="49" t="s">
        <v>408</v>
      </c>
      <c r="C143" s="50">
        <v>31.26</v>
      </c>
      <c r="D143" s="51">
        <v>0.01</v>
      </c>
      <c r="E143" s="52">
        <v>3.0E-4</v>
      </c>
      <c r="F143" s="51">
        <v>7.9234253E7</v>
      </c>
      <c r="G143" s="49" t="s">
        <v>56</v>
      </c>
      <c r="H143" s="51">
        <v>1980.0</v>
      </c>
      <c r="I143" s="51">
        <v>6480.0</v>
      </c>
      <c r="J143" s="49" t="s">
        <v>223</v>
      </c>
      <c r="K143" s="49" t="s">
        <v>409</v>
      </c>
    </row>
    <row r="144">
      <c r="A144" s="49" t="s">
        <v>410</v>
      </c>
      <c r="B144" s="49" t="s">
        <v>411</v>
      </c>
      <c r="C144" s="50">
        <v>10.56</v>
      </c>
      <c r="D144" s="51">
        <v>0.0</v>
      </c>
      <c r="E144" s="52">
        <v>0.0</v>
      </c>
      <c r="F144" s="51">
        <v>0.0</v>
      </c>
      <c r="G144" s="49" t="s">
        <v>56</v>
      </c>
      <c r="H144" s="51">
        <v>2021.0</v>
      </c>
      <c r="I144" s="51">
        <v>133.0</v>
      </c>
      <c r="J144" s="49" t="s">
        <v>72</v>
      </c>
      <c r="K144" s="49" t="s">
        <v>73</v>
      </c>
    </row>
    <row r="145">
      <c r="A145" s="49" t="s">
        <v>412</v>
      </c>
      <c r="B145" s="49" t="s">
        <v>413</v>
      </c>
      <c r="C145" s="50">
        <v>0.05</v>
      </c>
      <c r="D145" s="51">
        <v>0.0</v>
      </c>
      <c r="E145" s="52">
        <v>0.0</v>
      </c>
      <c r="F145" s="51">
        <v>0.0</v>
      </c>
      <c r="G145" s="49" t="s">
        <v>56</v>
      </c>
      <c r="H145" s="51">
        <v>2021.0</v>
      </c>
      <c r="I145" s="51">
        <v>10.0</v>
      </c>
      <c r="J145" s="49" t="s">
        <v>72</v>
      </c>
      <c r="K145" s="49" t="s">
        <v>73</v>
      </c>
    </row>
    <row r="146">
      <c r="A146" s="49" t="s">
        <v>414</v>
      </c>
      <c r="B146" s="49" t="s">
        <v>415</v>
      </c>
      <c r="C146" s="50">
        <v>77.65</v>
      </c>
      <c r="D146" s="51">
        <v>-0.84</v>
      </c>
      <c r="E146" s="52">
        <v>-0.0107</v>
      </c>
      <c r="F146" s="53">
        <v>2.04E10</v>
      </c>
      <c r="G146" s="49" t="s">
        <v>56</v>
      </c>
      <c r="I146" s="51">
        <v>1641810.0</v>
      </c>
      <c r="J146" s="49" t="s">
        <v>365</v>
      </c>
      <c r="K146" s="49" t="s">
        <v>366</v>
      </c>
    </row>
    <row r="147">
      <c r="A147" s="49" t="s">
        <v>416</v>
      </c>
      <c r="B147" s="49" t="s">
        <v>417</v>
      </c>
      <c r="C147" s="50">
        <v>4.54</v>
      </c>
      <c r="D147" s="51">
        <v>-0.055</v>
      </c>
      <c r="E147" s="52">
        <v>-0.012</v>
      </c>
      <c r="F147" s="53">
        <v>4.87E8</v>
      </c>
      <c r="G147" s="49" t="s">
        <v>56</v>
      </c>
      <c r="I147" s="51">
        <v>54355.0</v>
      </c>
      <c r="J147" s="49" t="s">
        <v>72</v>
      </c>
      <c r="K147" s="49" t="s">
        <v>321</v>
      </c>
    </row>
    <row r="148">
      <c r="A148" s="49" t="s">
        <v>418</v>
      </c>
      <c r="B148" s="49" t="s">
        <v>419</v>
      </c>
      <c r="C148" s="50">
        <v>18.56</v>
      </c>
      <c r="D148" s="51">
        <v>-0.22</v>
      </c>
      <c r="E148" s="52">
        <v>-0.0117</v>
      </c>
      <c r="F148" s="51">
        <v>0.0</v>
      </c>
      <c r="G148" s="49" t="s">
        <v>56</v>
      </c>
      <c r="H148" s="51">
        <v>2019.0</v>
      </c>
      <c r="I148" s="51">
        <v>33115.0</v>
      </c>
      <c r="J148" s="54"/>
      <c r="K148" s="54"/>
    </row>
    <row r="149">
      <c r="A149" s="49" t="s">
        <v>420</v>
      </c>
      <c r="B149" s="49" t="s">
        <v>421</v>
      </c>
      <c r="C149" s="50">
        <v>4.76</v>
      </c>
      <c r="D149" s="51">
        <v>-0.01</v>
      </c>
      <c r="E149" s="52">
        <v>-0.0021</v>
      </c>
      <c r="F149" s="53">
        <v>1.26E10</v>
      </c>
      <c r="G149" s="49" t="s">
        <v>422</v>
      </c>
      <c r="I149" s="51">
        <v>1915546.0</v>
      </c>
      <c r="J149" s="49" t="s">
        <v>72</v>
      </c>
      <c r="K149" s="49" t="s">
        <v>101</v>
      </c>
    </row>
    <row r="150">
      <c r="A150" s="49" t="s">
        <v>423</v>
      </c>
      <c r="B150" s="49" t="s">
        <v>424</v>
      </c>
      <c r="C150" s="50">
        <v>2.85</v>
      </c>
      <c r="D150" s="51">
        <v>0.0079</v>
      </c>
      <c r="E150" s="52">
        <v>0.0028</v>
      </c>
      <c r="F150" s="51">
        <v>5127150.0</v>
      </c>
      <c r="G150" s="49" t="s">
        <v>67</v>
      </c>
      <c r="H150" s="54"/>
      <c r="I150" s="51">
        <v>2835.0</v>
      </c>
      <c r="J150" s="49" t="s">
        <v>57</v>
      </c>
      <c r="K150" s="49" t="s">
        <v>425</v>
      </c>
    </row>
    <row r="151">
      <c r="A151" s="49" t="s">
        <v>426</v>
      </c>
      <c r="B151" s="49" t="s">
        <v>427</v>
      </c>
      <c r="C151" s="50">
        <v>31.69</v>
      </c>
      <c r="D151" s="51">
        <v>-1.32</v>
      </c>
      <c r="E151" s="52">
        <v>-0.04</v>
      </c>
      <c r="F151" s="53">
        <v>9.13E8</v>
      </c>
      <c r="G151" s="49" t="s">
        <v>56</v>
      </c>
      <c r="H151" s="51">
        <v>1997.0</v>
      </c>
      <c r="I151" s="51">
        <v>1718051.0</v>
      </c>
      <c r="J151" s="49" t="s">
        <v>57</v>
      </c>
      <c r="K151" s="49" t="s">
        <v>58</v>
      </c>
    </row>
    <row r="152">
      <c r="A152" s="49" t="s">
        <v>428</v>
      </c>
      <c r="B152" s="49" t="s">
        <v>429</v>
      </c>
      <c r="C152" s="50">
        <v>1.225</v>
      </c>
      <c r="D152" s="51">
        <v>-0.01</v>
      </c>
      <c r="E152" s="52">
        <v>-0.0081</v>
      </c>
      <c r="F152" s="51">
        <v>1.1313021E7</v>
      </c>
      <c r="G152" s="49" t="s">
        <v>56</v>
      </c>
      <c r="H152" s="51">
        <v>2020.0</v>
      </c>
      <c r="I152" s="51">
        <v>15796.0</v>
      </c>
      <c r="J152" s="49" t="s">
        <v>68</v>
      </c>
      <c r="K152" s="49" t="s">
        <v>430</v>
      </c>
    </row>
    <row r="153">
      <c r="A153" s="49" t="s">
        <v>431</v>
      </c>
      <c r="B153" s="49" t="s">
        <v>432</v>
      </c>
      <c r="C153" s="50">
        <v>92.55</v>
      </c>
      <c r="D153" s="51">
        <v>-3.03</v>
      </c>
      <c r="E153" s="52">
        <v>-0.0317</v>
      </c>
      <c r="F153" s="53">
        <v>3.48E9</v>
      </c>
      <c r="G153" s="49" t="s">
        <v>56</v>
      </c>
      <c r="H153" s="51">
        <v>1995.0</v>
      </c>
      <c r="I153" s="51">
        <v>346218.0</v>
      </c>
      <c r="J153" s="49" t="s">
        <v>107</v>
      </c>
      <c r="K153" s="49" t="s">
        <v>111</v>
      </c>
    </row>
    <row r="154">
      <c r="A154" s="49" t="s">
        <v>433</v>
      </c>
      <c r="B154" s="49" t="s">
        <v>434</v>
      </c>
      <c r="C154" s="50">
        <v>53.24</v>
      </c>
      <c r="D154" s="51">
        <v>-0.34</v>
      </c>
      <c r="E154" s="52">
        <v>-0.0064</v>
      </c>
      <c r="F154" s="53">
        <v>4.17E9</v>
      </c>
      <c r="G154" s="49" t="s">
        <v>56</v>
      </c>
      <c r="H154" s="51">
        <v>2003.0</v>
      </c>
      <c r="I154" s="51">
        <v>598794.0</v>
      </c>
      <c r="J154" s="49" t="s">
        <v>72</v>
      </c>
      <c r="K154" s="49" t="s">
        <v>101</v>
      </c>
    </row>
    <row r="155">
      <c r="A155" s="49" t="s">
        <v>435</v>
      </c>
      <c r="B155" s="49" t="s">
        <v>436</v>
      </c>
      <c r="C155" s="50">
        <v>20.8556</v>
      </c>
      <c r="D155" s="51">
        <v>-0.0444</v>
      </c>
      <c r="E155" s="52">
        <v>-0.0021</v>
      </c>
      <c r="F155" s="54"/>
      <c r="G155" s="49" t="s">
        <v>56</v>
      </c>
      <c r="I155" s="51">
        <v>44847.0</v>
      </c>
      <c r="J155" s="54"/>
      <c r="K155" s="54"/>
    </row>
    <row r="156">
      <c r="A156" s="49" t="s">
        <v>437</v>
      </c>
      <c r="B156" s="49" t="s">
        <v>438</v>
      </c>
      <c r="C156" s="50">
        <v>22.32</v>
      </c>
      <c r="D156" s="51">
        <v>-0.04</v>
      </c>
      <c r="E156" s="52">
        <v>-0.0018</v>
      </c>
      <c r="F156" s="54"/>
      <c r="G156" s="49" t="s">
        <v>56</v>
      </c>
      <c r="I156" s="51">
        <v>10161.0</v>
      </c>
      <c r="J156" s="54"/>
      <c r="K156" s="54"/>
    </row>
    <row r="157">
      <c r="A157" s="49" t="s">
        <v>439</v>
      </c>
      <c r="B157" s="49" t="s">
        <v>440</v>
      </c>
      <c r="C157" s="50">
        <v>49.62</v>
      </c>
      <c r="D157" s="51">
        <v>0.34</v>
      </c>
      <c r="E157" s="52">
        <v>0.0069</v>
      </c>
      <c r="F157" s="53">
        <v>2.46E10</v>
      </c>
      <c r="G157" s="49" t="s">
        <v>121</v>
      </c>
      <c r="H157" s="54"/>
      <c r="I157" s="51">
        <v>2788336.0</v>
      </c>
      <c r="J157" s="49" t="s">
        <v>127</v>
      </c>
      <c r="K157" s="49" t="s">
        <v>441</v>
      </c>
    </row>
    <row r="158">
      <c r="A158" s="49" t="s">
        <v>442</v>
      </c>
      <c r="B158" s="49" t="s">
        <v>443</v>
      </c>
      <c r="C158" s="50">
        <v>1.49</v>
      </c>
      <c r="D158" s="51">
        <v>0.07</v>
      </c>
      <c r="E158" s="52">
        <v>0.0493</v>
      </c>
      <c r="F158" s="51">
        <v>3700463.0</v>
      </c>
      <c r="G158" s="49" t="s">
        <v>56</v>
      </c>
      <c r="I158" s="51">
        <v>33241.0</v>
      </c>
      <c r="J158" s="49" t="s">
        <v>82</v>
      </c>
      <c r="K158" s="49" t="s">
        <v>178</v>
      </c>
    </row>
    <row r="159">
      <c r="A159" s="49" t="s">
        <v>444</v>
      </c>
      <c r="B159" s="49" t="s">
        <v>445</v>
      </c>
      <c r="C159" s="50">
        <v>1.27</v>
      </c>
      <c r="D159" s="51">
        <v>-0.05</v>
      </c>
      <c r="E159" s="52">
        <v>-0.0379</v>
      </c>
      <c r="F159" s="51">
        <v>6.4137756E7</v>
      </c>
      <c r="G159" s="49" t="s">
        <v>56</v>
      </c>
      <c r="I159" s="51">
        <v>7665.0</v>
      </c>
      <c r="J159" s="49" t="s">
        <v>95</v>
      </c>
      <c r="K159" s="49" t="s">
        <v>446</v>
      </c>
    </row>
    <row r="160">
      <c r="A160" s="49" t="s">
        <v>447</v>
      </c>
      <c r="B160" s="49" t="s">
        <v>448</v>
      </c>
      <c r="C160" s="50">
        <v>1.93</v>
      </c>
      <c r="D160" s="51">
        <v>0.09</v>
      </c>
      <c r="E160" s="52">
        <v>0.0489</v>
      </c>
      <c r="F160" s="53">
        <v>1.54E8</v>
      </c>
      <c r="G160" s="54"/>
      <c r="H160" s="51">
        <v>2018.0</v>
      </c>
      <c r="I160" s="51">
        <v>1183.0</v>
      </c>
      <c r="J160" s="49" t="s">
        <v>57</v>
      </c>
      <c r="K160" s="49" t="s">
        <v>269</v>
      </c>
    </row>
    <row r="161">
      <c r="A161" s="49" t="s">
        <v>449</v>
      </c>
      <c r="B161" s="49" t="s">
        <v>450</v>
      </c>
      <c r="C161" s="50">
        <v>17.73</v>
      </c>
      <c r="D161" s="51">
        <v>-0.33</v>
      </c>
      <c r="E161" s="52">
        <v>-0.0183</v>
      </c>
      <c r="F161" s="53">
        <v>3.5E9</v>
      </c>
      <c r="G161" s="49" t="s">
        <v>56</v>
      </c>
      <c r="I161" s="51">
        <v>4151051.0</v>
      </c>
      <c r="J161" s="49" t="s">
        <v>95</v>
      </c>
      <c r="K161" s="49" t="s">
        <v>451</v>
      </c>
    </row>
    <row r="162">
      <c r="A162" s="49" t="s">
        <v>452</v>
      </c>
      <c r="B162" s="49" t="s">
        <v>453</v>
      </c>
      <c r="C162" s="50">
        <v>5.87</v>
      </c>
      <c r="D162" s="51">
        <v>-0.14</v>
      </c>
      <c r="E162" s="52">
        <v>-0.0233</v>
      </c>
      <c r="F162" s="53">
        <v>2.18E8</v>
      </c>
      <c r="G162" s="49" t="s">
        <v>56</v>
      </c>
      <c r="I162" s="51">
        <v>13661.0</v>
      </c>
      <c r="J162" s="49" t="s">
        <v>82</v>
      </c>
      <c r="K162" s="49" t="s">
        <v>83</v>
      </c>
    </row>
    <row r="163">
      <c r="A163" s="49" t="s">
        <v>454</v>
      </c>
      <c r="B163" s="49" t="s">
        <v>455</v>
      </c>
      <c r="C163" s="50">
        <v>74.42</v>
      </c>
      <c r="D163" s="51">
        <v>-0.75</v>
      </c>
      <c r="E163" s="52">
        <v>-0.01</v>
      </c>
      <c r="F163" s="53">
        <v>3.83E10</v>
      </c>
      <c r="G163" s="49" t="s">
        <v>56</v>
      </c>
      <c r="I163" s="51">
        <v>2770640.0</v>
      </c>
      <c r="J163" s="49" t="s">
        <v>365</v>
      </c>
      <c r="K163" s="49" t="s">
        <v>456</v>
      </c>
    </row>
    <row r="164">
      <c r="A164" s="49" t="s">
        <v>457</v>
      </c>
      <c r="B164" s="49" t="s">
        <v>458</v>
      </c>
      <c r="C164" s="50">
        <v>58.11</v>
      </c>
      <c r="D164" s="51">
        <v>-0.67</v>
      </c>
      <c r="E164" s="52">
        <v>-0.0114</v>
      </c>
      <c r="F164" s="53">
        <v>1.43E10</v>
      </c>
      <c r="G164" s="49" t="s">
        <v>422</v>
      </c>
      <c r="H164" s="51">
        <v>2006.0</v>
      </c>
      <c r="I164" s="51">
        <v>1000751.0</v>
      </c>
      <c r="J164" s="49" t="s">
        <v>95</v>
      </c>
      <c r="K164" s="49" t="s">
        <v>104</v>
      </c>
    </row>
    <row r="165">
      <c r="A165" s="49" t="s">
        <v>459</v>
      </c>
      <c r="B165" s="49" t="s">
        <v>460</v>
      </c>
      <c r="C165" s="50">
        <v>13.84</v>
      </c>
      <c r="D165" s="51">
        <v>-0.03</v>
      </c>
      <c r="E165" s="52">
        <v>-0.0022</v>
      </c>
      <c r="F165" s="53">
        <v>9.27E9</v>
      </c>
      <c r="G165" s="49" t="s">
        <v>56</v>
      </c>
      <c r="I165" s="51">
        <v>1.0553142E7</v>
      </c>
      <c r="J165" s="49" t="s">
        <v>365</v>
      </c>
      <c r="K165" s="49" t="s">
        <v>456</v>
      </c>
    </row>
    <row r="166">
      <c r="A166" s="49" t="s">
        <v>461</v>
      </c>
      <c r="B166" s="49" t="s">
        <v>462</v>
      </c>
      <c r="C166" s="50">
        <v>55.42</v>
      </c>
      <c r="D166" s="51">
        <v>-0.25</v>
      </c>
      <c r="E166" s="52">
        <v>-0.0045</v>
      </c>
      <c r="F166" s="53">
        <v>3.71E10</v>
      </c>
      <c r="G166" s="49" t="s">
        <v>56</v>
      </c>
      <c r="I166" s="51">
        <v>2864.0</v>
      </c>
      <c r="J166" s="49" t="s">
        <v>365</v>
      </c>
      <c r="K166" s="49" t="s">
        <v>456</v>
      </c>
    </row>
    <row r="167">
      <c r="A167" s="49" t="s">
        <v>463</v>
      </c>
      <c r="B167" s="49" t="s">
        <v>464</v>
      </c>
      <c r="C167" s="50">
        <v>20.01</v>
      </c>
      <c r="D167" s="51">
        <v>-0.1</v>
      </c>
      <c r="E167" s="52">
        <v>-0.005</v>
      </c>
      <c r="F167" s="53">
        <v>2.0E9</v>
      </c>
      <c r="G167" s="49" t="s">
        <v>56</v>
      </c>
      <c r="H167" s="51">
        <v>2023.0</v>
      </c>
      <c r="I167" s="51">
        <v>415701.0</v>
      </c>
      <c r="J167" s="49" t="s">
        <v>57</v>
      </c>
      <c r="K167" s="49" t="s">
        <v>64</v>
      </c>
    </row>
    <row r="168">
      <c r="A168" s="49" t="s">
        <v>465</v>
      </c>
      <c r="B168" s="49" t="s">
        <v>466</v>
      </c>
      <c r="C168" s="50">
        <v>0.6309</v>
      </c>
      <c r="D168" s="51">
        <v>-0.0503</v>
      </c>
      <c r="E168" s="52">
        <v>-0.0738</v>
      </c>
      <c r="F168" s="53">
        <v>1.41E8</v>
      </c>
      <c r="G168" s="49" t="s">
        <v>56</v>
      </c>
      <c r="H168" s="51">
        <v>2020.0</v>
      </c>
      <c r="I168" s="51">
        <v>536216.0</v>
      </c>
      <c r="J168" s="49" t="s">
        <v>95</v>
      </c>
      <c r="K168" s="49" t="s">
        <v>362</v>
      </c>
    </row>
    <row r="169">
      <c r="A169" s="49" t="s">
        <v>467</v>
      </c>
      <c r="B169" s="49" t="s">
        <v>468</v>
      </c>
      <c r="C169" s="50">
        <v>0.363</v>
      </c>
      <c r="D169" s="51">
        <v>-0.0093</v>
      </c>
      <c r="E169" s="52">
        <v>-0.025</v>
      </c>
      <c r="F169" s="51">
        <v>5438656.0</v>
      </c>
      <c r="G169" s="49" t="s">
        <v>56</v>
      </c>
      <c r="I169" s="51">
        <v>32689.0</v>
      </c>
      <c r="J169" s="49" t="s">
        <v>57</v>
      </c>
      <c r="K169" s="49" t="s">
        <v>469</v>
      </c>
    </row>
    <row r="170">
      <c r="A170" s="49" t="s">
        <v>470</v>
      </c>
      <c r="B170" s="49" t="s">
        <v>471</v>
      </c>
      <c r="C170" s="50">
        <v>4.91</v>
      </c>
      <c r="D170" s="51">
        <v>-0.12</v>
      </c>
      <c r="E170" s="52">
        <v>-0.0239</v>
      </c>
      <c r="F170" s="51">
        <v>5.7968953E7</v>
      </c>
      <c r="G170" s="49" t="s">
        <v>56</v>
      </c>
      <c r="I170" s="51">
        <v>32565.0</v>
      </c>
      <c r="J170" s="49" t="s">
        <v>107</v>
      </c>
      <c r="K170" s="49" t="s">
        <v>348</v>
      </c>
    </row>
    <row r="171">
      <c r="A171" s="49" t="s">
        <v>472</v>
      </c>
      <c r="B171" s="49" t="s">
        <v>473</v>
      </c>
      <c r="C171" s="50">
        <v>1.68</v>
      </c>
      <c r="D171" s="51">
        <v>0.02</v>
      </c>
      <c r="E171" s="52">
        <v>0.0121</v>
      </c>
      <c r="F171" s="51">
        <v>8157872.0</v>
      </c>
      <c r="G171" s="49" t="s">
        <v>121</v>
      </c>
      <c r="H171" s="54"/>
      <c r="I171" s="51">
        <v>17982.0</v>
      </c>
      <c r="J171" s="49" t="s">
        <v>82</v>
      </c>
      <c r="K171" s="49" t="s">
        <v>83</v>
      </c>
    </row>
    <row r="172">
      <c r="A172" s="49" t="s">
        <v>474</v>
      </c>
      <c r="B172" s="49" t="s">
        <v>475</v>
      </c>
      <c r="C172" s="50">
        <v>10.77</v>
      </c>
      <c r="D172" s="51">
        <v>0.0</v>
      </c>
      <c r="E172" s="52">
        <v>0.0</v>
      </c>
      <c r="F172" s="51">
        <v>0.0</v>
      </c>
      <c r="G172" s="49" t="s">
        <v>476</v>
      </c>
      <c r="H172" s="51">
        <v>2022.0</v>
      </c>
      <c r="I172" s="51">
        <v>1.0</v>
      </c>
      <c r="J172" s="49" t="s">
        <v>72</v>
      </c>
      <c r="K172" s="49" t="s">
        <v>73</v>
      </c>
    </row>
    <row r="173">
      <c r="A173" s="49" t="s">
        <v>477</v>
      </c>
      <c r="B173" s="49" t="s">
        <v>478</v>
      </c>
      <c r="C173" s="50">
        <v>0.0275</v>
      </c>
      <c r="D173" s="51">
        <v>0.006</v>
      </c>
      <c r="E173" s="52">
        <v>0.2791</v>
      </c>
      <c r="F173" s="51">
        <v>0.0</v>
      </c>
      <c r="G173" s="49" t="s">
        <v>476</v>
      </c>
      <c r="H173" s="51">
        <v>2022.0</v>
      </c>
      <c r="I173" s="51">
        <v>59720.0</v>
      </c>
      <c r="J173" s="49" t="s">
        <v>72</v>
      </c>
      <c r="K173" s="49" t="s">
        <v>73</v>
      </c>
    </row>
    <row r="174">
      <c r="A174" s="49" t="s">
        <v>479</v>
      </c>
      <c r="B174" s="49" t="s">
        <v>480</v>
      </c>
      <c r="C174" s="50">
        <v>9.07</v>
      </c>
      <c r="D174" s="51">
        <v>-0.11</v>
      </c>
      <c r="E174" s="52">
        <v>-0.012</v>
      </c>
      <c r="F174" s="51">
        <v>0.0</v>
      </c>
      <c r="G174" s="49" t="s">
        <v>56</v>
      </c>
      <c r="H174" s="51">
        <v>2002.0</v>
      </c>
      <c r="I174" s="51">
        <v>55113.0</v>
      </c>
      <c r="J174" s="49" t="s">
        <v>72</v>
      </c>
      <c r="K174" s="49" t="s">
        <v>481</v>
      </c>
    </row>
    <row r="175">
      <c r="A175" s="49" t="s">
        <v>482</v>
      </c>
      <c r="B175" s="49" t="s">
        <v>483</v>
      </c>
      <c r="C175" s="50">
        <v>14.81</v>
      </c>
      <c r="D175" s="51">
        <v>-0.2</v>
      </c>
      <c r="E175" s="52">
        <v>-0.0133</v>
      </c>
      <c r="F175" s="51">
        <v>9.6784091E7</v>
      </c>
      <c r="G175" s="49" t="s">
        <v>56</v>
      </c>
      <c r="H175" s="51">
        <v>2017.0</v>
      </c>
      <c r="I175" s="51">
        <v>15046.0</v>
      </c>
      <c r="J175" s="49" t="s">
        <v>72</v>
      </c>
      <c r="K175" s="49" t="s">
        <v>133</v>
      </c>
    </row>
    <row r="176">
      <c r="A176" s="49" t="s">
        <v>484</v>
      </c>
      <c r="B176" s="49" t="s">
        <v>485</v>
      </c>
      <c r="C176" s="50">
        <v>11.28</v>
      </c>
      <c r="D176" s="51">
        <v>-0.04</v>
      </c>
      <c r="E176" s="52">
        <v>-0.0035</v>
      </c>
      <c r="F176" s="53">
        <v>2.31E8</v>
      </c>
      <c r="G176" s="49" t="s">
        <v>56</v>
      </c>
      <c r="H176" s="51">
        <v>2021.0</v>
      </c>
      <c r="I176" s="51">
        <v>83087.0</v>
      </c>
      <c r="J176" s="49" t="s">
        <v>68</v>
      </c>
      <c r="K176" s="49" t="s">
        <v>86</v>
      </c>
    </row>
    <row r="177">
      <c r="A177" s="49" t="s">
        <v>486</v>
      </c>
      <c r="B177" s="49" t="s">
        <v>487</v>
      </c>
      <c r="C177" s="50">
        <v>109.1</v>
      </c>
      <c r="D177" s="51">
        <v>-1.95</v>
      </c>
      <c r="E177" s="52">
        <v>-0.0176</v>
      </c>
      <c r="F177" s="53">
        <v>9.26E9</v>
      </c>
      <c r="G177" s="49" t="s">
        <v>56</v>
      </c>
      <c r="I177" s="51">
        <v>389663.0</v>
      </c>
      <c r="J177" s="49" t="s">
        <v>72</v>
      </c>
      <c r="K177" s="49" t="s">
        <v>237</v>
      </c>
    </row>
    <row r="178">
      <c r="A178" s="49" t="s">
        <v>488</v>
      </c>
      <c r="B178" s="49" t="s">
        <v>489</v>
      </c>
      <c r="C178" s="50">
        <v>21.4</v>
      </c>
      <c r="D178" s="51">
        <v>-0.28</v>
      </c>
      <c r="E178" s="52">
        <v>-0.0129</v>
      </c>
      <c r="F178" s="53">
        <v>1.82E9</v>
      </c>
      <c r="G178" s="49" t="s">
        <v>56</v>
      </c>
      <c r="H178" s="51">
        <v>2019.0</v>
      </c>
      <c r="I178" s="51">
        <v>9743.0</v>
      </c>
      <c r="J178" s="49" t="s">
        <v>72</v>
      </c>
      <c r="K178" s="49" t="s">
        <v>237</v>
      </c>
    </row>
    <row r="179">
      <c r="A179" s="49" t="s">
        <v>490</v>
      </c>
      <c r="B179" s="49" t="s">
        <v>491</v>
      </c>
      <c r="C179" s="50">
        <v>18.46</v>
      </c>
      <c r="D179" s="51">
        <v>-0.18</v>
      </c>
      <c r="E179" s="52">
        <v>-0.0097</v>
      </c>
      <c r="F179" s="53">
        <v>1.57E9</v>
      </c>
      <c r="G179" s="49" t="s">
        <v>56</v>
      </c>
      <c r="H179" s="51">
        <v>2019.0</v>
      </c>
      <c r="I179" s="51">
        <v>3416.0</v>
      </c>
      <c r="J179" s="49" t="s">
        <v>72</v>
      </c>
      <c r="K179" s="49" t="s">
        <v>237</v>
      </c>
    </row>
    <row r="180">
      <c r="A180" s="49" t="s">
        <v>492</v>
      </c>
      <c r="B180" s="49" t="s">
        <v>493</v>
      </c>
      <c r="C180" s="50">
        <v>20.36</v>
      </c>
      <c r="D180" s="51">
        <v>0.16</v>
      </c>
      <c r="E180" s="52">
        <v>0.0079</v>
      </c>
      <c r="F180" s="53">
        <v>1.73E9</v>
      </c>
      <c r="G180" s="49" t="s">
        <v>56</v>
      </c>
      <c r="H180" s="51">
        <v>2020.0</v>
      </c>
      <c r="I180" s="51">
        <v>11207.0</v>
      </c>
      <c r="J180" s="49" t="s">
        <v>72</v>
      </c>
      <c r="K180" s="49" t="s">
        <v>237</v>
      </c>
    </row>
    <row r="181">
      <c r="A181" s="49" t="s">
        <v>494</v>
      </c>
      <c r="B181" s="49" t="s">
        <v>495</v>
      </c>
      <c r="C181" s="50">
        <v>16.58</v>
      </c>
      <c r="D181" s="51">
        <v>-0.2</v>
      </c>
      <c r="E181" s="52">
        <v>-0.0119</v>
      </c>
      <c r="F181" s="53">
        <v>1.41E9</v>
      </c>
      <c r="G181" s="49" t="s">
        <v>56</v>
      </c>
      <c r="H181" s="51">
        <v>2020.0</v>
      </c>
      <c r="I181" s="51">
        <v>3923.0</v>
      </c>
      <c r="J181" s="54"/>
      <c r="K181" s="54"/>
    </row>
    <row r="182">
      <c r="A182" s="49" t="s">
        <v>496</v>
      </c>
      <c r="B182" s="49" t="s">
        <v>497</v>
      </c>
      <c r="C182" s="50">
        <v>0.584</v>
      </c>
      <c r="D182" s="51">
        <v>-0.016</v>
      </c>
      <c r="E182" s="52">
        <v>-0.0267</v>
      </c>
      <c r="F182" s="51">
        <v>1.7087306E7</v>
      </c>
      <c r="G182" s="49" t="s">
        <v>56</v>
      </c>
      <c r="H182" s="51">
        <v>2020.0</v>
      </c>
      <c r="I182" s="51">
        <v>16562.0</v>
      </c>
      <c r="J182" s="49" t="s">
        <v>82</v>
      </c>
      <c r="K182" s="49" t="s">
        <v>498</v>
      </c>
    </row>
    <row r="183">
      <c r="A183" s="49" t="s">
        <v>499</v>
      </c>
      <c r="B183" s="49" t="s">
        <v>500</v>
      </c>
      <c r="C183" s="50">
        <v>79.55</v>
      </c>
      <c r="D183" s="51">
        <v>-0.8</v>
      </c>
      <c r="E183" s="52">
        <v>-0.01</v>
      </c>
      <c r="F183" s="53">
        <v>4.73E10</v>
      </c>
      <c r="G183" s="49" t="s">
        <v>56</v>
      </c>
      <c r="I183" s="51">
        <v>2172993.0</v>
      </c>
      <c r="J183" s="49" t="s">
        <v>72</v>
      </c>
      <c r="K183" s="49" t="s">
        <v>501</v>
      </c>
    </row>
    <row r="184">
      <c r="A184" s="49" t="s">
        <v>502</v>
      </c>
      <c r="B184" s="49" t="s">
        <v>503</v>
      </c>
      <c r="C184" s="50">
        <v>0.3614</v>
      </c>
      <c r="D184" s="51">
        <v>-0.0179</v>
      </c>
      <c r="E184" s="52">
        <v>-0.0472</v>
      </c>
      <c r="F184" s="51">
        <v>5.3971476E7</v>
      </c>
      <c r="G184" s="49" t="s">
        <v>504</v>
      </c>
      <c r="H184" s="51">
        <v>2014.0</v>
      </c>
      <c r="I184" s="51">
        <v>576146.0</v>
      </c>
      <c r="J184" s="49" t="s">
        <v>82</v>
      </c>
      <c r="K184" s="49" t="s">
        <v>83</v>
      </c>
    </row>
    <row r="185">
      <c r="A185" s="49" t="s">
        <v>505</v>
      </c>
      <c r="B185" s="49" t="s">
        <v>506</v>
      </c>
      <c r="C185" s="50">
        <v>10.83</v>
      </c>
      <c r="D185" s="51">
        <v>-0.07</v>
      </c>
      <c r="E185" s="52">
        <v>-0.0064</v>
      </c>
      <c r="F185" s="53">
        <v>2.91E8</v>
      </c>
      <c r="G185" s="49" t="s">
        <v>507</v>
      </c>
      <c r="H185" s="54"/>
      <c r="I185" s="51">
        <v>13372.0</v>
      </c>
      <c r="J185" s="49" t="s">
        <v>145</v>
      </c>
      <c r="K185" s="49" t="s">
        <v>355</v>
      </c>
    </row>
    <row r="186">
      <c r="A186" s="49" t="s">
        <v>508</v>
      </c>
      <c r="B186" s="49" t="s">
        <v>509</v>
      </c>
      <c r="C186" s="50">
        <v>1.26</v>
      </c>
      <c r="D186" s="51">
        <v>0.03</v>
      </c>
      <c r="E186" s="52">
        <v>0.0244</v>
      </c>
      <c r="F186" s="51">
        <v>7.1667656E7</v>
      </c>
      <c r="G186" s="49" t="s">
        <v>507</v>
      </c>
      <c r="H186" s="54"/>
      <c r="I186" s="51">
        <v>4200.0</v>
      </c>
      <c r="J186" s="49" t="s">
        <v>145</v>
      </c>
      <c r="K186" s="49" t="s">
        <v>355</v>
      </c>
    </row>
    <row r="187">
      <c r="A187" s="49" t="s">
        <v>510</v>
      </c>
      <c r="B187" s="49" t="s">
        <v>511</v>
      </c>
      <c r="C187" s="50">
        <v>18.29</v>
      </c>
      <c r="D187" s="51">
        <v>-0.51</v>
      </c>
      <c r="E187" s="52">
        <v>-0.0271</v>
      </c>
      <c r="F187" s="53">
        <v>5.47E9</v>
      </c>
      <c r="G187" s="49" t="s">
        <v>56</v>
      </c>
      <c r="H187" s="51">
        <v>2021.0</v>
      </c>
      <c r="I187" s="51">
        <v>9536753.0</v>
      </c>
      <c r="J187" s="49" t="s">
        <v>95</v>
      </c>
      <c r="K187" s="49" t="s">
        <v>215</v>
      </c>
    </row>
    <row r="188">
      <c r="A188" s="49" t="s">
        <v>512</v>
      </c>
      <c r="B188" s="49" t="s">
        <v>513</v>
      </c>
      <c r="C188" s="50">
        <v>12.84</v>
      </c>
      <c r="D188" s="51">
        <v>-0.12</v>
      </c>
      <c r="E188" s="52">
        <v>-0.0093</v>
      </c>
      <c r="F188" s="51">
        <v>0.0</v>
      </c>
      <c r="G188" s="54"/>
      <c r="H188" s="51">
        <v>2011.0</v>
      </c>
      <c r="I188" s="51">
        <v>93588.0</v>
      </c>
      <c r="J188" s="49" t="s">
        <v>72</v>
      </c>
      <c r="K188" s="49" t="s">
        <v>124</v>
      </c>
    </row>
    <row r="189">
      <c r="A189" s="49" t="s">
        <v>514</v>
      </c>
      <c r="B189" s="49" t="s">
        <v>515</v>
      </c>
      <c r="C189" s="50">
        <v>15.48</v>
      </c>
      <c r="D189" s="51">
        <v>0.02</v>
      </c>
      <c r="E189" s="52">
        <v>0.0013</v>
      </c>
      <c r="F189" s="53">
        <v>1.45E9</v>
      </c>
      <c r="G189" s="49" t="s">
        <v>144</v>
      </c>
      <c r="H189" s="51">
        <v>2019.0</v>
      </c>
      <c r="I189" s="51">
        <v>98290.0</v>
      </c>
      <c r="J189" s="49" t="s">
        <v>68</v>
      </c>
      <c r="K189" s="49" t="s">
        <v>69</v>
      </c>
    </row>
    <row r="190">
      <c r="A190" s="49" t="s">
        <v>516</v>
      </c>
      <c r="B190" s="49" t="s">
        <v>517</v>
      </c>
      <c r="C190" s="50">
        <v>5.68</v>
      </c>
      <c r="D190" s="51">
        <v>0.06</v>
      </c>
      <c r="E190" s="52">
        <v>0.0107</v>
      </c>
      <c r="F190" s="53">
        <v>1.56E9</v>
      </c>
      <c r="G190" s="49" t="s">
        <v>121</v>
      </c>
      <c r="H190" s="54"/>
      <c r="I190" s="51">
        <v>4947115.0</v>
      </c>
      <c r="J190" s="49" t="s">
        <v>127</v>
      </c>
      <c r="K190" s="49" t="s">
        <v>441</v>
      </c>
    </row>
    <row r="191">
      <c r="A191" s="49" t="s">
        <v>518</v>
      </c>
      <c r="B191" s="49" t="s">
        <v>519</v>
      </c>
      <c r="C191" s="50">
        <v>0.87</v>
      </c>
      <c r="D191" s="51">
        <v>-1.0E-4</v>
      </c>
      <c r="E191" s="52">
        <v>-1.0E-4</v>
      </c>
      <c r="F191" s="51">
        <v>3.2193718E7</v>
      </c>
      <c r="G191" s="49" t="s">
        <v>56</v>
      </c>
      <c r="H191" s="51">
        <v>2017.0</v>
      </c>
      <c r="I191" s="51">
        <v>21181.0</v>
      </c>
      <c r="J191" s="49" t="s">
        <v>520</v>
      </c>
      <c r="K191" s="49" t="s">
        <v>521</v>
      </c>
    </row>
    <row r="192">
      <c r="A192" s="49" t="s">
        <v>522</v>
      </c>
      <c r="B192" s="49" t="s">
        <v>523</v>
      </c>
      <c r="C192" s="50">
        <v>0.4783</v>
      </c>
      <c r="D192" s="51">
        <v>0.0116</v>
      </c>
      <c r="E192" s="52">
        <v>0.0249</v>
      </c>
      <c r="F192" s="51">
        <v>3.2267074E7</v>
      </c>
      <c r="G192" s="49" t="s">
        <v>214</v>
      </c>
      <c r="H192" s="51">
        <v>2019.0</v>
      </c>
      <c r="I192" s="51">
        <v>153470.0</v>
      </c>
      <c r="J192" s="49" t="s">
        <v>72</v>
      </c>
      <c r="K192" s="49" t="s">
        <v>124</v>
      </c>
    </row>
    <row r="193">
      <c r="A193" s="49" t="s">
        <v>524</v>
      </c>
      <c r="B193" s="49" t="s">
        <v>525</v>
      </c>
      <c r="C193" s="50">
        <v>0.0113</v>
      </c>
      <c r="D193" s="51">
        <v>-0.0037</v>
      </c>
      <c r="E193" s="52">
        <v>-0.2467</v>
      </c>
      <c r="F193" s="51">
        <v>762321.0</v>
      </c>
      <c r="G193" s="49" t="s">
        <v>214</v>
      </c>
      <c r="H193" s="51">
        <v>2019.0</v>
      </c>
      <c r="I193" s="51">
        <v>2605.0</v>
      </c>
      <c r="J193" s="49" t="s">
        <v>72</v>
      </c>
      <c r="K193" s="49" t="s">
        <v>124</v>
      </c>
    </row>
    <row r="194">
      <c r="A194" s="49" t="s">
        <v>526</v>
      </c>
      <c r="B194" s="49" t="s">
        <v>527</v>
      </c>
      <c r="C194" s="50">
        <v>115.84</v>
      </c>
      <c r="D194" s="51">
        <v>0.26</v>
      </c>
      <c r="E194" s="52">
        <v>0.0023</v>
      </c>
      <c r="F194" s="53">
        <v>8.67E9</v>
      </c>
      <c r="G194" s="49" t="s">
        <v>56</v>
      </c>
      <c r="I194" s="51">
        <v>636471.0</v>
      </c>
      <c r="J194" s="49" t="s">
        <v>57</v>
      </c>
      <c r="K194" s="49" t="s">
        <v>111</v>
      </c>
    </row>
    <row r="195">
      <c r="A195" s="49" t="s">
        <v>528</v>
      </c>
      <c r="B195" s="49" t="s">
        <v>529</v>
      </c>
      <c r="C195" s="50">
        <v>8.48</v>
      </c>
      <c r="D195" s="51">
        <v>-0.06</v>
      </c>
      <c r="E195" s="52">
        <v>-0.007</v>
      </c>
      <c r="F195" s="51">
        <v>0.0</v>
      </c>
      <c r="G195" s="49" t="s">
        <v>56</v>
      </c>
      <c r="H195" s="51">
        <v>2006.0</v>
      </c>
      <c r="I195" s="51">
        <v>32109.0</v>
      </c>
      <c r="J195" s="49" t="s">
        <v>72</v>
      </c>
      <c r="K195" s="49" t="s">
        <v>481</v>
      </c>
    </row>
    <row r="196">
      <c r="A196" s="49" t="s">
        <v>530</v>
      </c>
      <c r="B196" s="49" t="s">
        <v>531</v>
      </c>
      <c r="C196" s="50">
        <v>0.652</v>
      </c>
      <c r="D196" s="51">
        <v>-0.0524</v>
      </c>
      <c r="E196" s="52">
        <v>-0.0744</v>
      </c>
      <c r="F196" s="51">
        <v>2.4744222E7</v>
      </c>
      <c r="G196" s="54"/>
      <c r="H196" s="51">
        <v>2018.0</v>
      </c>
      <c r="I196" s="51">
        <v>6846.0</v>
      </c>
      <c r="J196" s="49" t="s">
        <v>82</v>
      </c>
      <c r="K196" s="49" t="s">
        <v>83</v>
      </c>
    </row>
    <row r="197">
      <c r="A197" s="49" t="s">
        <v>532</v>
      </c>
      <c r="B197" s="49" t="s">
        <v>533</v>
      </c>
      <c r="C197" s="50">
        <v>0.963</v>
      </c>
      <c r="D197" s="51">
        <v>-0.062</v>
      </c>
      <c r="E197" s="52">
        <v>-0.0605</v>
      </c>
      <c r="F197" s="53">
        <v>3.66E8</v>
      </c>
      <c r="G197" s="49" t="s">
        <v>56</v>
      </c>
      <c r="H197" s="51">
        <v>2000.0</v>
      </c>
      <c r="I197" s="51">
        <v>4335303.0</v>
      </c>
      <c r="J197" s="49" t="s">
        <v>82</v>
      </c>
      <c r="K197" s="49" t="s">
        <v>139</v>
      </c>
    </row>
    <row r="198">
      <c r="A198" s="49" t="s">
        <v>534</v>
      </c>
      <c r="B198" s="49" t="s">
        <v>535</v>
      </c>
      <c r="C198" s="50">
        <v>2.5</v>
      </c>
      <c r="D198" s="51">
        <v>-0.29</v>
      </c>
      <c r="E198" s="52">
        <v>-0.1039</v>
      </c>
      <c r="F198" s="51">
        <v>4057368.0</v>
      </c>
      <c r="G198" s="49" t="s">
        <v>56</v>
      </c>
      <c r="H198" s="51">
        <v>2021.0</v>
      </c>
      <c r="I198" s="51">
        <v>19980.0</v>
      </c>
      <c r="J198" s="49" t="s">
        <v>95</v>
      </c>
      <c r="K198" s="49" t="s">
        <v>269</v>
      </c>
    </row>
    <row r="199">
      <c r="A199" s="49" t="s">
        <v>536</v>
      </c>
      <c r="B199" s="49" t="s">
        <v>537</v>
      </c>
      <c r="C199" s="50">
        <v>12.7</v>
      </c>
      <c r="D199" s="51">
        <v>0.1</v>
      </c>
      <c r="E199" s="52">
        <v>0.0079</v>
      </c>
      <c r="F199" s="53">
        <v>5.03E9</v>
      </c>
      <c r="G199" s="49" t="s">
        <v>121</v>
      </c>
      <c r="H199" s="51">
        <v>2015.0</v>
      </c>
      <c r="I199" s="51">
        <v>2024138.0</v>
      </c>
      <c r="J199" s="54"/>
      <c r="K199" s="54"/>
    </row>
    <row r="200">
      <c r="A200" s="49" t="s">
        <v>538</v>
      </c>
      <c r="B200" s="49" t="s">
        <v>539</v>
      </c>
      <c r="C200" s="50">
        <v>0.152</v>
      </c>
      <c r="D200" s="51">
        <v>-0.0028</v>
      </c>
      <c r="E200" s="52">
        <v>-0.0181</v>
      </c>
      <c r="F200" s="51">
        <v>7965464.0</v>
      </c>
      <c r="G200" s="49" t="s">
        <v>56</v>
      </c>
      <c r="H200" s="51">
        <v>2020.0</v>
      </c>
      <c r="I200" s="51">
        <v>792168.0</v>
      </c>
      <c r="J200" s="49" t="s">
        <v>95</v>
      </c>
      <c r="K200" s="49" t="s">
        <v>540</v>
      </c>
    </row>
    <row r="201">
      <c r="A201" s="49" t="s">
        <v>541</v>
      </c>
      <c r="B201" s="49" t="s">
        <v>542</v>
      </c>
      <c r="C201" s="50">
        <v>0.0035</v>
      </c>
      <c r="D201" s="51">
        <v>0.0</v>
      </c>
      <c r="E201" s="52">
        <v>0.0</v>
      </c>
      <c r="F201" s="51">
        <v>183415.0</v>
      </c>
      <c r="G201" s="49" t="s">
        <v>56</v>
      </c>
      <c r="H201" s="51">
        <v>2020.0</v>
      </c>
      <c r="I201" s="51">
        <v>7600.0</v>
      </c>
      <c r="J201" s="49" t="s">
        <v>95</v>
      </c>
      <c r="K201" s="49" t="s">
        <v>540</v>
      </c>
    </row>
    <row r="202">
      <c r="A202" s="49" t="s">
        <v>543</v>
      </c>
      <c r="B202" s="49" t="s">
        <v>544</v>
      </c>
      <c r="C202" s="50">
        <v>21.42</v>
      </c>
      <c r="D202" s="51">
        <v>-0.39</v>
      </c>
      <c r="E202" s="52">
        <v>-0.0179</v>
      </c>
      <c r="F202" s="53">
        <v>1.19E9</v>
      </c>
      <c r="G202" s="49" t="s">
        <v>56</v>
      </c>
      <c r="H202" s="51">
        <v>2013.0</v>
      </c>
      <c r="I202" s="51">
        <v>822416.0</v>
      </c>
      <c r="J202" s="49" t="s">
        <v>82</v>
      </c>
      <c r="K202" s="49" t="s">
        <v>83</v>
      </c>
    </row>
    <row r="203">
      <c r="A203" s="49" t="s">
        <v>545</v>
      </c>
      <c r="B203" s="49" t="s">
        <v>546</v>
      </c>
      <c r="C203" s="50">
        <v>19.49</v>
      </c>
      <c r="D203" s="51">
        <v>-0.01</v>
      </c>
      <c r="E203" s="52">
        <v>-5.0E-4</v>
      </c>
      <c r="F203" s="53">
        <v>7.9E9</v>
      </c>
      <c r="G203" s="49" t="s">
        <v>56</v>
      </c>
      <c r="H203" s="51">
        <v>2021.0</v>
      </c>
      <c r="I203" s="51">
        <v>1351824.0</v>
      </c>
      <c r="J203" s="49" t="s">
        <v>82</v>
      </c>
      <c r="K203" s="49" t="s">
        <v>547</v>
      </c>
    </row>
    <row r="204">
      <c r="A204" s="49" t="s">
        <v>548</v>
      </c>
      <c r="B204" s="49" t="s">
        <v>549</v>
      </c>
      <c r="C204" s="50">
        <v>12.05</v>
      </c>
      <c r="D204" s="51">
        <v>-1.25</v>
      </c>
      <c r="E204" s="52">
        <v>-0.094</v>
      </c>
      <c r="F204" s="51">
        <v>4.877499E7</v>
      </c>
      <c r="G204" s="49" t="s">
        <v>56</v>
      </c>
      <c r="H204" s="51">
        <v>2016.0</v>
      </c>
      <c r="I204" s="51">
        <v>41774.0</v>
      </c>
      <c r="J204" s="49" t="s">
        <v>82</v>
      </c>
      <c r="K204" s="49" t="s">
        <v>83</v>
      </c>
    </row>
    <row r="205">
      <c r="A205" s="49" t="s">
        <v>550</v>
      </c>
      <c r="B205" s="49" t="s">
        <v>551</v>
      </c>
      <c r="C205" s="50">
        <v>143.32</v>
      </c>
      <c r="D205" s="51">
        <v>-2.79</v>
      </c>
      <c r="E205" s="52">
        <v>-0.0191</v>
      </c>
      <c r="F205" s="53">
        <v>1.55E9</v>
      </c>
      <c r="G205" s="49" t="s">
        <v>56</v>
      </c>
      <c r="I205" s="51">
        <v>42856.0</v>
      </c>
      <c r="J205" s="49" t="s">
        <v>72</v>
      </c>
      <c r="K205" s="49" t="s">
        <v>552</v>
      </c>
    </row>
    <row r="206">
      <c r="A206" s="49" t="s">
        <v>553</v>
      </c>
      <c r="B206" s="49" t="s">
        <v>554</v>
      </c>
      <c r="C206" s="50">
        <v>24.88</v>
      </c>
      <c r="D206" s="51">
        <v>0.03</v>
      </c>
      <c r="E206" s="52">
        <v>0.0012</v>
      </c>
      <c r="F206" s="54"/>
      <c r="G206" s="49" t="s">
        <v>56</v>
      </c>
      <c r="I206" s="51">
        <v>311.0</v>
      </c>
      <c r="J206" s="54"/>
      <c r="K206" s="54"/>
    </row>
    <row r="207">
      <c r="A207" s="49" t="s">
        <v>555</v>
      </c>
      <c r="B207" s="49" t="s">
        <v>556</v>
      </c>
      <c r="C207" s="50">
        <v>21.04</v>
      </c>
      <c r="D207" s="51">
        <v>0.35</v>
      </c>
      <c r="E207" s="52">
        <v>0.0169</v>
      </c>
      <c r="F207" s="54"/>
      <c r="G207" s="49" t="s">
        <v>56</v>
      </c>
      <c r="I207" s="51">
        <v>4650.0</v>
      </c>
      <c r="J207" s="54"/>
      <c r="K207" s="54"/>
    </row>
    <row r="208">
      <c r="A208" s="49" t="s">
        <v>557</v>
      </c>
      <c r="B208" s="49" t="s">
        <v>558</v>
      </c>
      <c r="C208" s="50">
        <v>21.5481</v>
      </c>
      <c r="D208" s="51">
        <v>-0.4019</v>
      </c>
      <c r="E208" s="52">
        <v>-0.0183</v>
      </c>
      <c r="F208" s="54"/>
      <c r="G208" s="49" t="s">
        <v>56</v>
      </c>
      <c r="I208" s="51">
        <v>2300.0</v>
      </c>
      <c r="J208" s="54"/>
      <c r="K208" s="54"/>
    </row>
    <row r="209">
      <c r="A209" s="49" t="s">
        <v>559</v>
      </c>
      <c r="B209" s="49" t="s">
        <v>560</v>
      </c>
      <c r="C209" s="50">
        <v>19.9</v>
      </c>
      <c r="D209" s="51">
        <v>-0.15</v>
      </c>
      <c r="E209" s="52">
        <v>-0.0075</v>
      </c>
      <c r="F209" s="54"/>
      <c r="G209" s="49" t="s">
        <v>56</v>
      </c>
      <c r="I209" s="51">
        <v>6036.0</v>
      </c>
      <c r="J209" s="54"/>
      <c r="K209" s="54"/>
    </row>
    <row r="210">
      <c r="A210" s="49" t="s">
        <v>561</v>
      </c>
      <c r="B210" s="49" t="s">
        <v>562</v>
      </c>
      <c r="C210" s="50">
        <v>18.2</v>
      </c>
      <c r="D210" s="51">
        <v>-0.12</v>
      </c>
      <c r="E210" s="52">
        <v>-0.0066</v>
      </c>
      <c r="F210" s="54"/>
      <c r="G210" s="49" t="s">
        <v>56</v>
      </c>
      <c r="I210" s="51">
        <v>10080.0</v>
      </c>
      <c r="J210" s="54"/>
      <c r="K210" s="54"/>
    </row>
    <row r="211">
      <c r="A211" s="49" t="s">
        <v>563</v>
      </c>
      <c r="B211" s="49" t="s">
        <v>564</v>
      </c>
      <c r="C211" s="50">
        <v>1.55</v>
      </c>
      <c r="D211" s="51">
        <v>-0.02</v>
      </c>
      <c r="E211" s="52">
        <v>-0.0127</v>
      </c>
      <c r="F211" s="51">
        <v>3.75875E7</v>
      </c>
      <c r="G211" s="49" t="s">
        <v>214</v>
      </c>
      <c r="H211" s="51">
        <v>2018.0</v>
      </c>
      <c r="I211" s="51">
        <v>5157.0</v>
      </c>
      <c r="J211" s="49" t="s">
        <v>107</v>
      </c>
      <c r="K211" s="49" t="s">
        <v>348</v>
      </c>
    </row>
    <row r="212">
      <c r="A212" s="49" t="s">
        <v>565</v>
      </c>
      <c r="B212" s="49" t="s">
        <v>566</v>
      </c>
      <c r="C212" s="50">
        <v>8.26</v>
      </c>
      <c r="D212" s="51">
        <v>-0.32</v>
      </c>
      <c r="E212" s="52">
        <v>-0.0373</v>
      </c>
      <c r="F212" s="53">
        <v>5.01E9</v>
      </c>
      <c r="G212" s="49" t="s">
        <v>56</v>
      </c>
      <c r="H212" s="51">
        <v>2008.0</v>
      </c>
      <c r="I212" s="51">
        <v>3.3074337E7</v>
      </c>
      <c r="J212" s="49" t="s">
        <v>68</v>
      </c>
      <c r="K212" s="49" t="s">
        <v>86</v>
      </c>
    </row>
    <row r="213">
      <c r="A213" s="49" t="s">
        <v>567</v>
      </c>
      <c r="B213" s="49" t="s">
        <v>568</v>
      </c>
      <c r="C213" s="50">
        <v>21.16</v>
      </c>
      <c r="D213" s="51">
        <v>0.01</v>
      </c>
      <c r="E213" s="52">
        <v>5.0E-4</v>
      </c>
      <c r="F213" s="53">
        <v>1.28E10</v>
      </c>
      <c r="G213" s="49" t="s">
        <v>56</v>
      </c>
      <c r="I213" s="51">
        <v>11102.0</v>
      </c>
      <c r="J213" s="49" t="s">
        <v>68</v>
      </c>
      <c r="K213" s="49" t="s">
        <v>86</v>
      </c>
    </row>
    <row r="214">
      <c r="A214" s="49" t="s">
        <v>569</v>
      </c>
      <c r="B214" s="49" t="s">
        <v>570</v>
      </c>
      <c r="C214" s="50">
        <v>22.67</v>
      </c>
      <c r="D214" s="51">
        <v>-0.14</v>
      </c>
      <c r="E214" s="52">
        <v>-0.0061</v>
      </c>
      <c r="F214" s="53">
        <v>1.37E10</v>
      </c>
      <c r="G214" s="49" t="s">
        <v>56</v>
      </c>
      <c r="I214" s="51">
        <v>21320.0</v>
      </c>
      <c r="J214" s="49" t="s">
        <v>68</v>
      </c>
      <c r="K214" s="49" t="s">
        <v>86</v>
      </c>
    </row>
    <row r="215">
      <c r="A215" s="49" t="s">
        <v>571</v>
      </c>
      <c r="B215" s="49" t="s">
        <v>572</v>
      </c>
      <c r="C215" s="50">
        <v>24.8801</v>
      </c>
      <c r="D215" s="51">
        <v>-0.1682</v>
      </c>
      <c r="E215" s="52">
        <v>-0.0067</v>
      </c>
      <c r="F215" s="53">
        <v>1.51E10</v>
      </c>
      <c r="G215" s="49" t="s">
        <v>56</v>
      </c>
      <c r="I215" s="51">
        <v>10938.0</v>
      </c>
      <c r="J215" s="49" t="s">
        <v>68</v>
      </c>
      <c r="K215" s="49" t="s">
        <v>86</v>
      </c>
    </row>
    <row r="216">
      <c r="A216" s="49" t="s">
        <v>573</v>
      </c>
      <c r="B216" s="49" t="s">
        <v>574</v>
      </c>
      <c r="C216" s="50">
        <v>22.34</v>
      </c>
      <c r="D216" s="51">
        <v>-0.21</v>
      </c>
      <c r="E216" s="52">
        <v>-0.0093</v>
      </c>
      <c r="F216" s="53">
        <v>1.35E10</v>
      </c>
      <c r="G216" s="49" t="s">
        <v>56</v>
      </c>
      <c r="I216" s="51">
        <v>17734.0</v>
      </c>
      <c r="J216" s="49" t="s">
        <v>68</v>
      </c>
      <c r="K216" s="49" t="s">
        <v>86</v>
      </c>
    </row>
    <row r="217">
      <c r="A217" s="49" t="s">
        <v>575</v>
      </c>
      <c r="B217" s="49" t="s">
        <v>576</v>
      </c>
      <c r="C217" s="50">
        <v>21.03</v>
      </c>
      <c r="D217" s="51">
        <v>-0.18</v>
      </c>
      <c r="E217" s="52">
        <v>-0.0085</v>
      </c>
      <c r="F217" s="53">
        <v>1.27E10</v>
      </c>
      <c r="G217" s="49" t="s">
        <v>56</v>
      </c>
      <c r="I217" s="51">
        <v>48999.0</v>
      </c>
      <c r="J217" s="49" t="s">
        <v>68</v>
      </c>
      <c r="K217" s="49" t="s">
        <v>86</v>
      </c>
    </row>
    <row r="218">
      <c r="A218" s="49" t="s">
        <v>577</v>
      </c>
      <c r="B218" s="49" t="s">
        <v>578</v>
      </c>
      <c r="C218" s="50">
        <v>61.3</v>
      </c>
      <c r="D218" s="51">
        <v>-1.31</v>
      </c>
      <c r="E218" s="52">
        <v>-0.0209</v>
      </c>
      <c r="F218" s="53">
        <v>3.59E9</v>
      </c>
      <c r="G218" s="49" t="s">
        <v>236</v>
      </c>
      <c r="H218" s="51">
        <v>2004.0</v>
      </c>
      <c r="I218" s="51">
        <v>275088.0</v>
      </c>
      <c r="J218" s="49" t="s">
        <v>72</v>
      </c>
      <c r="K218" s="49" t="s">
        <v>237</v>
      </c>
    </row>
    <row r="219">
      <c r="A219" s="49" t="s">
        <v>579</v>
      </c>
      <c r="B219" s="49" t="s">
        <v>580</v>
      </c>
      <c r="C219" s="50">
        <v>30.73</v>
      </c>
      <c r="D219" s="51">
        <v>-0.19</v>
      </c>
      <c r="E219" s="52">
        <v>-0.0061</v>
      </c>
      <c r="F219" s="53">
        <v>1.19E10</v>
      </c>
      <c r="G219" s="49" t="s">
        <v>56</v>
      </c>
      <c r="H219" s="51">
        <v>2015.0</v>
      </c>
      <c r="I219" s="51">
        <v>723763.0</v>
      </c>
      <c r="J219" s="49" t="s">
        <v>365</v>
      </c>
      <c r="K219" s="49" t="s">
        <v>456</v>
      </c>
    </row>
    <row r="220">
      <c r="A220" s="49" t="s">
        <v>581</v>
      </c>
      <c r="B220" s="49" t="s">
        <v>582</v>
      </c>
      <c r="C220" s="50">
        <v>2.4</v>
      </c>
      <c r="D220" s="51">
        <v>-0.24</v>
      </c>
      <c r="E220" s="52">
        <v>-0.0909</v>
      </c>
      <c r="F220" s="51">
        <v>1830852.0</v>
      </c>
      <c r="G220" s="49" t="s">
        <v>121</v>
      </c>
      <c r="H220" s="51">
        <v>2021.0</v>
      </c>
      <c r="I220" s="51">
        <v>139146.0</v>
      </c>
      <c r="J220" s="49" t="s">
        <v>57</v>
      </c>
      <c r="K220" s="49" t="s">
        <v>64</v>
      </c>
    </row>
    <row r="221">
      <c r="A221" s="49" t="s">
        <v>583</v>
      </c>
      <c r="B221" s="49" t="s">
        <v>584</v>
      </c>
      <c r="C221" s="50">
        <v>0.02</v>
      </c>
      <c r="D221" s="51">
        <v>1.0E-4</v>
      </c>
      <c r="E221" s="52">
        <v>0.005</v>
      </c>
      <c r="F221" s="51">
        <v>15257.0</v>
      </c>
      <c r="G221" s="49" t="s">
        <v>121</v>
      </c>
      <c r="H221" s="51">
        <v>2021.0</v>
      </c>
      <c r="I221" s="51">
        <v>1499.0</v>
      </c>
      <c r="J221" s="54"/>
      <c r="K221" s="54"/>
    </row>
    <row r="222">
      <c r="A222" s="49" t="s">
        <v>585</v>
      </c>
      <c r="B222" s="49" t="s">
        <v>586</v>
      </c>
      <c r="C222" s="50">
        <v>10.83</v>
      </c>
      <c r="D222" s="51">
        <v>-0.35</v>
      </c>
      <c r="E222" s="52">
        <v>-0.0313</v>
      </c>
      <c r="F222" s="53">
        <v>1.17E9</v>
      </c>
      <c r="G222" s="49" t="s">
        <v>587</v>
      </c>
      <c r="H222" s="51">
        <v>2011.0</v>
      </c>
      <c r="I222" s="51">
        <v>855434.0</v>
      </c>
      <c r="J222" s="49" t="s">
        <v>145</v>
      </c>
      <c r="K222" s="49" t="s">
        <v>588</v>
      </c>
    </row>
    <row r="223">
      <c r="A223" s="49" t="s">
        <v>589</v>
      </c>
      <c r="B223" s="49" t="s">
        <v>590</v>
      </c>
      <c r="C223" s="50">
        <v>1.88</v>
      </c>
      <c r="D223" s="51">
        <v>0.09</v>
      </c>
      <c r="E223" s="52">
        <v>0.0503</v>
      </c>
      <c r="F223" s="51">
        <v>3621839.0</v>
      </c>
      <c r="G223" s="49" t="s">
        <v>56</v>
      </c>
      <c r="H223" s="51">
        <v>2014.0</v>
      </c>
      <c r="I223" s="51">
        <v>36843.0</v>
      </c>
      <c r="J223" s="49" t="s">
        <v>82</v>
      </c>
      <c r="K223" s="49" t="s">
        <v>83</v>
      </c>
    </row>
    <row r="224">
      <c r="A224" s="49" t="s">
        <v>591</v>
      </c>
      <c r="B224" s="49" t="s">
        <v>592</v>
      </c>
      <c r="C224" s="50">
        <v>7.06</v>
      </c>
      <c r="D224" s="51">
        <v>-0.08</v>
      </c>
      <c r="E224" s="52">
        <v>-0.0112</v>
      </c>
      <c r="F224" s="53">
        <v>2.69E8</v>
      </c>
      <c r="G224" s="49" t="s">
        <v>56</v>
      </c>
      <c r="H224" s="51">
        <v>2018.0</v>
      </c>
      <c r="I224" s="51">
        <v>448264.0</v>
      </c>
      <c r="J224" s="49" t="s">
        <v>95</v>
      </c>
      <c r="K224" s="49" t="s">
        <v>593</v>
      </c>
    </row>
    <row r="225">
      <c r="A225" s="49" t="s">
        <v>594</v>
      </c>
      <c r="B225" s="49" t="s">
        <v>595</v>
      </c>
      <c r="C225" s="50">
        <v>5.55</v>
      </c>
      <c r="D225" s="51">
        <v>0.3</v>
      </c>
      <c r="E225" s="52">
        <v>0.0571</v>
      </c>
      <c r="F225" s="53">
        <v>7.5E8</v>
      </c>
      <c r="G225" s="49" t="s">
        <v>56</v>
      </c>
      <c r="H225" s="51">
        <v>2021.0</v>
      </c>
      <c r="I225" s="51">
        <v>588593.0</v>
      </c>
      <c r="J225" s="49" t="s">
        <v>82</v>
      </c>
      <c r="K225" s="49" t="s">
        <v>547</v>
      </c>
    </row>
    <row r="226">
      <c r="A226" s="49" t="s">
        <v>596</v>
      </c>
      <c r="B226" s="49" t="s">
        <v>597</v>
      </c>
      <c r="C226" s="50">
        <v>44.95</v>
      </c>
      <c r="D226" s="51">
        <v>-0.27</v>
      </c>
      <c r="E226" s="52">
        <v>-0.006</v>
      </c>
      <c r="F226" s="53">
        <v>5.99E8</v>
      </c>
      <c r="G226" s="49" t="s">
        <v>56</v>
      </c>
      <c r="I226" s="51">
        <v>82947.0</v>
      </c>
      <c r="J226" s="49" t="s">
        <v>95</v>
      </c>
      <c r="K226" s="49" t="s">
        <v>340</v>
      </c>
    </row>
    <row r="227">
      <c r="A227" s="49" t="s">
        <v>598</v>
      </c>
      <c r="B227" s="49" t="s">
        <v>599</v>
      </c>
      <c r="C227" s="50">
        <v>66.76</v>
      </c>
      <c r="D227" s="51">
        <v>-0.66</v>
      </c>
      <c r="E227" s="52">
        <v>-0.0098</v>
      </c>
      <c r="F227" s="53">
        <v>1.69E9</v>
      </c>
      <c r="G227" s="49" t="s">
        <v>56</v>
      </c>
      <c r="I227" s="51">
        <v>65759.0</v>
      </c>
      <c r="J227" s="49" t="s">
        <v>107</v>
      </c>
      <c r="K227" s="49" t="s">
        <v>348</v>
      </c>
    </row>
    <row r="228">
      <c r="A228" s="49" t="s">
        <v>600</v>
      </c>
      <c r="B228" s="49" t="s">
        <v>601</v>
      </c>
      <c r="C228" s="50">
        <v>7.7</v>
      </c>
      <c r="D228" s="51">
        <v>0.18</v>
      </c>
      <c r="E228" s="52">
        <v>0.0239</v>
      </c>
      <c r="F228" s="53">
        <v>1.05E9</v>
      </c>
      <c r="G228" s="49" t="s">
        <v>56</v>
      </c>
      <c r="H228" s="51">
        <v>2018.0</v>
      </c>
      <c r="I228" s="51">
        <v>1000641.0</v>
      </c>
      <c r="J228" s="49" t="s">
        <v>82</v>
      </c>
      <c r="K228" s="49" t="s">
        <v>396</v>
      </c>
    </row>
    <row r="229">
      <c r="A229" s="49" t="s">
        <v>602</v>
      </c>
      <c r="B229" s="49" t="s">
        <v>603</v>
      </c>
      <c r="C229" s="50">
        <v>1.25</v>
      </c>
      <c r="D229" s="51">
        <v>-0.33</v>
      </c>
      <c r="E229" s="52">
        <v>-0.2089</v>
      </c>
      <c r="F229" s="51">
        <v>2.8582521E7</v>
      </c>
      <c r="G229" s="49" t="s">
        <v>67</v>
      </c>
      <c r="H229" s="51">
        <v>2017.0</v>
      </c>
      <c r="I229" s="51">
        <v>181272.0</v>
      </c>
      <c r="J229" s="49" t="s">
        <v>95</v>
      </c>
      <c r="K229" s="49" t="s">
        <v>215</v>
      </c>
    </row>
    <row r="230">
      <c r="A230" s="49" t="s">
        <v>604</v>
      </c>
      <c r="B230" s="49" t="s">
        <v>605</v>
      </c>
      <c r="C230" s="50">
        <v>10.28</v>
      </c>
      <c r="D230" s="51">
        <v>-0.06</v>
      </c>
      <c r="E230" s="52">
        <v>-0.0058</v>
      </c>
      <c r="F230" s="53">
        <v>6.98E8</v>
      </c>
      <c r="G230" s="49" t="s">
        <v>56</v>
      </c>
      <c r="H230" s="51">
        <v>2013.0</v>
      </c>
      <c r="I230" s="51">
        <v>293557.0</v>
      </c>
      <c r="J230" s="49" t="s">
        <v>72</v>
      </c>
      <c r="K230" s="49" t="s">
        <v>68</v>
      </c>
    </row>
    <row r="231">
      <c r="A231" s="49" t="s">
        <v>606</v>
      </c>
      <c r="B231" s="49" t="s">
        <v>607</v>
      </c>
      <c r="C231" s="50">
        <v>20.5001</v>
      </c>
      <c r="D231" s="51">
        <v>-0.0099</v>
      </c>
      <c r="E231" s="52">
        <v>-5.0E-4</v>
      </c>
      <c r="F231" s="54"/>
      <c r="G231" s="49" t="s">
        <v>56</v>
      </c>
      <c r="I231" s="51">
        <v>1572.0</v>
      </c>
      <c r="J231" s="54"/>
      <c r="K231" s="54"/>
    </row>
    <row r="232">
      <c r="A232" s="49" t="s">
        <v>608</v>
      </c>
      <c r="B232" s="49" t="s">
        <v>609</v>
      </c>
      <c r="C232" s="50">
        <v>2.03</v>
      </c>
      <c r="D232" s="51">
        <v>-0.14</v>
      </c>
      <c r="E232" s="52">
        <v>-0.0645</v>
      </c>
      <c r="F232" s="51">
        <v>5.69212E7</v>
      </c>
      <c r="G232" s="49" t="s">
        <v>610</v>
      </c>
      <c r="H232" s="51">
        <v>2021.0</v>
      </c>
      <c r="I232" s="51">
        <v>41022.0</v>
      </c>
      <c r="J232" s="49" t="s">
        <v>95</v>
      </c>
      <c r="K232" s="49" t="s">
        <v>611</v>
      </c>
    </row>
    <row r="233">
      <c r="A233" s="49" t="s">
        <v>612</v>
      </c>
      <c r="B233" s="49" t="s">
        <v>613</v>
      </c>
      <c r="C233" s="50">
        <v>25.0</v>
      </c>
      <c r="D233" s="51">
        <v>-0.17</v>
      </c>
      <c r="E233" s="52">
        <v>-0.0068</v>
      </c>
      <c r="F233" s="54"/>
      <c r="G233" s="49" t="s">
        <v>236</v>
      </c>
      <c r="H233" s="54"/>
      <c r="I233" s="51">
        <v>28490.0</v>
      </c>
      <c r="J233" s="54"/>
      <c r="K233" s="54"/>
    </row>
    <row r="234">
      <c r="A234" s="49" t="s">
        <v>614</v>
      </c>
      <c r="B234" s="49" t="s">
        <v>615</v>
      </c>
      <c r="C234" s="50">
        <v>17.15</v>
      </c>
      <c r="D234" s="51">
        <v>-0.65</v>
      </c>
      <c r="E234" s="52">
        <v>-0.0365</v>
      </c>
      <c r="F234" s="54"/>
      <c r="G234" s="49" t="s">
        <v>236</v>
      </c>
      <c r="H234" s="54"/>
      <c r="I234" s="51">
        <v>9637.0</v>
      </c>
      <c r="J234" s="54"/>
      <c r="K234" s="54"/>
    </row>
    <row r="235">
      <c r="A235" s="49" t="s">
        <v>616</v>
      </c>
      <c r="B235" s="49" t="s">
        <v>617</v>
      </c>
      <c r="C235" s="50">
        <v>16.47</v>
      </c>
      <c r="D235" s="51">
        <v>-0.6787</v>
      </c>
      <c r="E235" s="52">
        <v>-0.0396</v>
      </c>
      <c r="F235" s="54"/>
      <c r="G235" s="49" t="s">
        <v>236</v>
      </c>
      <c r="H235" s="54"/>
      <c r="I235" s="51">
        <v>12278.0</v>
      </c>
      <c r="J235" s="54"/>
      <c r="K235" s="54"/>
    </row>
    <row r="236">
      <c r="A236" s="49" t="s">
        <v>618</v>
      </c>
      <c r="B236" s="49" t="s">
        <v>619</v>
      </c>
      <c r="C236" s="50">
        <v>2.22</v>
      </c>
      <c r="D236" s="51">
        <v>-0.1</v>
      </c>
      <c r="E236" s="52">
        <v>-0.0431</v>
      </c>
      <c r="F236" s="51">
        <v>7.6575224E7</v>
      </c>
      <c r="G236" s="49" t="s">
        <v>56</v>
      </c>
      <c r="H236" s="51">
        <v>2003.0</v>
      </c>
      <c r="I236" s="51">
        <v>286126.0</v>
      </c>
      <c r="J236" s="49" t="s">
        <v>68</v>
      </c>
      <c r="K236" s="49" t="s">
        <v>86</v>
      </c>
    </row>
    <row r="237">
      <c r="A237" s="49" t="s">
        <v>620</v>
      </c>
      <c r="B237" s="49" t="s">
        <v>621</v>
      </c>
      <c r="C237" s="50">
        <v>12.68</v>
      </c>
      <c r="D237" s="51">
        <v>-0.12</v>
      </c>
      <c r="E237" s="52">
        <v>-0.0094</v>
      </c>
      <c r="F237" s="54"/>
      <c r="G237" s="49" t="s">
        <v>56</v>
      </c>
      <c r="I237" s="51">
        <v>10037.0</v>
      </c>
      <c r="J237" s="54"/>
      <c r="K237" s="54"/>
    </row>
    <row r="238">
      <c r="A238" s="49" t="s">
        <v>622</v>
      </c>
      <c r="B238" s="49" t="s">
        <v>623</v>
      </c>
      <c r="C238" s="50">
        <v>10.61</v>
      </c>
      <c r="D238" s="51">
        <v>-0.09</v>
      </c>
      <c r="E238" s="52">
        <v>-0.0084</v>
      </c>
      <c r="F238" s="54"/>
      <c r="G238" s="49" t="s">
        <v>56</v>
      </c>
      <c r="I238" s="51">
        <v>1411.0</v>
      </c>
      <c r="J238" s="54"/>
      <c r="K238" s="54"/>
    </row>
    <row r="239">
      <c r="A239" s="49" t="s">
        <v>624</v>
      </c>
      <c r="B239" s="49" t="s">
        <v>625</v>
      </c>
      <c r="C239" s="50">
        <v>14.03</v>
      </c>
      <c r="D239" s="51">
        <v>-0.2194</v>
      </c>
      <c r="E239" s="52">
        <v>-0.0154</v>
      </c>
      <c r="F239" s="54"/>
      <c r="G239" s="49" t="s">
        <v>56</v>
      </c>
      <c r="I239" s="51">
        <v>1648.0</v>
      </c>
      <c r="J239" s="54"/>
      <c r="K239" s="54"/>
    </row>
    <row r="240">
      <c r="A240" s="49" t="s">
        <v>626</v>
      </c>
      <c r="B240" s="49" t="s">
        <v>627</v>
      </c>
      <c r="C240" s="50">
        <v>10.94</v>
      </c>
      <c r="D240" s="51">
        <v>0.0</v>
      </c>
      <c r="E240" s="52">
        <v>0.0</v>
      </c>
      <c r="F240" s="54"/>
      <c r="G240" s="49" t="s">
        <v>56</v>
      </c>
      <c r="I240" s="51">
        <v>432.0</v>
      </c>
      <c r="J240" s="54"/>
      <c r="K240" s="54"/>
    </row>
    <row r="241">
      <c r="A241" s="49" t="s">
        <v>628</v>
      </c>
      <c r="B241" s="49" t="s">
        <v>629</v>
      </c>
      <c r="C241" s="50">
        <v>10.94</v>
      </c>
      <c r="D241" s="51">
        <v>-0.11</v>
      </c>
      <c r="E241" s="52">
        <v>-0.01</v>
      </c>
      <c r="F241" s="54"/>
      <c r="G241" s="49" t="s">
        <v>56</v>
      </c>
      <c r="I241" s="51">
        <v>6057.0</v>
      </c>
      <c r="J241" s="54"/>
      <c r="K241" s="54"/>
    </row>
    <row r="242">
      <c r="A242" s="49" t="s">
        <v>630</v>
      </c>
      <c r="B242" s="49" t="s">
        <v>631</v>
      </c>
      <c r="C242" s="50">
        <v>25.23</v>
      </c>
      <c r="D242" s="51">
        <v>-0.5</v>
      </c>
      <c r="E242" s="52">
        <v>-0.0194</v>
      </c>
      <c r="F242" s="53">
        <v>2.98E9</v>
      </c>
      <c r="G242" s="49" t="s">
        <v>56</v>
      </c>
      <c r="H242" s="51">
        <v>2020.0</v>
      </c>
      <c r="I242" s="51">
        <v>6644393.0</v>
      </c>
      <c r="J242" s="49" t="s">
        <v>107</v>
      </c>
      <c r="K242" s="49" t="s">
        <v>262</v>
      </c>
    </row>
    <row r="243">
      <c r="A243" s="49" t="s">
        <v>632</v>
      </c>
      <c r="B243" s="49" t="s">
        <v>633</v>
      </c>
      <c r="C243" s="50">
        <v>11.32</v>
      </c>
      <c r="D243" s="51">
        <v>0.0</v>
      </c>
      <c r="E243" s="52">
        <v>0.0</v>
      </c>
      <c r="F243" s="51">
        <v>0.0</v>
      </c>
      <c r="G243" s="49" t="s">
        <v>56</v>
      </c>
      <c r="H243" s="51">
        <v>2022.0</v>
      </c>
      <c r="I243" s="51">
        <v>1.0</v>
      </c>
      <c r="J243" s="49" t="s">
        <v>72</v>
      </c>
      <c r="K243" s="49" t="s">
        <v>73</v>
      </c>
    </row>
    <row r="244">
      <c r="A244" s="49" t="s">
        <v>634</v>
      </c>
      <c r="B244" s="49" t="s">
        <v>635</v>
      </c>
      <c r="C244" s="50">
        <v>0.15</v>
      </c>
      <c r="D244" s="51">
        <v>0.0</v>
      </c>
      <c r="E244" s="52">
        <v>0.0</v>
      </c>
      <c r="F244" s="51">
        <v>0.0</v>
      </c>
      <c r="G244" s="49" t="s">
        <v>56</v>
      </c>
      <c r="H244" s="51">
        <v>2022.0</v>
      </c>
      <c r="I244" s="51">
        <v>1.0</v>
      </c>
      <c r="J244" s="49" t="s">
        <v>72</v>
      </c>
      <c r="K244" s="49" t="s">
        <v>73</v>
      </c>
    </row>
    <row r="245">
      <c r="A245" s="49" t="s">
        <v>636</v>
      </c>
      <c r="B245" s="49" t="s">
        <v>637</v>
      </c>
      <c r="C245" s="50">
        <v>11.04</v>
      </c>
      <c r="D245" s="51">
        <v>0.0</v>
      </c>
      <c r="E245" s="52">
        <v>0.0</v>
      </c>
      <c r="F245" s="51">
        <v>0.0</v>
      </c>
      <c r="G245" s="49" t="s">
        <v>56</v>
      </c>
      <c r="H245" s="51">
        <v>2022.0</v>
      </c>
      <c r="I245" s="51">
        <v>1.0</v>
      </c>
      <c r="J245" s="49" t="s">
        <v>72</v>
      </c>
      <c r="K245" s="49" t="s">
        <v>73</v>
      </c>
    </row>
    <row r="246">
      <c r="A246" s="49" t="s">
        <v>638</v>
      </c>
      <c r="B246" s="49" t="s">
        <v>639</v>
      </c>
      <c r="C246" s="50">
        <v>24.02</v>
      </c>
      <c r="D246" s="51">
        <v>-0.05</v>
      </c>
      <c r="E246" s="52">
        <v>-0.0021</v>
      </c>
      <c r="F246" s="53">
        <v>7.03E8</v>
      </c>
      <c r="G246" s="49" t="s">
        <v>56</v>
      </c>
      <c r="H246" s="51">
        <v>2015.0</v>
      </c>
      <c r="I246" s="51">
        <v>1754.0</v>
      </c>
      <c r="J246" s="49" t="s">
        <v>68</v>
      </c>
      <c r="K246" s="49" t="s">
        <v>86</v>
      </c>
    </row>
    <row r="247">
      <c r="A247" s="49" t="s">
        <v>640</v>
      </c>
      <c r="B247" s="49" t="s">
        <v>641</v>
      </c>
      <c r="C247" s="50">
        <v>12.65</v>
      </c>
      <c r="D247" s="51">
        <v>-0.07</v>
      </c>
      <c r="E247" s="52">
        <v>-0.0055</v>
      </c>
      <c r="F247" s="51">
        <v>0.0</v>
      </c>
      <c r="G247" s="54"/>
      <c r="H247" s="51">
        <v>2013.0</v>
      </c>
      <c r="I247" s="51">
        <v>66836.0</v>
      </c>
      <c r="J247" s="49" t="s">
        <v>72</v>
      </c>
      <c r="K247" s="49" t="s">
        <v>552</v>
      </c>
    </row>
    <row r="248">
      <c r="A248" s="49" t="s">
        <v>642</v>
      </c>
      <c r="B248" s="49" t="s">
        <v>643</v>
      </c>
      <c r="C248" s="50">
        <v>61.17</v>
      </c>
      <c r="D248" s="51">
        <v>-1.43</v>
      </c>
      <c r="E248" s="52">
        <v>-0.0228</v>
      </c>
      <c r="F248" s="53">
        <v>4.35E10</v>
      </c>
      <c r="G248" s="49" t="s">
        <v>56</v>
      </c>
      <c r="I248" s="51">
        <v>2388025.0</v>
      </c>
      <c r="J248" s="49" t="s">
        <v>72</v>
      </c>
      <c r="K248" s="49" t="s">
        <v>101</v>
      </c>
    </row>
    <row r="249">
      <c r="A249" s="49" t="s">
        <v>644</v>
      </c>
      <c r="B249" s="49" t="s">
        <v>645</v>
      </c>
      <c r="C249" s="50">
        <v>21.0</v>
      </c>
      <c r="D249" s="51">
        <v>-0.27</v>
      </c>
      <c r="E249" s="52">
        <v>-0.0127</v>
      </c>
      <c r="F249" s="54"/>
      <c r="G249" s="49" t="s">
        <v>56</v>
      </c>
      <c r="I249" s="51">
        <v>44520.0</v>
      </c>
      <c r="J249" s="54"/>
      <c r="K249" s="54"/>
    </row>
    <row r="250">
      <c r="A250" s="49" t="s">
        <v>646</v>
      </c>
      <c r="B250" s="49" t="s">
        <v>647</v>
      </c>
      <c r="C250" s="50">
        <v>0.7</v>
      </c>
      <c r="D250" s="51">
        <v>0.0</v>
      </c>
      <c r="E250" s="52">
        <v>0.0</v>
      </c>
      <c r="F250" s="51">
        <v>2.1943773E7</v>
      </c>
      <c r="G250" s="49" t="s">
        <v>67</v>
      </c>
      <c r="H250" s="51">
        <v>2019.0</v>
      </c>
      <c r="I250" s="51">
        <v>25.0</v>
      </c>
      <c r="J250" s="49" t="s">
        <v>82</v>
      </c>
      <c r="K250" s="49" t="s">
        <v>244</v>
      </c>
    </row>
    <row r="251">
      <c r="A251" s="49" t="s">
        <v>648</v>
      </c>
      <c r="B251" s="49" t="s">
        <v>649</v>
      </c>
      <c r="C251" s="50">
        <v>0.438</v>
      </c>
      <c r="D251" s="51">
        <v>0.0</v>
      </c>
      <c r="E251" s="52">
        <v>0.0</v>
      </c>
      <c r="F251" s="51">
        <v>3533802.0</v>
      </c>
      <c r="G251" s="49" t="s">
        <v>67</v>
      </c>
      <c r="H251" s="51">
        <v>2018.0</v>
      </c>
      <c r="I251" s="51">
        <v>325.0</v>
      </c>
      <c r="J251" s="49" t="s">
        <v>72</v>
      </c>
      <c r="K251" s="49" t="s">
        <v>650</v>
      </c>
    </row>
    <row r="252">
      <c r="A252" s="49" t="s">
        <v>651</v>
      </c>
      <c r="B252" s="49" t="s">
        <v>652</v>
      </c>
      <c r="C252" s="50">
        <v>0.472</v>
      </c>
      <c r="D252" s="51">
        <v>-0.028</v>
      </c>
      <c r="E252" s="52">
        <v>-0.056</v>
      </c>
      <c r="F252" s="51">
        <v>2.2972442E7</v>
      </c>
      <c r="G252" s="49" t="s">
        <v>56</v>
      </c>
      <c r="H252" s="51">
        <v>1997.0</v>
      </c>
      <c r="I252" s="51">
        <v>81953.0</v>
      </c>
      <c r="J252" s="49" t="s">
        <v>82</v>
      </c>
      <c r="K252" s="49" t="s">
        <v>139</v>
      </c>
    </row>
    <row r="253">
      <c r="A253" s="49" t="s">
        <v>653</v>
      </c>
      <c r="B253" s="49" t="s">
        <v>654</v>
      </c>
      <c r="C253" s="50">
        <v>10.7</v>
      </c>
      <c r="D253" s="51">
        <v>0.02</v>
      </c>
      <c r="E253" s="52">
        <v>0.0019</v>
      </c>
      <c r="F253" s="51">
        <v>0.0</v>
      </c>
      <c r="G253" s="49" t="s">
        <v>56</v>
      </c>
      <c r="H253" s="51">
        <v>2022.0</v>
      </c>
      <c r="I253" s="51">
        <v>5000.0</v>
      </c>
      <c r="J253" s="49" t="s">
        <v>72</v>
      </c>
      <c r="K253" s="49" t="s">
        <v>73</v>
      </c>
    </row>
    <row r="254">
      <c r="A254" s="49" t="s">
        <v>655</v>
      </c>
      <c r="B254" s="49" t="s">
        <v>656</v>
      </c>
      <c r="C254" s="50">
        <v>0.0536</v>
      </c>
      <c r="D254" s="51">
        <v>0.0176</v>
      </c>
      <c r="E254" s="52">
        <v>0.4889</v>
      </c>
      <c r="F254" s="51">
        <v>0.0</v>
      </c>
      <c r="G254" s="49" t="s">
        <v>56</v>
      </c>
      <c r="H254" s="51">
        <v>2022.0</v>
      </c>
      <c r="I254" s="51">
        <v>1100.0</v>
      </c>
      <c r="J254" s="49" t="s">
        <v>72</v>
      </c>
      <c r="K254" s="49" t="s">
        <v>73</v>
      </c>
    </row>
    <row r="255">
      <c r="A255" s="49" t="s">
        <v>657</v>
      </c>
      <c r="B255" s="49" t="s">
        <v>658</v>
      </c>
      <c r="C255" s="50">
        <v>10.73</v>
      </c>
      <c r="D255" s="51">
        <v>0.02</v>
      </c>
      <c r="E255" s="52">
        <v>0.0019</v>
      </c>
      <c r="F255" s="51">
        <v>0.0</v>
      </c>
      <c r="G255" s="49" t="s">
        <v>56</v>
      </c>
      <c r="H255" s="51">
        <v>2022.0</v>
      </c>
      <c r="I255" s="51">
        <v>123305.0</v>
      </c>
      <c r="J255" s="49" t="s">
        <v>72</v>
      </c>
      <c r="K255" s="49" t="s">
        <v>73</v>
      </c>
    </row>
    <row r="256">
      <c r="A256" s="49" t="s">
        <v>659</v>
      </c>
      <c r="B256" s="49" t="s">
        <v>660</v>
      </c>
      <c r="C256" s="50">
        <v>0.63</v>
      </c>
      <c r="D256" s="51">
        <v>-0.016</v>
      </c>
      <c r="E256" s="52">
        <v>-0.0248</v>
      </c>
      <c r="F256" s="51">
        <v>1.2784353E7</v>
      </c>
      <c r="G256" s="49" t="s">
        <v>56</v>
      </c>
      <c r="I256" s="51">
        <v>5560.0</v>
      </c>
      <c r="J256" s="49" t="s">
        <v>82</v>
      </c>
      <c r="K256" s="49" t="s">
        <v>83</v>
      </c>
    </row>
    <row r="257">
      <c r="A257" s="49" t="s">
        <v>661</v>
      </c>
      <c r="B257" s="49" t="s">
        <v>662</v>
      </c>
      <c r="C257" s="50">
        <v>0.352</v>
      </c>
      <c r="D257" s="51">
        <v>0.0</v>
      </c>
      <c r="E257" s="52">
        <v>0.0</v>
      </c>
      <c r="F257" s="51">
        <v>7143004.0</v>
      </c>
      <c r="G257" s="49" t="s">
        <v>56</v>
      </c>
      <c r="I257" s="51">
        <v>100.0</v>
      </c>
      <c r="J257" s="49" t="s">
        <v>82</v>
      </c>
      <c r="K257" s="49" t="s">
        <v>83</v>
      </c>
    </row>
    <row r="258">
      <c r="A258" s="49" t="s">
        <v>663</v>
      </c>
      <c r="B258" s="49" t="s">
        <v>664</v>
      </c>
      <c r="C258" s="50">
        <v>84.69</v>
      </c>
      <c r="D258" s="51">
        <v>-0.47</v>
      </c>
      <c r="E258" s="52">
        <v>-0.0055</v>
      </c>
      <c r="F258" s="53">
        <v>2.64E9</v>
      </c>
      <c r="G258" s="49" t="s">
        <v>56</v>
      </c>
      <c r="I258" s="51">
        <v>213371.0</v>
      </c>
      <c r="J258" s="49" t="s">
        <v>95</v>
      </c>
      <c r="K258" s="49" t="s">
        <v>665</v>
      </c>
    </row>
    <row r="259">
      <c r="A259" s="49" t="s">
        <v>666</v>
      </c>
      <c r="B259" s="49" t="s">
        <v>667</v>
      </c>
      <c r="C259" s="50">
        <v>6.42</v>
      </c>
      <c r="D259" s="51">
        <v>0.03</v>
      </c>
      <c r="E259" s="52">
        <v>0.0047</v>
      </c>
      <c r="F259" s="51">
        <v>2.0636814E7</v>
      </c>
      <c r="G259" s="49" t="s">
        <v>56</v>
      </c>
      <c r="H259" s="51">
        <v>2014.0</v>
      </c>
      <c r="I259" s="51">
        <v>2157.0</v>
      </c>
      <c r="J259" s="49" t="s">
        <v>95</v>
      </c>
      <c r="K259" s="49" t="s">
        <v>540</v>
      </c>
    </row>
    <row r="260">
      <c r="A260" s="49" t="s">
        <v>668</v>
      </c>
      <c r="B260" s="49" t="s">
        <v>669</v>
      </c>
      <c r="C260" s="50">
        <v>15.93</v>
      </c>
      <c r="D260" s="51">
        <v>-0.2</v>
      </c>
      <c r="E260" s="52">
        <v>-0.0124</v>
      </c>
      <c r="F260" s="53">
        <v>5.47E8</v>
      </c>
      <c r="G260" s="54"/>
      <c r="H260" s="51">
        <v>2019.0</v>
      </c>
      <c r="I260" s="51">
        <v>71474.0</v>
      </c>
      <c r="J260" s="49" t="s">
        <v>72</v>
      </c>
      <c r="K260" s="49" t="s">
        <v>321</v>
      </c>
    </row>
    <row r="261">
      <c r="A261" s="49" t="s">
        <v>670</v>
      </c>
      <c r="B261" s="49" t="s">
        <v>671</v>
      </c>
      <c r="C261" s="50">
        <v>5.95</v>
      </c>
      <c r="D261" s="51">
        <v>-0.03</v>
      </c>
      <c r="E261" s="52">
        <v>-0.005</v>
      </c>
      <c r="F261" s="53">
        <v>2.15E8</v>
      </c>
      <c r="G261" s="49" t="s">
        <v>56</v>
      </c>
      <c r="H261" s="51">
        <v>2021.0</v>
      </c>
      <c r="I261" s="51">
        <v>101494.0</v>
      </c>
      <c r="J261" s="49" t="s">
        <v>107</v>
      </c>
      <c r="K261" s="49" t="s">
        <v>108</v>
      </c>
    </row>
    <row r="262">
      <c r="A262" s="49" t="s">
        <v>672</v>
      </c>
      <c r="B262" s="49" t="s">
        <v>673</v>
      </c>
      <c r="C262" s="50">
        <v>58.44</v>
      </c>
      <c r="D262" s="51">
        <v>-0.67</v>
      </c>
      <c r="E262" s="52">
        <v>-0.0113</v>
      </c>
      <c r="F262" s="53">
        <v>2.06E9</v>
      </c>
      <c r="G262" s="49" t="s">
        <v>56</v>
      </c>
      <c r="I262" s="51">
        <v>201993.0</v>
      </c>
      <c r="J262" s="49" t="s">
        <v>57</v>
      </c>
      <c r="K262" s="49" t="s">
        <v>249</v>
      </c>
    </row>
    <row r="263">
      <c r="A263" s="49" t="s">
        <v>674</v>
      </c>
      <c r="B263" s="49" t="s">
        <v>675</v>
      </c>
      <c r="C263" s="50">
        <v>31.37</v>
      </c>
      <c r="D263" s="51">
        <v>-0.15</v>
      </c>
      <c r="E263" s="52">
        <v>-0.0048</v>
      </c>
      <c r="F263" s="53">
        <v>4.68E9</v>
      </c>
      <c r="G263" s="49" t="s">
        <v>56</v>
      </c>
      <c r="H263" s="51">
        <v>2020.0</v>
      </c>
      <c r="I263" s="51">
        <v>1529317.0</v>
      </c>
      <c r="J263" s="49" t="s">
        <v>68</v>
      </c>
      <c r="K263" s="49" t="s">
        <v>86</v>
      </c>
    </row>
    <row r="264">
      <c r="A264" s="49" t="s">
        <v>676</v>
      </c>
      <c r="B264" s="49" t="s">
        <v>677</v>
      </c>
      <c r="C264" s="50">
        <v>3.25</v>
      </c>
      <c r="D264" s="51">
        <v>-0.1</v>
      </c>
      <c r="E264" s="52">
        <v>-0.0299</v>
      </c>
      <c r="F264" s="51">
        <v>3.3877883E7</v>
      </c>
      <c r="G264" s="49" t="s">
        <v>56</v>
      </c>
      <c r="H264" s="51">
        <v>2016.0</v>
      </c>
      <c r="I264" s="51">
        <v>12511.0</v>
      </c>
      <c r="J264" s="49" t="s">
        <v>107</v>
      </c>
      <c r="K264" s="49" t="s">
        <v>678</v>
      </c>
    </row>
    <row r="265">
      <c r="A265" s="49" t="s">
        <v>679</v>
      </c>
      <c r="B265" s="49" t="s">
        <v>680</v>
      </c>
      <c r="C265" s="50">
        <v>2.75</v>
      </c>
      <c r="D265" s="51">
        <v>-0.07</v>
      </c>
      <c r="E265" s="52">
        <v>-0.0248</v>
      </c>
      <c r="F265" s="51">
        <v>9047024.0</v>
      </c>
      <c r="G265" s="49" t="s">
        <v>56</v>
      </c>
      <c r="I265" s="51">
        <v>1592.0</v>
      </c>
      <c r="J265" s="49" t="s">
        <v>57</v>
      </c>
      <c r="K265" s="49" t="s">
        <v>269</v>
      </c>
    </row>
    <row r="266">
      <c r="A266" s="49" t="s">
        <v>681</v>
      </c>
      <c r="B266" s="49" t="s">
        <v>682</v>
      </c>
      <c r="C266" s="50">
        <v>7.05</v>
      </c>
      <c r="D266" s="51">
        <v>0.29</v>
      </c>
      <c r="E266" s="52">
        <v>0.0429</v>
      </c>
      <c r="F266" s="53">
        <v>4.0E8</v>
      </c>
      <c r="G266" s="49" t="s">
        <v>56</v>
      </c>
      <c r="H266" s="51">
        <v>2021.0</v>
      </c>
      <c r="I266" s="51">
        <v>58596.0</v>
      </c>
      <c r="J266" s="49" t="s">
        <v>82</v>
      </c>
      <c r="K266" s="49" t="s">
        <v>396</v>
      </c>
    </row>
    <row r="267">
      <c r="A267" s="49" t="s">
        <v>683</v>
      </c>
      <c r="B267" s="49" t="s">
        <v>684</v>
      </c>
      <c r="C267" s="50">
        <v>23.2806</v>
      </c>
      <c r="D267" s="51">
        <v>0.6806</v>
      </c>
      <c r="E267" s="52">
        <v>0.0301</v>
      </c>
      <c r="F267" s="51">
        <v>6.5599004E7</v>
      </c>
      <c r="G267" s="49" t="s">
        <v>56</v>
      </c>
      <c r="I267" s="51">
        <v>140.0</v>
      </c>
      <c r="J267" s="49" t="s">
        <v>95</v>
      </c>
      <c r="K267" s="49" t="s">
        <v>96</v>
      </c>
    </row>
    <row r="268">
      <c r="A268" s="49" t="s">
        <v>685</v>
      </c>
      <c r="B268" s="49" t="s">
        <v>686</v>
      </c>
      <c r="C268" s="50">
        <v>20.28</v>
      </c>
      <c r="D268" s="51">
        <v>-1.01</v>
      </c>
      <c r="E268" s="52">
        <v>-0.0474</v>
      </c>
      <c r="F268" s="51">
        <v>5.7144051E7</v>
      </c>
      <c r="G268" s="49" t="s">
        <v>56</v>
      </c>
      <c r="I268" s="51">
        <v>2209.0</v>
      </c>
      <c r="J268" s="49" t="s">
        <v>95</v>
      </c>
      <c r="K268" s="49" t="s">
        <v>96</v>
      </c>
    </row>
    <row r="269">
      <c r="A269" s="49" t="s">
        <v>687</v>
      </c>
      <c r="B269" s="49" t="s">
        <v>688</v>
      </c>
      <c r="C269" s="50">
        <v>156.16</v>
      </c>
      <c r="D269" s="51">
        <v>-3.58</v>
      </c>
      <c r="E269" s="52">
        <v>-0.0224</v>
      </c>
      <c r="F269" s="53">
        <v>6.04E9</v>
      </c>
      <c r="G269" s="49" t="s">
        <v>56</v>
      </c>
      <c r="I269" s="51">
        <v>169480.0</v>
      </c>
      <c r="J269" s="49" t="s">
        <v>95</v>
      </c>
      <c r="K269" s="49" t="s">
        <v>379</v>
      </c>
    </row>
    <row r="270">
      <c r="A270" s="49" t="s">
        <v>689</v>
      </c>
      <c r="B270" s="49" t="s">
        <v>690</v>
      </c>
      <c r="C270" s="50">
        <v>1.0</v>
      </c>
      <c r="D270" s="51">
        <v>0.002</v>
      </c>
      <c r="E270" s="52">
        <v>0.002</v>
      </c>
      <c r="F270" s="53">
        <v>7.31E9</v>
      </c>
      <c r="G270" s="54"/>
      <c r="H270" s="51">
        <v>2018.0</v>
      </c>
      <c r="I270" s="51">
        <v>6578.0</v>
      </c>
      <c r="J270" s="49" t="s">
        <v>68</v>
      </c>
      <c r="K270" s="49" t="s">
        <v>69</v>
      </c>
    </row>
    <row r="271">
      <c r="A271" s="49" t="s">
        <v>691</v>
      </c>
      <c r="B271" s="49" t="s">
        <v>692</v>
      </c>
      <c r="C271" s="50">
        <v>6.34</v>
      </c>
      <c r="D271" s="51">
        <v>-0.15</v>
      </c>
      <c r="E271" s="52">
        <v>-0.0231</v>
      </c>
      <c r="F271" s="53">
        <v>9.38E8</v>
      </c>
      <c r="G271" s="49" t="s">
        <v>56</v>
      </c>
      <c r="H271" s="51">
        <v>1994.0</v>
      </c>
      <c r="I271" s="51">
        <v>1054310.0</v>
      </c>
      <c r="J271" s="49" t="s">
        <v>68</v>
      </c>
      <c r="K271" s="49" t="s">
        <v>86</v>
      </c>
    </row>
    <row r="272">
      <c r="A272" s="49" t="s">
        <v>693</v>
      </c>
      <c r="B272" s="49" t="s">
        <v>694</v>
      </c>
      <c r="C272" s="50">
        <v>1.68</v>
      </c>
      <c r="D272" s="51">
        <v>-0.155</v>
      </c>
      <c r="E272" s="52">
        <v>-0.0845</v>
      </c>
      <c r="F272" s="53">
        <v>1.21E8</v>
      </c>
      <c r="G272" s="49" t="s">
        <v>67</v>
      </c>
      <c r="H272" s="51">
        <v>2023.0</v>
      </c>
      <c r="I272" s="51">
        <v>311566.0</v>
      </c>
      <c r="J272" s="49" t="s">
        <v>107</v>
      </c>
      <c r="K272" s="49" t="s">
        <v>262</v>
      </c>
    </row>
    <row r="273">
      <c r="A273" s="49" t="s">
        <v>695</v>
      </c>
      <c r="B273" s="49" t="s">
        <v>696</v>
      </c>
      <c r="C273" s="50">
        <v>149.07</v>
      </c>
      <c r="D273" s="51">
        <v>-3.15</v>
      </c>
      <c r="E273" s="52">
        <v>-0.0207</v>
      </c>
      <c r="F273" s="53">
        <v>7.9E9</v>
      </c>
      <c r="G273" s="49" t="s">
        <v>56</v>
      </c>
      <c r="H273" s="51">
        <v>2004.0</v>
      </c>
      <c r="I273" s="51">
        <v>235671.0</v>
      </c>
      <c r="J273" s="49" t="s">
        <v>72</v>
      </c>
      <c r="K273" s="49" t="s">
        <v>312</v>
      </c>
    </row>
    <row r="274">
      <c r="A274" s="49" t="s">
        <v>697</v>
      </c>
      <c r="B274" s="49" t="s">
        <v>698</v>
      </c>
      <c r="C274" s="50">
        <v>17.74</v>
      </c>
      <c r="D274" s="51">
        <v>-0.03</v>
      </c>
      <c r="E274" s="52">
        <v>-0.0017</v>
      </c>
      <c r="F274" s="53">
        <v>9.41E8</v>
      </c>
      <c r="G274" s="49" t="s">
        <v>56</v>
      </c>
      <c r="H274" s="51">
        <v>2020.0</v>
      </c>
      <c r="I274" s="51">
        <v>13136.0</v>
      </c>
      <c r="J274" s="49" t="s">
        <v>72</v>
      </c>
      <c r="K274" s="49" t="s">
        <v>312</v>
      </c>
    </row>
    <row r="275">
      <c r="A275" s="49" t="s">
        <v>699</v>
      </c>
      <c r="B275" s="49" t="s">
        <v>700</v>
      </c>
      <c r="C275" s="50">
        <v>231.03</v>
      </c>
      <c r="D275" s="51">
        <v>-3.31</v>
      </c>
      <c r="E275" s="52">
        <v>-0.0141</v>
      </c>
      <c r="F275" s="53">
        <v>4.98E10</v>
      </c>
      <c r="G275" s="49" t="s">
        <v>56</v>
      </c>
      <c r="I275" s="51">
        <v>577275.0</v>
      </c>
      <c r="J275" s="49" t="s">
        <v>72</v>
      </c>
      <c r="K275" s="49" t="s">
        <v>312</v>
      </c>
    </row>
    <row r="276">
      <c r="A276" s="49" t="s">
        <v>701</v>
      </c>
      <c r="B276" s="49" t="s">
        <v>702</v>
      </c>
      <c r="C276" s="50">
        <v>6.35</v>
      </c>
      <c r="D276" s="51">
        <v>-0.09</v>
      </c>
      <c r="E276" s="52">
        <v>-0.014</v>
      </c>
      <c r="F276" s="53">
        <v>1.5E8</v>
      </c>
      <c r="G276" s="49" t="s">
        <v>56</v>
      </c>
      <c r="H276" s="51">
        <v>2015.0</v>
      </c>
      <c r="I276" s="51">
        <v>22517.0</v>
      </c>
      <c r="J276" s="49" t="s">
        <v>68</v>
      </c>
      <c r="K276" s="49" t="s">
        <v>86</v>
      </c>
    </row>
    <row r="277">
      <c r="A277" s="49" t="s">
        <v>703</v>
      </c>
      <c r="B277" s="49" t="s">
        <v>704</v>
      </c>
      <c r="C277" s="50">
        <v>24.29</v>
      </c>
      <c r="D277" s="51">
        <v>-0.02</v>
      </c>
      <c r="E277" s="52">
        <v>-8.0E-4</v>
      </c>
      <c r="F277" s="53">
        <v>5.74E8</v>
      </c>
      <c r="G277" s="49" t="s">
        <v>56</v>
      </c>
      <c r="H277" s="51">
        <v>2017.0</v>
      </c>
      <c r="I277" s="51">
        <v>6202.0</v>
      </c>
      <c r="J277" s="49" t="s">
        <v>68</v>
      </c>
      <c r="K277" s="49" t="s">
        <v>86</v>
      </c>
    </row>
    <row r="278">
      <c r="A278" s="49" t="s">
        <v>705</v>
      </c>
      <c r="B278" s="49" t="s">
        <v>706</v>
      </c>
      <c r="C278" s="50">
        <v>6.86</v>
      </c>
      <c r="D278" s="51">
        <v>0.61</v>
      </c>
      <c r="E278" s="52">
        <v>0.0976</v>
      </c>
      <c r="F278" s="51">
        <v>7.3475683E7</v>
      </c>
      <c r="G278" s="54"/>
      <c r="H278" s="51">
        <v>2021.0</v>
      </c>
      <c r="I278" s="51">
        <v>40945.0</v>
      </c>
      <c r="J278" s="49" t="s">
        <v>95</v>
      </c>
      <c r="K278" s="49" t="s">
        <v>707</v>
      </c>
    </row>
    <row r="279">
      <c r="A279" s="49" t="s">
        <v>708</v>
      </c>
      <c r="B279" s="49" t="s">
        <v>709</v>
      </c>
      <c r="C279" s="50">
        <v>106.99</v>
      </c>
      <c r="D279" s="51">
        <v>-0.12</v>
      </c>
      <c r="E279" s="52">
        <v>-0.0011</v>
      </c>
      <c r="F279" s="53">
        <v>1.62E10</v>
      </c>
      <c r="G279" s="49" t="s">
        <v>56</v>
      </c>
      <c r="H279" s="51">
        <v>1999.0</v>
      </c>
      <c r="I279" s="51">
        <v>1727341.0</v>
      </c>
      <c r="J279" s="49" t="s">
        <v>95</v>
      </c>
      <c r="K279" s="49" t="s">
        <v>215</v>
      </c>
    </row>
    <row r="280">
      <c r="A280" s="49" t="s">
        <v>710</v>
      </c>
      <c r="B280" s="49" t="s">
        <v>711</v>
      </c>
      <c r="C280" s="50">
        <v>0.4775</v>
      </c>
      <c r="D280" s="51">
        <v>-0.0357</v>
      </c>
      <c r="E280" s="52">
        <v>-0.0696</v>
      </c>
      <c r="F280" s="51">
        <v>1852700.0</v>
      </c>
      <c r="G280" s="49" t="s">
        <v>138</v>
      </c>
      <c r="H280" s="51">
        <v>2022.0</v>
      </c>
      <c r="I280" s="51">
        <v>135557.0</v>
      </c>
      <c r="J280" s="49" t="s">
        <v>82</v>
      </c>
      <c r="K280" s="49" t="s">
        <v>211</v>
      </c>
    </row>
    <row r="281">
      <c r="A281" s="49" t="s">
        <v>712</v>
      </c>
      <c r="B281" s="49" t="s">
        <v>713</v>
      </c>
      <c r="C281" s="50">
        <v>0.8343</v>
      </c>
      <c r="D281" s="51">
        <v>-0.0325</v>
      </c>
      <c r="E281" s="52">
        <v>-0.0375</v>
      </c>
      <c r="F281" s="53">
        <v>1.57E8</v>
      </c>
      <c r="G281" s="49" t="s">
        <v>56</v>
      </c>
      <c r="H281" s="51">
        <v>2014.0</v>
      </c>
      <c r="I281" s="51">
        <v>1494299.0</v>
      </c>
      <c r="J281" s="49" t="s">
        <v>82</v>
      </c>
      <c r="K281" s="49" t="s">
        <v>83</v>
      </c>
    </row>
    <row r="282">
      <c r="A282" s="49" t="s">
        <v>714</v>
      </c>
      <c r="B282" s="49" t="s">
        <v>715</v>
      </c>
      <c r="C282" s="50">
        <v>0.468</v>
      </c>
      <c r="D282" s="51">
        <v>-0.042</v>
      </c>
      <c r="E282" s="52">
        <v>-0.0824</v>
      </c>
      <c r="F282" s="51">
        <v>3.6585681E7</v>
      </c>
      <c r="G282" s="49" t="s">
        <v>56</v>
      </c>
      <c r="H282" s="51">
        <v>2021.0</v>
      </c>
      <c r="I282" s="51">
        <v>8889.0</v>
      </c>
      <c r="J282" s="49" t="s">
        <v>107</v>
      </c>
      <c r="K282" s="49" t="s">
        <v>262</v>
      </c>
    </row>
    <row r="283">
      <c r="A283" s="49" t="s">
        <v>716</v>
      </c>
      <c r="B283" s="49" t="s">
        <v>717</v>
      </c>
      <c r="C283" s="50">
        <v>10.5</v>
      </c>
      <c r="D283" s="51">
        <v>-0.15</v>
      </c>
      <c r="E283" s="52">
        <v>-0.0141</v>
      </c>
      <c r="F283" s="54"/>
      <c r="G283" s="49" t="s">
        <v>718</v>
      </c>
      <c r="H283" s="54"/>
      <c r="I283" s="51">
        <v>2217.0</v>
      </c>
      <c r="J283" s="54"/>
      <c r="K283" s="54"/>
    </row>
    <row r="284">
      <c r="A284" s="49" t="s">
        <v>719</v>
      </c>
      <c r="B284" s="49" t="s">
        <v>717</v>
      </c>
      <c r="C284" s="50">
        <v>12.2329</v>
      </c>
      <c r="D284" s="51">
        <v>-0.2045</v>
      </c>
      <c r="E284" s="52">
        <v>-0.0164</v>
      </c>
      <c r="F284" s="54"/>
      <c r="G284" s="49" t="s">
        <v>718</v>
      </c>
      <c r="H284" s="54"/>
      <c r="I284" s="51">
        <v>3124.0</v>
      </c>
      <c r="J284" s="54"/>
      <c r="K284" s="54"/>
    </row>
    <row r="285">
      <c r="A285" s="49" t="s">
        <v>720</v>
      </c>
      <c r="B285" s="49" t="s">
        <v>721</v>
      </c>
      <c r="C285" s="50">
        <v>13.92</v>
      </c>
      <c r="D285" s="51">
        <v>-0.22</v>
      </c>
      <c r="E285" s="52">
        <v>-0.0156</v>
      </c>
      <c r="F285" s="53">
        <v>1.33E9</v>
      </c>
      <c r="G285" s="49" t="s">
        <v>56</v>
      </c>
      <c r="I285" s="51">
        <v>677462.0</v>
      </c>
      <c r="J285" s="49" t="s">
        <v>68</v>
      </c>
      <c r="K285" s="49" t="s">
        <v>86</v>
      </c>
    </row>
    <row r="286">
      <c r="A286" s="49" t="s">
        <v>722</v>
      </c>
      <c r="B286" s="49" t="s">
        <v>723</v>
      </c>
      <c r="C286" s="50">
        <v>12.45</v>
      </c>
      <c r="D286" s="51">
        <v>-1.28</v>
      </c>
      <c r="E286" s="52">
        <v>-0.0932</v>
      </c>
      <c r="F286" s="53">
        <v>6.92E8</v>
      </c>
      <c r="G286" s="49" t="s">
        <v>56</v>
      </c>
      <c r="H286" s="51">
        <v>2019.0</v>
      </c>
      <c r="I286" s="51">
        <v>2649669.0</v>
      </c>
      <c r="J286" s="49" t="s">
        <v>82</v>
      </c>
      <c r="K286" s="49" t="s">
        <v>83</v>
      </c>
    </row>
    <row r="287">
      <c r="A287" s="49" t="s">
        <v>724</v>
      </c>
      <c r="B287" s="49" t="s">
        <v>725</v>
      </c>
      <c r="C287" s="50">
        <v>0.7001</v>
      </c>
      <c r="D287" s="51">
        <v>-0.0031</v>
      </c>
      <c r="E287" s="52">
        <v>-0.0044</v>
      </c>
      <c r="F287" s="51">
        <v>5.0653514E7</v>
      </c>
      <c r="G287" s="49" t="s">
        <v>56</v>
      </c>
      <c r="I287" s="51">
        <v>418633.0</v>
      </c>
      <c r="J287" s="49" t="s">
        <v>365</v>
      </c>
      <c r="K287" s="49" t="s">
        <v>391</v>
      </c>
    </row>
    <row r="288">
      <c r="A288" s="49" t="s">
        <v>726</v>
      </c>
      <c r="B288" s="49" t="s">
        <v>727</v>
      </c>
      <c r="C288" s="50">
        <v>3.55</v>
      </c>
      <c r="D288" s="51">
        <v>0.1</v>
      </c>
      <c r="E288" s="52">
        <v>0.029</v>
      </c>
      <c r="F288" s="51">
        <v>1.7948062E7</v>
      </c>
      <c r="G288" s="49" t="s">
        <v>138</v>
      </c>
      <c r="I288" s="51">
        <v>1423.0</v>
      </c>
      <c r="J288" s="49" t="s">
        <v>82</v>
      </c>
      <c r="K288" s="49" t="s">
        <v>83</v>
      </c>
    </row>
    <row r="289">
      <c r="A289" s="49" t="s">
        <v>728</v>
      </c>
      <c r="B289" s="49" t="s">
        <v>729</v>
      </c>
      <c r="C289" s="50">
        <v>0.1452</v>
      </c>
      <c r="D289" s="51">
        <v>-0.0024</v>
      </c>
      <c r="E289" s="52">
        <v>-0.0163</v>
      </c>
      <c r="F289" s="51">
        <v>1.3212981E7</v>
      </c>
      <c r="G289" s="49" t="s">
        <v>56</v>
      </c>
      <c r="I289" s="51">
        <v>146430.0</v>
      </c>
      <c r="J289" s="49" t="s">
        <v>82</v>
      </c>
      <c r="K289" s="49" t="s">
        <v>244</v>
      </c>
    </row>
    <row r="290">
      <c r="A290" s="49" t="s">
        <v>730</v>
      </c>
      <c r="B290" s="49" t="s">
        <v>731</v>
      </c>
      <c r="C290" s="50">
        <v>3.83</v>
      </c>
      <c r="D290" s="51">
        <v>0.0</v>
      </c>
      <c r="E290" s="52">
        <v>0.0</v>
      </c>
      <c r="F290" s="53">
        <v>1.87E8</v>
      </c>
      <c r="G290" s="49" t="s">
        <v>56</v>
      </c>
      <c r="H290" s="51">
        <v>2021.0</v>
      </c>
      <c r="I290" s="51">
        <v>186290.0</v>
      </c>
      <c r="J290" s="49" t="s">
        <v>57</v>
      </c>
      <c r="K290" s="49" t="s">
        <v>244</v>
      </c>
    </row>
    <row r="291">
      <c r="A291" s="49" t="s">
        <v>732</v>
      </c>
      <c r="B291" s="49" t="s">
        <v>733</v>
      </c>
      <c r="C291" s="50">
        <v>34.62</v>
      </c>
      <c r="D291" s="51">
        <v>-0.38</v>
      </c>
      <c r="E291" s="52">
        <v>-0.0109</v>
      </c>
      <c r="F291" s="53">
        <v>3.84E9</v>
      </c>
      <c r="G291" s="49" t="s">
        <v>56</v>
      </c>
      <c r="H291" s="51">
        <v>2011.0</v>
      </c>
      <c r="I291" s="51">
        <v>633642.0</v>
      </c>
      <c r="J291" s="49" t="s">
        <v>95</v>
      </c>
      <c r="K291" s="49" t="s">
        <v>104</v>
      </c>
    </row>
    <row r="292">
      <c r="A292" s="49" t="s">
        <v>734</v>
      </c>
      <c r="B292" s="49" t="s">
        <v>735</v>
      </c>
      <c r="C292" s="50">
        <v>23.7</v>
      </c>
      <c r="D292" s="51">
        <v>-0.1</v>
      </c>
      <c r="E292" s="52">
        <v>-0.0042</v>
      </c>
      <c r="F292" s="54"/>
      <c r="G292" s="49" t="s">
        <v>56</v>
      </c>
      <c r="I292" s="51">
        <v>11888.0</v>
      </c>
      <c r="J292" s="54"/>
      <c r="K292" s="54"/>
    </row>
    <row r="293">
      <c r="A293" s="49" t="s">
        <v>736</v>
      </c>
      <c r="B293" s="49" t="s">
        <v>737</v>
      </c>
      <c r="C293" s="50">
        <v>3.33</v>
      </c>
      <c r="D293" s="51">
        <v>-0.35</v>
      </c>
      <c r="E293" s="52">
        <v>-0.0951</v>
      </c>
      <c r="F293" s="51">
        <v>1.0989E7</v>
      </c>
      <c r="G293" s="49" t="s">
        <v>738</v>
      </c>
      <c r="H293" s="51">
        <v>2018.0</v>
      </c>
      <c r="I293" s="51">
        <v>26943.0</v>
      </c>
      <c r="J293" s="49" t="s">
        <v>107</v>
      </c>
      <c r="K293" s="49" t="s">
        <v>262</v>
      </c>
    </row>
    <row r="294">
      <c r="A294" s="49" t="s">
        <v>739</v>
      </c>
      <c r="B294" s="49" t="s">
        <v>740</v>
      </c>
      <c r="C294" s="50">
        <v>144.56</v>
      </c>
      <c r="D294" s="51">
        <v>-8.33</v>
      </c>
      <c r="E294" s="52">
        <v>-0.0545</v>
      </c>
      <c r="F294" s="53">
        <v>1.7E10</v>
      </c>
      <c r="G294" s="49" t="s">
        <v>56</v>
      </c>
      <c r="I294" s="51">
        <v>4205395.0</v>
      </c>
      <c r="J294" s="49" t="s">
        <v>57</v>
      </c>
      <c r="K294" s="49" t="s">
        <v>345</v>
      </c>
    </row>
    <row r="295">
      <c r="A295" s="49" t="s">
        <v>741</v>
      </c>
      <c r="B295" s="49" t="s">
        <v>742</v>
      </c>
      <c r="C295" s="50">
        <v>0.76</v>
      </c>
      <c r="D295" s="51">
        <v>-0.16</v>
      </c>
      <c r="E295" s="52">
        <v>-0.1739</v>
      </c>
      <c r="F295" s="51">
        <v>8220378.0</v>
      </c>
      <c r="G295" s="49" t="s">
        <v>56</v>
      </c>
      <c r="I295" s="51">
        <v>94301.0</v>
      </c>
      <c r="J295" s="49" t="s">
        <v>82</v>
      </c>
      <c r="K295" s="49" t="s">
        <v>139</v>
      </c>
    </row>
    <row r="296">
      <c r="A296" s="49" t="s">
        <v>743</v>
      </c>
      <c r="B296" s="49" t="s">
        <v>744</v>
      </c>
      <c r="C296" s="50">
        <v>72.67</v>
      </c>
      <c r="D296" s="51">
        <v>-0.52</v>
      </c>
      <c r="E296" s="52">
        <v>-0.0071</v>
      </c>
      <c r="F296" s="53">
        <v>3.63E10</v>
      </c>
      <c r="G296" s="49" t="s">
        <v>259</v>
      </c>
      <c r="H296" s="51">
        <v>2019.0</v>
      </c>
      <c r="I296" s="51">
        <v>459812.0</v>
      </c>
      <c r="J296" s="49" t="s">
        <v>82</v>
      </c>
      <c r="K296" s="49" t="s">
        <v>745</v>
      </c>
    </row>
    <row r="297">
      <c r="A297" s="49" t="s">
        <v>746</v>
      </c>
      <c r="B297" s="49" t="s">
        <v>747</v>
      </c>
      <c r="C297" s="50">
        <v>10.3</v>
      </c>
      <c r="D297" s="51">
        <v>-0.02</v>
      </c>
      <c r="E297" s="52">
        <v>-0.0019</v>
      </c>
      <c r="F297" s="51">
        <v>0.0</v>
      </c>
      <c r="G297" s="54"/>
      <c r="H297" s="51">
        <v>2021.0</v>
      </c>
      <c r="I297" s="51">
        <v>7870.0</v>
      </c>
      <c r="J297" s="49" t="s">
        <v>72</v>
      </c>
      <c r="K297" s="49" t="s">
        <v>73</v>
      </c>
    </row>
    <row r="298">
      <c r="A298" s="49" t="s">
        <v>748</v>
      </c>
      <c r="B298" s="49" t="s">
        <v>749</v>
      </c>
      <c r="C298" s="50">
        <v>24.39</v>
      </c>
      <c r="D298" s="51">
        <v>0.11</v>
      </c>
      <c r="E298" s="52">
        <v>0.0045</v>
      </c>
      <c r="F298" s="53">
        <v>1.86E8</v>
      </c>
      <c r="G298" s="49" t="s">
        <v>56</v>
      </c>
      <c r="I298" s="51">
        <v>14448.0</v>
      </c>
      <c r="J298" s="54"/>
      <c r="K298" s="54"/>
    </row>
    <row r="299">
      <c r="A299" s="49" t="s">
        <v>750</v>
      </c>
      <c r="B299" s="49" t="s">
        <v>751</v>
      </c>
      <c r="C299" s="50">
        <v>10.35</v>
      </c>
      <c r="D299" s="51">
        <v>0.0</v>
      </c>
      <c r="E299" s="52">
        <v>0.0</v>
      </c>
      <c r="F299" s="51">
        <v>0.0</v>
      </c>
      <c r="G299" s="49" t="s">
        <v>56</v>
      </c>
      <c r="H299" s="51">
        <v>2023.0</v>
      </c>
      <c r="I299" s="51">
        <v>1281.0</v>
      </c>
      <c r="J299" s="49" t="s">
        <v>72</v>
      </c>
      <c r="K299" s="49" t="s">
        <v>73</v>
      </c>
    </row>
    <row r="300">
      <c r="A300" s="49" t="s">
        <v>752</v>
      </c>
      <c r="B300" s="49" t="s">
        <v>753</v>
      </c>
      <c r="C300" s="50">
        <v>10.39</v>
      </c>
      <c r="D300" s="51">
        <v>-0.01</v>
      </c>
      <c r="E300" s="52">
        <v>-0.001</v>
      </c>
      <c r="F300" s="51">
        <v>0.0</v>
      </c>
      <c r="G300" s="49" t="s">
        <v>56</v>
      </c>
      <c r="H300" s="51">
        <v>2023.0</v>
      </c>
      <c r="I300" s="51">
        <v>39775.0</v>
      </c>
      <c r="J300" s="49" t="s">
        <v>72</v>
      </c>
      <c r="K300" s="49" t="s">
        <v>73</v>
      </c>
    </row>
    <row r="301">
      <c r="A301" s="49" t="s">
        <v>754</v>
      </c>
      <c r="B301" s="49" t="s">
        <v>755</v>
      </c>
      <c r="C301" s="50">
        <v>0.1707</v>
      </c>
      <c r="D301" s="51">
        <v>0.0107</v>
      </c>
      <c r="E301" s="52">
        <v>0.0669</v>
      </c>
      <c r="F301" s="51">
        <v>0.0</v>
      </c>
      <c r="G301" s="49" t="s">
        <v>56</v>
      </c>
      <c r="H301" s="51">
        <v>2023.0</v>
      </c>
      <c r="I301" s="51">
        <v>1935.0</v>
      </c>
      <c r="J301" s="49" t="s">
        <v>72</v>
      </c>
      <c r="K301" s="49" t="s">
        <v>73</v>
      </c>
    </row>
    <row r="302">
      <c r="A302" s="49" t="s">
        <v>756</v>
      </c>
      <c r="B302" s="49" t="s">
        <v>757</v>
      </c>
      <c r="C302" s="50">
        <v>1.66</v>
      </c>
      <c r="D302" s="51">
        <v>-0.07</v>
      </c>
      <c r="E302" s="52">
        <v>-0.0405</v>
      </c>
      <c r="F302" s="51">
        <v>9.7269111E7</v>
      </c>
      <c r="G302" s="49" t="s">
        <v>56</v>
      </c>
      <c r="H302" s="51">
        <v>2014.0</v>
      </c>
      <c r="I302" s="51">
        <v>1563222.0</v>
      </c>
      <c r="J302" s="49" t="s">
        <v>82</v>
      </c>
      <c r="K302" s="49" t="s">
        <v>83</v>
      </c>
    </row>
    <row r="303">
      <c r="A303" s="49" t="s">
        <v>758</v>
      </c>
      <c r="B303" s="49" t="s">
        <v>759</v>
      </c>
      <c r="C303" s="50">
        <v>53.33</v>
      </c>
      <c r="D303" s="51">
        <v>-0.59</v>
      </c>
      <c r="E303" s="52">
        <v>-0.0109</v>
      </c>
      <c r="F303" s="53">
        <v>3.06E9</v>
      </c>
      <c r="G303" s="49" t="s">
        <v>56</v>
      </c>
      <c r="I303" s="51">
        <v>414183.0</v>
      </c>
      <c r="J303" s="49" t="s">
        <v>365</v>
      </c>
      <c r="K303" s="49" t="s">
        <v>366</v>
      </c>
    </row>
    <row r="304">
      <c r="A304" s="49" t="s">
        <v>760</v>
      </c>
      <c r="B304" s="49" t="s">
        <v>761</v>
      </c>
      <c r="C304" s="50">
        <v>5.2</v>
      </c>
      <c r="D304" s="51">
        <v>-0.49</v>
      </c>
      <c r="E304" s="52">
        <v>-0.0861</v>
      </c>
      <c r="F304" s="53">
        <v>4.36E8</v>
      </c>
      <c r="G304" s="49" t="s">
        <v>56</v>
      </c>
      <c r="H304" s="51">
        <v>2019.0</v>
      </c>
      <c r="I304" s="51">
        <v>375763.0</v>
      </c>
      <c r="J304" s="49" t="s">
        <v>82</v>
      </c>
      <c r="K304" s="49" t="s">
        <v>139</v>
      </c>
    </row>
    <row r="305">
      <c r="A305" s="49" t="s">
        <v>762</v>
      </c>
      <c r="B305" s="49" t="s">
        <v>763</v>
      </c>
      <c r="C305" s="50">
        <v>16.09</v>
      </c>
      <c r="D305" s="51">
        <v>-0.32</v>
      </c>
      <c r="E305" s="52">
        <v>-0.0195</v>
      </c>
      <c r="F305" s="53">
        <v>1.17E9</v>
      </c>
      <c r="G305" s="49" t="s">
        <v>56</v>
      </c>
      <c r="I305" s="51">
        <v>372485.0</v>
      </c>
      <c r="J305" s="49" t="s">
        <v>68</v>
      </c>
      <c r="K305" s="49" t="s">
        <v>86</v>
      </c>
    </row>
    <row r="306">
      <c r="A306" s="49" t="s">
        <v>764</v>
      </c>
      <c r="B306" s="49" t="s">
        <v>765</v>
      </c>
      <c r="C306" s="50">
        <v>165.35</v>
      </c>
      <c r="D306" s="51">
        <v>-1.68</v>
      </c>
      <c r="E306" s="52">
        <v>-0.0101</v>
      </c>
      <c r="F306" s="53">
        <v>1.99E9</v>
      </c>
      <c r="G306" s="49" t="s">
        <v>56</v>
      </c>
      <c r="I306" s="51">
        <v>34343.0</v>
      </c>
      <c r="J306" s="49" t="s">
        <v>57</v>
      </c>
      <c r="K306" s="49" t="s">
        <v>111</v>
      </c>
    </row>
    <row r="307">
      <c r="A307" s="49" t="s">
        <v>766</v>
      </c>
      <c r="B307" s="49" t="s">
        <v>767</v>
      </c>
      <c r="C307" s="50">
        <v>29.34</v>
      </c>
      <c r="D307" s="51">
        <v>-0.66</v>
      </c>
      <c r="E307" s="52">
        <v>-0.022</v>
      </c>
      <c r="F307" s="53">
        <v>5.64E9</v>
      </c>
      <c r="G307" s="49" t="s">
        <v>56</v>
      </c>
      <c r="H307" s="51">
        <v>2020.0</v>
      </c>
      <c r="I307" s="51">
        <v>915364.0</v>
      </c>
      <c r="J307" s="49" t="s">
        <v>107</v>
      </c>
      <c r="K307" s="49" t="s">
        <v>108</v>
      </c>
    </row>
    <row r="308">
      <c r="A308" s="49" t="s">
        <v>768</v>
      </c>
      <c r="B308" s="49" t="s">
        <v>769</v>
      </c>
      <c r="C308" s="50">
        <v>270.29</v>
      </c>
      <c r="D308" s="51">
        <v>-2.11</v>
      </c>
      <c r="E308" s="52">
        <v>-0.0078</v>
      </c>
      <c r="F308" s="53">
        <v>2.07E10</v>
      </c>
      <c r="G308" s="49" t="s">
        <v>56</v>
      </c>
      <c r="H308" s="51">
        <v>2001.0</v>
      </c>
      <c r="I308" s="51">
        <v>457813.0</v>
      </c>
      <c r="J308" s="49" t="s">
        <v>82</v>
      </c>
      <c r="K308" s="49" t="s">
        <v>379</v>
      </c>
    </row>
    <row r="309">
      <c r="A309" s="49" t="s">
        <v>770</v>
      </c>
      <c r="B309" s="49" t="s">
        <v>771</v>
      </c>
      <c r="C309" s="50">
        <v>0.75</v>
      </c>
      <c r="D309" s="51">
        <v>-0.02</v>
      </c>
      <c r="E309" s="52">
        <v>-0.026</v>
      </c>
      <c r="F309" s="51">
        <v>3.2626937E7</v>
      </c>
      <c r="G309" s="49" t="s">
        <v>56</v>
      </c>
      <c r="H309" s="51">
        <v>2020.0</v>
      </c>
      <c r="I309" s="51">
        <v>7577.0</v>
      </c>
      <c r="J309" s="49" t="s">
        <v>82</v>
      </c>
      <c r="K309" s="49" t="s">
        <v>83</v>
      </c>
    </row>
    <row r="310">
      <c r="A310" s="49" t="s">
        <v>772</v>
      </c>
      <c r="B310" s="49" t="s">
        <v>773</v>
      </c>
      <c r="C310" s="50">
        <v>73.7</v>
      </c>
      <c r="D310" s="51">
        <v>0.98</v>
      </c>
      <c r="E310" s="52">
        <v>0.0135</v>
      </c>
      <c r="F310" s="53">
        <v>1.36E9</v>
      </c>
      <c r="G310" s="49" t="s">
        <v>56</v>
      </c>
      <c r="H310" s="51">
        <v>2006.0</v>
      </c>
      <c r="I310" s="51">
        <v>178105.0</v>
      </c>
      <c r="J310" s="49" t="s">
        <v>95</v>
      </c>
      <c r="K310" s="49" t="s">
        <v>96</v>
      </c>
    </row>
    <row r="311">
      <c r="A311" s="49" t="s">
        <v>774</v>
      </c>
      <c r="B311" s="49" t="s">
        <v>775</v>
      </c>
      <c r="C311" s="50">
        <v>7.21</v>
      </c>
      <c r="D311" s="51">
        <v>-0.2</v>
      </c>
      <c r="E311" s="52">
        <v>-0.027</v>
      </c>
      <c r="F311" s="53">
        <v>1.36E9</v>
      </c>
      <c r="G311" s="49" t="s">
        <v>56</v>
      </c>
      <c r="H311" s="51">
        <v>2021.0</v>
      </c>
      <c r="I311" s="51">
        <v>372633.0</v>
      </c>
      <c r="J311" s="49" t="s">
        <v>82</v>
      </c>
      <c r="K311" s="49" t="s">
        <v>244</v>
      </c>
    </row>
    <row r="312">
      <c r="A312" s="49" t="s">
        <v>776</v>
      </c>
      <c r="B312" s="49" t="s">
        <v>777</v>
      </c>
      <c r="C312" s="50">
        <v>3.03</v>
      </c>
      <c r="D312" s="51">
        <v>0.13</v>
      </c>
      <c r="E312" s="52">
        <v>0.0448</v>
      </c>
      <c r="F312" s="51">
        <v>2.6669233E7</v>
      </c>
      <c r="G312" s="49" t="s">
        <v>56</v>
      </c>
      <c r="H312" s="51">
        <v>2010.0</v>
      </c>
      <c r="I312" s="51">
        <v>10793.0</v>
      </c>
      <c r="J312" s="49" t="s">
        <v>82</v>
      </c>
      <c r="K312" s="49" t="s">
        <v>83</v>
      </c>
    </row>
    <row r="313">
      <c r="A313" s="49" t="s">
        <v>778</v>
      </c>
      <c r="B313" s="49" t="s">
        <v>779</v>
      </c>
      <c r="C313" s="50">
        <v>6.82</v>
      </c>
      <c r="D313" s="51">
        <v>-0.08</v>
      </c>
      <c r="E313" s="52">
        <v>-0.0116</v>
      </c>
      <c r="F313" s="53">
        <v>3.8E9</v>
      </c>
      <c r="G313" s="49" t="s">
        <v>56</v>
      </c>
      <c r="H313" s="51">
        <v>2021.0</v>
      </c>
      <c r="I313" s="51">
        <v>2007805.0</v>
      </c>
      <c r="J313" s="49" t="s">
        <v>95</v>
      </c>
      <c r="K313" s="49" t="s">
        <v>215</v>
      </c>
    </row>
    <row r="314">
      <c r="A314" s="49" t="s">
        <v>780</v>
      </c>
      <c r="B314" s="49" t="s">
        <v>781</v>
      </c>
      <c r="C314" s="50">
        <v>32.16</v>
      </c>
      <c r="D314" s="51">
        <v>-0.5</v>
      </c>
      <c r="E314" s="52">
        <v>-0.0153</v>
      </c>
      <c r="F314" s="53">
        <v>4.09E9</v>
      </c>
      <c r="G314" s="49" t="s">
        <v>56</v>
      </c>
      <c r="I314" s="51">
        <v>4916224.0</v>
      </c>
      <c r="J314" s="49" t="s">
        <v>95</v>
      </c>
      <c r="K314" s="49" t="s">
        <v>96</v>
      </c>
    </row>
    <row r="315">
      <c r="A315" s="49" t="s">
        <v>782</v>
      </c>
      <c r="B315" s="49" t="s">
        <v>783</v>
      </c>
      <c r="C315" s="50">
        <v>26.81</v>
      </c>
      <c r="D315" s="51">
        <v>-0.37</v>
      </c>
      <c r="E315" s="52">
        <v>-0.0136</v>
      </c>
      <c r="F315" s="53">
        <v>4.47E9</v>
      </c>
      <c r="G315" s="49" t="s">
        <v>274</v>
      </c>
      <c r="H315" s="51">
        <v>1991.0</v>
      </c>
      <c r="I315" s="51">
        <v>1391858.0</v>
      </c>
      <c r="J315" s="49" t="s">
        <v>82</v>
      </c>
      <c r="K315" s="49" t="s">
        <v>83</v>
      </c>
    </row>
    <row r="316">
      <c r="A316" s="49" t="s">
        <v>784</v>
      </c>
      <c r="B316" s="49" t="s">
        <v>785</v>
      </c>
      <c r="C316" s="50">
        <v>18.76</v>
      </c>
      <c r="D316" s="51">
        <v>0.68</v>
      </c>
      <c r="E316" s="52">
        <v>0.0376</v>
      </c>
      <c r="F316" s="53">
        <v>1.77E9</v>
      </c>
      <c r="G316" s="49" t="s">
        <v>56</v>
      </c>
      <c r="H316" s="51">
        <v>2021.0</v>
      </c>
      <c r="I316" s="51">
        <v>368769.0</v>
      </c>
      <c r="J316" s="49" t="s">
        <v>107</v>
      </c>
      <c r="K316" s="49" t="s">
        <v>348</v>
      </c>
    </row>
    <row r="317">
      <c r="A317" s="49" t="s">
        <v>786</v>
      </c>
      <c r="B317" s="49" t="s">
        <v>787</v>
      </c>
      <c r="C317" s="50">
        <v>124.74</v>
      </c>
      <c r="D317" s="51">
        <v>-2.67</v>
      </c>
      <c r="E317" s="52">
        <v>-0.021</v>
      </c>
      <c r="F317" s="53">
        <v>3.26E10</v>
      </c>
      <c r="G317" s="49" t="s">
        <v>56</v>
      </c>
      <c r="I317" s="51">
        <v>1863331.0</v>
      </c>
      <c r="J317" s="49" t="s">
        <v>72</v>
      </c>
      <c r="K317" s="49" t="s">
        <v>237</v>
      </c>
    </row>
    <row r="318">
      <c r="A318" s="49" t="s">
        <v>788</v>
      </c>
      <c r="B318" s="49" t="s">
        <v>789</v>
      </c>
      <c r="C318" s="50">
        <v>25.65</v>
      </c>
      <c r="D318" s="51">
        <v>0.01</v>
      </c>
      <c r="E318" s="52">
        <v>4.0E-4</v>
      </c>
      <c r="F318" s="54"/>
      <c r="G318" s="49" t="s">
        <v>56</v>
      </c>
      <c r="I318" s="51">
        <v>19050.0</v>
      </c>
      <c r="J318" s="54"/>
      <c r="K318" s="54"/>
    </row>
    <row r="319">
      <c r="A319" s="49" t="s">
        <v>790</v>
      </c>
      <c r="B319" s="49" t="s">
        <v>791</v>
      </c>
      <c r="C319" s="50">
        <v>18.74</v>
      </c>
      <c r="D319" s="51">
        <v>-0.09</v>
      </c>
      <c r="E319" s="52">
        <v>-0.0048</v>
      </c>
      <c r="F319" s="54"/>
      <c r="G319" s="49" t="s">
        <v>56</v>
      </c>
      <c r="I319" s="51">
        <v>88723.0</v>
      </c>
      <c r="J319" s="54"/>
      <c r="K319" s="54"/>
    </row>
    <row r="320">
      <c r="A320" s="49" t="s">
        <v>792</v>
      </c>
      <c r="B320" s="49" t="s">
        <v>793</v>
      </c>
      <c r="C320" s="50">
        <v>17.85</v>
      </c>
      <c r="D320" s="51">
        <v>-0.03</v>
      </c>
      <c r="E320" s="52">
        <v>-0.0017</v>
      </c>
      <c r="F320" s="54"/>
      <c r="G320" s="49" t="s">
        <v>56</v>
      </c>
      <c r="I320" s="51">
        <v>39529.0</v>
      </c>
      <c r="J320" s="54"/>
      <c r="K320" s="54"/>
    </row>
    <row r="321">
      <c r="A321" s="49" t="s">
        <v>794</v>
      </c>
      <c r="B321" s="49" t="s">
        <v>795</v>
      </c>
      <c r="C321" s="50">
        <v>25.29</v>
      </c>
      <c r="D321" s="51">
        <v>-0.18</v>
      </c>
      <c r="E321" s="52">
        <v>-0.0071</v>
      </c>
      <c r="F321" s="54"/>
      <c r="G321" s="49" t="s">
        <v>56</v>
      </c>
      <c r="I321" s="51">
        <v>130905.0</v>
      </c>
      <c r="J321" s="54"/>
      <c r="K321" s="54"/>
    </row>
    <row r="322">
      <c r="A322" s="49" t="s">
        <v>796</v>
      </c>
      <c r="B322" s="49" t="s">
        <v>797</v>
      </c>
      <c r="C322" s="50">
        <v>98.56</v>
      </c>
      <c r="D322" s="51">
        <v>-1.51</v>
      </c>
      <c r="E322" s="52">
        <v>-0.0151</v>
      </c>
      <c r="F322" s="53">
        <v>8.65E9</v>
      </c>
      <c r="G322" s="49" t="s">
        <v>56</v>
      </c>
      <c r="H322" s="51">
        <v>2013.0</v>
      </c>
      <c r="I322" s="51">
        <v>566087.0</v>
      </c>
      <c r="J322" s="49" t="s">
        <v>95</v>
      </c>
      <c r="K322" s="49" t="s">
        <v>104</v>
      </c>
    </row>
    <row r="323">
      <c r="A323" s="49" t="s">
        <v>798</v>
      </c>
      <c r="B323" s="49" t="s">
        <v>799</v>
      </c>
      <c r="C323" s="50">
        <v>1.7</v>
      </c>
      <c r="D323" s="51">
        <v>-0.1</v>
      </c>
      <c r="E323" s="52">
        <v>-0.0556</v>
      </c>
      <c r="F323" s="53">
        <v>4.54E8</v>
      </c>
      <c r="G323" s="49" t="s">
        <v>422</v>
      </c>
      <c r="H323" s="51">
        <v>2022.0</v>
      </c>
      <c r="I323" s="51">
        <v>52899.0</v>
      </c>
      <c r="J323" s="49" t="s">
        <v>95</v>
      </c>
      <c r="K323" s="49" t="s">
        <v>800</v>
      </c>
    </row>
    <row r="324">
      <c r="A324" s="49" t="s">
        <v>801</v>
      </c>
      <c r="B324" s="49" t="s">
        <v>802</v>
      </c>
      <c r="C324" s="50">
        <v>1.9</v>
      </c>
      <c r="D324" s="51">
        <v>-0.02</v>
      </c>
      <c r="E324" s="52">
        <v>-0.0104</v>
      </c>
      <c r="F324" s="53">
        <v>1.65E8</v>
      </c>
      <c r="G324" s="49" t="s">
        <v>56</v>
      </c>
      <c r="H324" s="51">
        <v>2018.0</v>
      </c>
      <c r="I324" s="51">
        <v>1102153.0</v>
      </c>
      <c r="J324" s="49" t="s">
        <v>82</v>
      </c>
      <c r="K324" s="49" t="s">
        <v>83</v>
      </c>
    </row>
    <row r="325">
      <c r="A325" s="49" t="s">
        <v>803</v>
      </c>
      <c r="B325" s="49" t="s">
        <v>804</v>
      </c>
      <c r="C325" s="50">
        <v>2.98</v>
      </c>
      <c r="D325" s="51">
        <v>-0.1</v>
      </c>
      <c r="E325" s="52">
        <v>-0.0325</v>
      </c>
      <c r="F325" s="53">
        <v>5.0E8</v>
      </c>
      <c r="G325" s="49" t="s">
        <v>56</v>
      </c>
      <c r="H325" s="51">
        <v>2018.0</v>
      </c>
      <c r="I325" s="51">
        <v>1086784.0</v>
      </c>
      <c r="J325" s="49" t="s">
        <v>82</v>
      </c>
      <c r="K325" s="49" t="s">
        <v>139</v>
      </c>
    </row>
    <row r="326">
      <c r="A326" s="49" t="s">
        <v>805</v>
      </c>
      <c r="B326" s="49" t="s">
        <v>806</v>
      </c>
      <c r="C326" s="50">
        <v>0.7</v>
      </c>
      <c r="D326" s="51">
        <v>-0.03</v>
      </c>
      <c r="E326" s="52">
        <v>-0.0411</v>
      </c>
      <c r="F326" s="51">
        <v>1910176.0</v>
      </c>
      <c r="G326" s="49" t="s">
        <v>56</v>
      </c>
      <c r="I326" s="51">
        <v>56585.0</v>
      </c>
      <c r="J326" s="49" t="s">
        <v>82</v>
      </c>
      <c r="K326" s="49" t="s">
        <v>83</v>
      </c>
    </row>
    <row r="327">
      <c r="A327" s="49" t="s">
        <v>807</v>
      </c>
      <c r="B327" s="49" t="s">
        <v>808</v>
      </c>
      <c r="C327" s="50">
        <v>2.05</v>
      </c>
      <c r="D327" s="51">
        <v>-0.06</v>
      </c>
      <c r="E327" s="52">
        <v>-0.0284</v>
      </c>
      <c r="F327" s="51">
        <v>7.66085E7</v>
      </c>
      <c r="G327" s="49" t="s">
        <v>738</v>
      </c>
      <c r="H327" s="51">
        <v>2006.0</v>
      </c>
      <c r="I327" s="51">
        <v>24000.0</v>
      </c>
      <c r="J327" s="49" t="s">
        <v>520</v>
      </c>
      <c r="K327" s="49" t="s">
        <v>391</v>
      </c>
    </row>
    <row r="328">
      <c r="A328" s="49" t="s">
        <v>809</v>
      </c>
      <c r="B328" s="49" t="s">
        <v>810</v>
      </c>
      <c r="C328" s="50">
        <v>24.62</v>
      </c>
      <c r="D328" s="51">
        <v>-1.0</v>
      </c>
      <c r="E328" s="52">
        <v>-0.039</v>
      </c>
      <c r="F328" s="53">
        <v>7.43E9</v>
      </c>
      <c r="G328" s="49" t="s">
        <v>56</v>
      </c>
      <c r="H328" s="51">
        <v>2014.0</v>
      </c>
      <c r="I328" s="51">
        <v>7595744.0</v>
      </c>
      <c r="J328" s="49" t="s">
        <v>72</v>
      </c>
      <c r="K328" s="49" t="s">
        <v>133</v>
      </c>
    </row>
    <row r="329">
      <c r="A329" s="49" t="s">
        <v>811</v>
      </c>
      <c r="B329" s="49" t="s">
        <v>812</v>
      </c>
      <c r="C329" s="50">
        <v>28.59</v>
      </c>
      <c r="D329" s="51">
        <v>-0.26</v>
      </c>
      <c r="E329" s="52">
        <v>-0.009</v>
      </c>
      <c r="F329" s="53">
        <v>4.63E8</v>
      </c>
      <c r="G329" s="49" t="s">
        <v>56</v>
      </c>
      <c r="I329" s="51">
        <v>37887.0</v>
      </c>
      <c r="J329" s="49" t="s">
        <v>57</v>
      </c>
      <c r="K329" s="49" t="s">
        <v>58</v>
      </c>
    </row>
    <row r="330">
      <c r="A330" s="49" t="s">
        <v>813</v>
      </c>
      <c r="B330" s="49" t="s">
        <v>814</v>
      </c>
      <c r="C330" s="50">
        <v>160.5</v>
      </c>
      <c r="D330" s="51">
        <v>-4.58</v>
      </c>
      <c r="E330" s="52">
        <v>-0.0277</v>
      </c>
      <c r="F330" s="53">
        <v>2.01E10</v>
      </c>
      <c r="G330" s="49" t="s">
        <v>56</v>
      </c>
      <c r="H330" s="51">
        <v>2004.0</v>
      </c>
      <c r="I330" s="51">
        <v>695626.0</v>
      </c>
      <c r="J330" s="49" t="s">
        <v>82</v>
      </c>
      <c r="K330" s="49" t="s">
        <v>83</v>
      </c>
    </row>
    <row r="331">
      <c r="A331" s="49" t="s">
        <v>815</v>
      </c>
      <c r="B331" s="49" t="s">
        <v>816</v>
      </c>
      <c r="C331" s="50">
        <v>10.95</v>
      </c>
      <c r="D331" s="51">
        <v>0.0</v>
      </c>
      <c r="E331" s="52">
        <v>0.0</v>
      </c>
      <c r="F331" s="51">
        <v>0.0</v>
      </c>
      <c r="G331" s="49" t="s">
        <v>56</v>
      </c>
      <c r="H331" s="51">
        <v>2022.0</v>
      </c>
      <c r="I331" s="51">
        <v>1.0</v>
      </c>
      <c r="J331" s="49" t="s">
        <v>72</v>
      </c>
      <c r="K331" s="49" t="s">
        <v>73</v>
      </c>
    </row>
    <row r="332">
      <c r="A332" s="49" t="s">
        <v>817</v>
      </c>
      <c r="B332" s="49" t="s">
        <v>818</v>
      </c>
      <c r="C332" s="50">
        <v>12.35</v>
      </c>
      <c r="D332" s="51">
        <v>0.54</v>
      </c>
      <c r="E332" s="52">
        <v>0.0457</v>
      </c>
      <c r="F332" s="51">
        <v>9.1694551E7</v>
      </c>
      <c r="G332" s="49" t="s">
        <v>56</v>
      </c>
      <c r="H332" s="51">
        <v>1983.0</v>
      </c>
      <c r="I332" s="51">
        <v>13114.0</v>
      </c>
      <c r="J332" s="49" t="s">
        <v>107</v>
      </c>
      <c r="K332" s="49" t="s">
        <v>819</v>
      </c>
    </row>
    <row r="333">
      <c r="A333" s="49" t="s">
        <v>820</v>
      </c>
      <c r="B333" s="49" t="s">
        <v>821</v>
      </c>
      <c r="C333" s="50">
        <v>10.03</v>
      </c>
      <c r="D333" s="51">
        <v>-0.02</v>
      </c>
      <c r="E333" s="52">
        <v>-0.002</v>
      </c>
      <c r="F333" s="53">
        <v>4.93E8</v>
      </c>
      <c r="G333" s="49" t="s">
        <v>56</v>
      </c>
      <c r="H333" s="51">
        <v>2015.0</v>
      </c>
      <c r="I333" s="51">
        <v>197099.0</v>
      </c>
      <c r="J333" s="49" t="s">
        <v>82</v>
      </c>
      <c r="K333" s="49" t="s">
        <v>83</v>
      </c>
    </row>
    <row r="334">
      <c r="A334" s="49" t="s">
        <v>822</v>
      </c>
      <c r="B334" s="49" t="s">
        <v>823</v>
      </c>
      <c r="C334" s="50">
        <v>1.11</v>
      </c>
      <c r="D334" s="51">
        <v>0.2301</v>
      </c>
      <c r="E334" s="52">
        <v>0.2615</v>
      </c>
      <c r="F334" s="51">
        <v>2.9591714E7</v>
      </c>
      <c r="G334" s="49" t="s">
        <v>56</v>
      </c>
      <c r="I334" s="51">
        <v>874982.0</v>
      </c>
      <c r="J334" s="49" t="s">
        <v>520</v>
      </c>
      <c r="K334" s="49" t="s">
        <v>391</v>
      </c>
    </row>
    <row r="335">
      <c r="A335" s="49" t="s">
        <v>824</v>
      </c>
      <c r="B335" s="49" t="s">
        <v>825</v>
      </c>
      <c r="C335" s="50">
        <v>56.0</v>
      </c>
      <c r="D335" s="51">
        <v>-0.3</v>
      </c>
      <c r="E335" s="52">
        <v>-0.0053</v>
      </c>
      <c r="F335" s="53">
        <v>2.79E9</v>
      </c>
      <c r="G335" s="49" t="s">
        <v>56</v>
      </c>
      <c r="H335" s="51">
        <v>2015.0</v>
      </c>
      <c r="I335" s="51">
        <v>223292.0</v>
      </c>
      <c r="J335" s="49" t="s">
        <v>107</v>
      </c>
      <c r="K335" s="49" t="s">
        <v>262</v>
      </c>
    </row>
    <row r="336">
      <c r="A336" s="49" t="s">
        <v>826</v>
      </c>
      <c r="B336" s="49" t="s">
        <v>827</v>
      </c>
      <c r="C336" s="50">
        <v>1.28</v>
      </c>
      <c r="D336" s="51">
        <v>0.0</v>
      </c>
      <c r="E336" s="52">
        <v>0.0</v>
      </c>
      <c r="F336" s="51">
        <v>5812694.0</v>
      </c>
      <c r="G336" s="49" t="s">
        <v>56</v>
      </c>
      <c r="H336" s="51">
        <v>2017.0</v>
      </c>
      <c r="I336" s="51">
        <v>1231.0</v>
      </c>
      <c r="J336" s="49" t="s">
        <v>82</v>
      </c>
      <c r="K336" s="49" t="s">
        <v>83</v>
      </c>
    </row>
    <row r="337">
      <c r="A337" s="49" t="s">
        <v>828</v>
      </c>
      <c r="B337" s="49" t="s">
        <v>829</v>
      </c>
      <c r="C337" s="50">
        <v>17.7</v>
      </c>
      <c r="D337" s="51">
        <v>-0.06</v>
      </c>
      <c r="E337" s="52">
        <v>-0.0034</v>
      </c>
      <c r="F337" s="53">
        <v>3.52E8</v>
      </c>
      <c r="G337" s="49" t="s">
        <v>56</v>
      </c>
      <c r="H337" s="51">
        <v>2019.0</v>
      </c>
      <c r="I337" s="51">
        <v>20978.0</v>
      </c>
      <c r="J337" s="49" t="s">
        <v>72</v>
      </c>
      <c r="K337" s="49" t="s">
        <v>133</v>
      </c>
    </row>
    <row r="338">
      <c r="A338" s="49" t="s">
        <v>830</v>
      </c>
      <c r="B338" s="49" t="s">
        <v>831</v>
      </c>
      <c r="C338" s="50">
        <v>11.07</v>
      </c>
      <c r="D338" s="51">
        <v>0.0</v>
      </c>
      <c r="E338" s="52">
        <v>0.0</v>
      </c>
      <c r="F338" s="51">
        <v>0.0</v>
      </c>
      <c r="G338" s="49" t="s">
        <v>56</v>
      </c>
      <c r="H338" s="51">
        <v>2022.0</v>
      </c>
      <c r="I338" s="51">
        <v>78375.0</v>
      </c>
      <c r="J338" s="49" t="s">
        <v>72</v>
      </c>
      <c r="K338" s="49" t="s">
        <v>73</v>
      </c>
    </row>
    <row r="339">
      <c r="A339" s="49" t="s">
        <v>832</v>
      </c>
      <c r="B339" s="49" t="s">
        <v>833</v>
      </c>
      <c r="C339" s="50">
        <v>0.1212</v>
      </c>
      <c r="D339" s="51">
        <v>0.0</v>
      </c>
      <c r="E339" s="52">
        <v>0.0</v>
      </c>
      <c r="F339" s="51">
        <v>0.0</v>
      </c>
      <c r="G339" s="49" t="s">
        <v>56</v>
      </c>
      <c r="H339" s="51">
        <v>2022.0</v>
      </c>
      <c r="I339" s="51">
        <v>50.0</v>
      </c>
      <c r="J339" s="49" t="s">
        <v>72</v>
      </c>
      <c r="K339" s="49" t="s">
        <v>73</v>
      </c>
    </row>
    <row r="340">
      <c r="A340" s="49" t="s">
        <v>834</v>
      </c>
      <c r="B340" s="49" t="s">
        <v>835</v>
      </c>
      <c r="C340" s="50">
        <v>0.009</v>
      </c>
      <c r="D340" s="51">
        <v>0.0</v>
      </c>
      <c r="E340" s="52">
        <v>0.0</v>
      </c>
      <c r="F340" s="51">
        <v>0.0</v>
      </c>
      <c r="G340" s="49" t="s">
        <v>56</v>
      </c>
      <c r="H340" s="51">
        <v>2022.0</v>
      </c>
      <c r="I340" s="51">
        <v>1025.0</v>
      </c>
      <c r="J340" s="49" t="s">
        <v>72</v>
      </c>
      <c r="K340" s="49" t="s">
        <v>73</v>
      </c>
    </row>
    <row r="341">
      <c r="A341" s="49" t="s">
        <v>836</v>
      </c>
      <c r="B341" s="49" t="s">
        <v>837</v>
      </c>
      <c r="C341" s="50">
        <v>58.06</v>
      </c>
      <c r="D341" s="51">
        <v>-1.01</v>
      </c>
      <c r="E341" s="52">
        <v>-0.0171</v>
      </c>
      <c r="F341" s="53">
        <v>5.2E9</v>
      </c>
      <c r="G341" s="49" t="s">
        <v>56</v>
      </c>
      <c r="H341" s="51">
        <v>2012.0</v>
      </c>
      <c r="I341" s="51">
        <v>645935.0</v>
      </c>
      <c r="J341" s="49" t="s">
        <v>95</v>
      </c>
      <c r="K341" s="49" t="s">
        <v>362</v>
      </c>
    </row>
    <row r="342">
      <c r="A342" s="49" t="s">
        <v>838</v>
      </c>
      <c r="B342" s="49" t="s">
        <v>839</v>
      </c>
      <c r="C342" s="50">
        <v>2.33</v>
      </c>
      <c r="D342" s="51">
        <v>-0.19</v>
      </c>
      <c r="E342" s="52">
        <v>-0.0754</v>
      </c>
      <c r="F342" s="53">
        <v>1.23E8</v>
      </c>
      <c r="G342" s="49" t="s">
        <v>56</v>
      </c>
      <c r="I342" s="51">
        <v>1210249.0</v>
      </c>
      <c r="J342" s="49" t="s">
        <v>82</v>
      </c>
      <c r="K342" s="49" t="s">
        <v>83</v>
      </c>
    </row>
    <row r="343">
      <c r="A343" s="49" t="s">
        <v>840</v>
      </c>
      <c r="B343" s="49" t="s">
        <v>841</v>
      </c>
      <c r="C343" s="50">
        <v>10.75</v>
      </c>
      <c r="D343" s="51">
        <v>-0.44</v>
      </c>
      <c r="E343" s="52">
        <v>-0.0393</v>
      </c>
      <c r="F343" s="53">
        <v>3.48E8</v>
      </c>
      <c r="G343" s="49" t="s">
        <v>56</v>
      </c>
      <c r="H343" s="51">
        <v>2019.0</v>
      </c>
      <c r="I343" s="51">
        <v>190024.0</v>
      </c>
      <c r="J343" s="49" t="s">
        <v>57</v>
      </c>
      <c r="K343" s="49" t="s">
        <v>111</v>
      </c>
    </row>
    <row r="344">
      <c r="A344" s="49" t="s">
        <v>842</v>
      </c>
      <c r="B344" s="49" t="s">
        <v>843</v>
      </c>
      <c r="C344" s="50">
        <v>25.7458</v>
      </c>
      <c r="D344" s="51">
        <v>-0.0663</v>
      </c>
      <c r="E344" s="52">
        <v>-0.0026</v>
      </c>
      <c r="F344" s="54"/>
      <c r="G344" s="49" t="s">
        <v>56</v>
      </c>
      <c r="I344" s="51">
        <v>4042.0</v>
      </c>
      <c r="J344" s="54"/>
      <c r="K344" s="54"/>
    </row>
    <row r="345">
      <c r="A345" s="49" t="s">
        <v>844</v>
      </c>
      <c r="B345" s="49" t="s">
        <v>845</v>
      </c>
      <c r="C345" s="50">
        <v>6.8</v>
      </c>
      <c r="D345" s="51">
        <v>0.06</v>
      </c>
      <c r="E345" s="52">
        <v>0.0089</v>
      </c>
      <c r="F345" s="53">
        <v>8.02E8</v>
      </c>
      <c r="G345" s="49" t="s">
        <v>56</v>
      </c>
      <c r="H345" s="51">
        <v>2021.0</v>
      </c>
      <c r="I345" s="51">
        <v>36205.0</v>
      </c>
      <c r="J345" s="49" t="s">
        <v>72</v>
      </c>
      <c r="K345" s="49" t="s">
        <v>124</v>
      </c>
    </row>
    <row r="346">
      <c r="A346" s="49" t="s">
        <v>846</v>
      </c>
      <c r="B346" s="49" t="s">
        <v>847</v>
      </c>
      <c r="C346" s="50">
        <v>4.02</v>
      </c>
      <c r="D346" s="51">
        <v>-0.1</v>
      </c>
      <c r="E346" s="52">
        <v>-0.0243</v>
      </c>
      <c r="F346" s="53">
        <v>3.05E8</v>
      </c>
      <c r="G346" s="49" t="s">
        <v>56</v>
      </c>
      <c r="I346" s="51">
        <v>690391.0</v>
      </c>
      <c r="J346" s="49" t="s">
        <v>57</v>
      </c>
      <c r="K346" s="49" t="s">
        <v>345</v>
      </c>
    </row>
    <row r="347">
      <c r="A347" s="49" t="s">
        <v>848</v>
      </c>
      <c r="B347" s="49" t="s">
        <v>849</v>
      </c>
      <c r="C347" s="50">
        <v>62.54</v>
      </c>
      <c r="D347" s="51">
        <v>-1.09</v>
      </c>
      <c r="E347" s="52">
        <v>-0.0171</v>
      </c>
      <c r="F347" s="53">
        <v>5.08E9</v>
      </c>
      <c r="G347" s="49" t="s">
        <v>56</v>
      </c>
      <c r="H347" s="51">
        <v>2017.0</v>
      </c>
      <c r="I347" s="51">
        <v>187359.0</v>
      </c>
      <c r="J347" s="49" t="s">
        <v>107</v>
      </c>
      <c r="K347" s="49" t="s">
        <v>262</v>
      </c>
    </row>
    <row r="348">
      <c r="A348" s="49" t="s">
        <v>850</v>
      </c>
      <c r="B348" s="49" t="s">
        <v>851</v>
      </c>
      <c r="C348" s="50">
        <v>10.14</v>
      </c>
      <c r="D348" s="51">
        <v>0.0</v>
      </c>
      <c r="E348" s="52">
        <v>0.0</v>
      </c>
      <c r="F348" s="51">
        <v>0.0</v>
      </c>
      <c r="G348" s="49" t="s">
        <v>56</v>
      </c>
      <c r="H348" s="51">
        <v>2021.0</v>
      </c>
      <c r="I348" s="51">
        <v>82.0</v>
      </c>
      <c r="J348" s="49" t="s">
        <v>72</v>
      </c>
      <c r="K348" s="49" t="s">
        <v>73</v>
      </c>
    </row>
    <row r="349">
      <c r="A349" s="49" t="s">
        <v>852</v>
      </c>
      <c r="B349" s="49" t="s">
        <v>853</v>
      </c>
      <c r="C349" s="50">
        <v>0.04</v>
      </c>
      <c r="D349" s="51">
        <v>0.0</v>
      </c>
      <c r="E349" s="52">
        <v>0.0</v>
      </c>
      <c r="F349" s="51">
        <v>0.0</v>
      </c>
      <c r="G349" s="49" t="s">
        <v>56</v>
      </c>
      <c r="H349" s="51">
        <v>2021.0</v>
      </c>
      <c r="I349" s="51">
        <v>12800.0</v>
      </c>
      <c r="J349" s="49" t="s">
        <v>72</v>
      </c>
      <c r="K349" s="49" t="s">
        <v>73</v>
      </c>
    </row>
    <row r="350">
      <c r="A350" s="49" t="s">
        <v>854</v>
      </c>
      <c r="B350" s="49" t="s">
        <v>855</v>
      </c>
      <c r="C350" s="50">
        <v>4.42</v>
      </c>
      <c r="D350" s="51">
        <v>-0.19</v>
      </c>
      <c r="E350" s="52">
        <v>-0.0412</v>
      </c>
      <c r="F350" s="53">
        <v>2.06E8</v>
      </c>
      <c r="G350" s="54"/>
      <c r="H350" s="54"/>
      <c r="I350" s="51">
        <v>25097.0</v>
      </c>
      <c r="J350" s="54"/>
      <c r="K350" s="54"/>
    </row>
    <row r="351">
      <c r="A351" s="49" t="s">
        <v>856</v>
      </c>
      <c r="B351" s="49" t="s">
        <v>857</v>
      </c>
      <c r="C351" s="50">
        <v>90.17</v>
      </c>
      <c r="D351" s="51">
        <v>-2.93</v>
      </c>
      <c r="E351" s="52">
        <v>-0.0315</v>
      </c>
      <c r="F351" s="53">
        <v>7.7E9</v>
      </c>
      <c r="G351" s="49" t="s">
        <v>858</v>
      </c>
      <c r="H351" s="54"/>
      <c r="I351" s="51">
        <v>1513081.0</v>
      </c>
      <c r="J351" s="49" t="s">
        <v>95</v>
      </c>
      <c r="K351" s="49" t="s">
        <v>362</v>
      </c>
    </row>
    <row r="352">
      <c r="A352" s="49" t="s">
        <v>859</v>
      </c>
      <c r="B352" s="49" t="s">
        <v>860</v>
      </c>
      <c r="C352" s="50">
        <v>8.85</v>
      </c>
      <c r="D352" s="51">
        <v>0.0</v>
      </c>
      <c r="E352" s="52">
        <v>0.0</v>
      </c>
      <c r="F352" s="53">
        <v>2.33E9</v>
      </c>
      <c r="G352" s="49" t="s">
        <v>587</v>
      </c>
      <c r="I352" s="51">
        <v>18231.0</v>
      </c>
      <c r="J352" s="49" t="s">
        <v>82</v>
      </c>
      <c r="K352" s="49" t="s">
        <v>83</v>
      </c>
    </row>
    <row r="353">
      <c r="A353" s="49" t="s">
        <v>861</v>
      </c>
      <c r="B353" s="49" t="s">
        <v>862</v>
      </c>
      <c r="C353" s="50">
        <v>1.91</v>
      </c>
      <c r="D353" s="51">
        <v>-0.04</v>
      </c>
      <c r="E353" s="52">
        <v>-0.0205</v>
      </c>
      <c r="F353" s="53">
        <v>4.75E8</v>
      </c>
      <c r="G353" s="49" t="s">
        <v>587</v>
      </c>
      <c r="I353" s="51">
        <v>404.0</v>
      </c>
      <c r="J353" s="49" t="s">
        <v>82</v>
      </c>
      <c r="K353" s="49" t="s">
        <v>83</v>
      </c>
    </row>
    <row r="354">
      <c r="A354" s="49" t="s">
        <v>863</v>
      </c>
      <c r="B354" s="49" t="s">
        <v>864</v>
      </c>
      <c r="C354" s="50">
        <v>1.57</v>
      </c>
      <c r="D354" s="51">
        <v>-0.04</v>
      </c>
      <c r="E354" s="52">
        <v>-0.0248</v>
      </c>
      <c r="F354" s="53">
        <v>1.79E8</v>
      </c>
      <c r="G354" s="49" t="s">
        <v>56</v>
      </c>
      <c r="H354" s="51">
        <v>2020.0</v>
      </c>
      <c r="I354" s="51">
        <v>635650.0</v>
      </c>
      <c r="J354" s="49" t="s">
        <v>82</v>
      </c>
      <c r="K354" s="49" t="s">
        <v>83</v>
      </c>
    </row>
    <row r="355">
      <c r="A355" s="49" t="s">
        <v>865</v>
      </c>
      <c r="B355" s="49" t="s">
        <v>866</v>
      </c>
      <c r="C355" s="50">
        <v>176.26</v>
      </c>
      <c r="D355" s="51">
        <v>-2.73</v>
      </c>
      <c r="E355" s="52">
        <v>-0.0153</v>
      </c>
      <c r="F355" s="53">
        <v>9.0E8</v>
      </c>
      <c r="G355" s="49" t="s">
        <v>56</v>
      </c>
      <c r="I355" s="51">
        <v>6648.0</v>
      </c>
      <c r="J355" s="49" t="s">
        <v>68</v>
      </c>
      <c r="K355" s="49" t="s">
        <v>86</v>
      </c>
    </row>
    <row r="356">
      <c r="A356" s="49" t="s">
        <v>867</v>
      </c>
      <c r="B356" s="49" t="s">
        <v>868</v>
      </c>
      <c r="C356" s="50">
        <v>7.05</v>
      </c>
      <c r="D356" s="51">
        <v>-0.65</v>
      </c>
      <c r="E356" s="52">
        <v>-0.0844</v>
      </c>
      <c r="F356" s="53">
        <v>2.9E8</v>
      </c>
      <c r="G356" s="49" t="s">
        <v>56</v>
      </c>
      <c r="H356" s="51">
        <v>2020.0</v>
      </c>
      <c r="I356" s="51">
        <v>789498.0</v>
      </c>
      <c r="J356" s="49" t="s">
        <v>82</v>
      </c>
      <c r="K356" s="49" t="s">
        <v>83</v>
      </c>
    </row>
    <row r="357">
      <c r="A357" s="49" t="s">
        <v>869</v>
      </c>
      <c r="B357" s="49" t="s">
        <v>870</v>
      </c>
      <c r="C357" s="50">
        <v>1.49</v>
      </c>
      <c r="D357" s="51">
        <v>-0.1</v>
      </c>
      <c r="E357" s="52">
        <v>-0.0629</v>
      </c>
      <c r="F357" s="53">
        <v>1.42E8</v>
      </c>
      <c r="G357" s="49" t="s">
        <v>121</v>
      </c>
      <c r="H357" s="54"/>
      <c r="I357" s="51">
        <v>20830.0</v>
      </c>
      <c r="J357" s="54"/>
      <c r="K357" s="54"/>
    </row>
    <row r="358">
      <c r="A358" s="49" t="s">
        <v>871</v>
      </c>
      <c r="B358" s="49" t="s">
        <v>872</v>
      </c>
      <c r="C358" s="50">
        <v>0.2032</v>
      </c>
      <c r="D358" s="51">
        <v>-0.0048</v>
      </c>
      <c r="E358" s="52">
        <v>-0.0231</v>
      </c>
      <c r="F358" s="51">
        <v>1.9698233E7</v>
      </c>
      <c r="G358" s="49" t="s">
        <v>56</v>
      </c>
      <c r="H358" s="51">
        <v>2021.0</v>
      </c>
      <c r="I358" s="51">
        <v>242437.0</v>
      </c>
      <c r="J358" s="49" t="s">
        <v>82</v>
      </c>
      <c r="K358" s="49" t="s">
        <v>211</v>
      </c>
    </row>
    <row r="359">
      <c r="A359" s="49" t="s">
        <v>873</v>
      </c>
      <c r="B359" s="49" t="s">
        <v>874</v>
      </c>
      <c r="C359" s="50">
        <v>12.51</v>
      </c>
      <c r="D359" s="51">
        <v>-0.12</v>
      </c>
      <c r="E359" s="52">
        <v>-0.0095</v>
      </c>
      <c r="F359" s="53">
        <v>6.0E9</v>
      </c>
      <c r="G359" s="49" t="s">
        <v>56</v>
      </c>
      <c r="H359" s="51">
        <v>2017.0</v>
      </c>
      <c r="I359" s="51">
        <v>2190631.0</v>
      </c>
      <c r="J359" s="49" t="s">
        <v>365</v>
      </c>
      <c r="K359" s="49" t="s">
        <v>875</v>
      </c>
    </row>
    <row r="360">
      <c r="A360" s="49" t="s">
        <v>876</v>
      </c>
      <c r="B360" s="49" t="s">
        <v>877</v>
      </c>
      <c r="C360" s="50">
        <v>16.48</v>
      </c>
      <c r="D360" s="51">
        <v>-0.31</v>
      </c>
      <c r="E360" s="52">
        <v>-0.0185</v>
      </c>
      <c r="F360" s="53">
        <v>5.02E8</v>
      </c>
      <c r="G360" s="49" t="s">
        <v>56</v>
      </c>
      <c r="H360" s="51">
        <v>2018.0</v>
      </c>
      <c r="I360" s="51">
        <v>134843.0</v>
      </c>
      <c r="J360" s="49" t="s">
        <v>72</v>
      </c>
      <c r="K360" s="49" t="s">
        <v>878</v>
      </c>
    </row>
    <row r="361">
      <c r="A361" s="49" t="s">
        <v>879</v>
      </c>
      <c r="B361" s="49" t="s">
        <v>880</v>
      </c>
      <c r="C361" s="50">
        <v>9.0</v>
      </c>
      <c r="D361" s="51">
        <v>-1.19</v>
      </c>
      <c r="E361" s="52">
        <v>-0.1168</v>
      </c>
      <c r="F361" s="53">
        <v>3.91E9</v>
      </c>
      <c r="G361" s="49" t="s">
        <v>56</v>
      </c>
      <c r="I361" s="51">
        <v>1339225.0</v>
      </c>
      <c r="J361" s="49" t="s">
        <v>82</v>
      </c>
      <c r="K361" s="49" t="s">
        <v>139</v>
      </c>
    </row>
    <row r="362">
      <c r="A362" s="49" t="s">
        <v>881</v>
      </c>
      <c r="B362" s="49" t="s">
        <v>882</v>
      </c>
      <c r="C362" s="50">
        <v>10.86</v>
      </c>
      <c r="D362" s="51">
        <v>-0.035</v>
      </c>
      <c r="E362" s="52">
        <v>-0.0032</v>
      </c>
      <c r="F362" s="51">
        <v>0.0</v>
      </c>
      <c r="G362" s="49" t="s">
        <v>56</v>
      </c>
      <c r="H362" s="51">
        <v>2023.0</v>
      </c>
      <c r="I362" s="51">
        <v>27701.0</v>
      </c>
      <c r="J362" s="49" t="s">
        <v>315</v>
      </c>
      <c r="K362" s="49" t="s">
        <v>316</v>
      </c>
    </row>
    <row r="363">
      <c r="A363" s="49" t="s">
        <v>883</v>
      </c>
      <c r="B363" s="49" t="s">
        <v>884</v>
      </c>
      <c r="C363" s="50">
        <v>0.0697</v>
      </c>
      <c r="D363" s="51">
        <v>-0.0303</v>
      </c>
      <c r="E363" s="52">
        <v>-0.303</v>
      </c>
      <c r="F363" s="51">
        <v>0.0</v>
      </c>
      <c r="G363" s="49" t="s">
        <v>56</v>
      </c>
      <c r="H363" s="51">
        <v>2023.0</v>
      </c>
      <c r="I363" s="51">
        <v>300.0</v>
      </c>
      <c r="J363" s="49" t="s">
        <v>315</v>
      </c>
      <c r="K363" s="49" t="s">
        <v>316</v>
      </c>
    </row>
    <row r="364">
      <c r="A364" s="49" t="s">
        <v>885</v>
      </c>
      <c r="B364" s="49" t="s">
        <v>886</v>
      </c>
      <c r="C364" s="50">
        <v>134.43</v>
      </c>
      <c r="D364" s="51">
        <v>-7.02</v>
      </c>
      <c r="E364" s="52">
        <v>-0.0496</v>
      </c>
      <c r="F364" s="53">
        <v>1.12E11</v>
      </c>
      <c r="G364" s="49" t="s">
        <v>56</v>
      </c>
      <c r="H364" s="51">
        <v>1972.0</v>
      </c>
      <c r="I364" s="51">
        <v>9390535.0</v>
      </c>
      <c r="J364" s="49" t="s">
        <v>107</v>
      </c>
      <c r="K364" s="49" t="s">
        <v>111</v>
      </c>
    </row>
    <row r="365">
      <c r="A365" s="49" t="s">
        <v>887</v>
      </c>
      <c r="B365" s="49" t="s">
        <v>888</v>
      </c>
      <c r="C365" s="50">
        <v>50.2</v>
      </c>
      <c r="D365" s="51">
        <v>-1.35</v>
      </c>
      <c r="E365" s="52">
        <v>-0.0262</v>
      </c>
      <c r="F365" s="53">
        <v>2.0E9</v>
      </c>
      <c r="G365" s="49" t="s">
        <v>56</v>
      </c>
      <c r="H365" s="51">
        <v>2012.0</v>
      </c>
      <c r="I365" s="51">
        <v>321569.0</v>
      </c>
      <c r="J365" s="49" t="s">
        <v>107</v>
      </c>
      <c r="K365" s="49" t="s">
        <v>108</v>
      </c>
    </row>
    <row r="366">
      <c r="A366" s="49" t="s">
        <v>889</v>
      </c>
      <c r="B366" s="49" t="s">
        <v>890</v>
      </c>
      <c r="C366" s="50">
        <v>11.72</v>
      </c>
      <c r="D366" s="51">
        <v>-0.14</v>
      </c>
      <c r="E366" s="52">
        <v>-0.0118</v>
      </c>
      <c r="F366" s="53">
        <v>5.31E8</v>
      </c>
      <c r="G366" s="49" t="s">
        <v>56</v>
      </c>
      <c r="I366" s="51">
        <v>349921.0</v>
      </c>
      <c r="J366" s="49" t="s">
        <v>72</v>
      </c>
      <c r="K366" s="49" t="s">
        <v>237</v>
      </c>
    </row>
    <row r="367">
      <c r="A367" s="49" t="s">
        <v>891</v>
      </c>
      <c r="B367" s="49" t="s">
        <v>892</v>
      </c>
      <c r="C367" s="50">
        <v>5.76</v>
      </c>
      <c r="D367" s="51">
        <v>-0.305</v>
      </c>
      <c r="E367" s="52">
        <v>-0.0503</v>
      </c>
      <c r="F367" s="53">
        <v>3.19E8</v>
      </c>
      <c r="G367" s="54"/>
      <c r="H367" s="54"/>
      <c r="I367" s="51">
        <v>4664.0</v>
      </c>
      <c r="J367" s="49" t="s">
        <v>57</v>
      </c>
      <c r="K367" s="49" t="s">
        <v>893</v>
      </c>
    </row>
    <row r="368">
      <c r="A368" s="49" t="s">
        <v>894</v>
      </c>
      <c r="B368" s="49" t="s">
        <v>895</v>
      </c>
      <c r="C368" s="50">
        <v>0.1432</v>
      </c>
      <c r="D368" s="51">
        <v>-0.0099</v>
      </c>
      <c r="E368" s="52">
        <v>-0.0647</v>
      </c>
      <c r="F368" s="51">
        <v>3732331.0</v>
      </c>
      <c r="G368" s="49" t="s">
        <v>67</v>
      </c>
      <c r="H368" s="54"/>
      <c r="I368" s="51">
        <v>54728.0</v>
      </c>
      <c r="J368" s="49" t="s">
        <v>68</v>
      </c>
      <c r="K368" s="49" t="s">
        <v>69</v>
      </c>
    </row>
    <row r="369">
      <c r="A369" s="49" t="s">
        <v>896</v>
      </c>
      <c r="B369" s="49" t="s">
        <v>897</v>
      </c>
      <c r="C369" s="50">
        <v>2.72</v>
      </c>
      <c r="D369" s="51">
        <v>-0.05</v>
      </c>
      <c r="E369" s="52">
        <v>-0.0181</v>
      </c>
      <c r="F369" s="53">
        <v>1.63E9</v>
      </c>
      <c r="G369" s="54"/>
      <c r="H369" s="54"/>
      <c r="I369" s="51">
        <v>845013.0</v>
      </c>
      <c r="J369" s="49" t="s">
        <v>57</v>
      </c>
      <c r="K369" s="49" t="s">
        <v>898</v>
      </c>
    </row>
    <row r="370">
      <c r="A370" s="49" t="s">
        <v>899</v>
      </c>
      <c r="B370" s="49" t="s">
        <v>900</v>
      </c>
      <c r="C370" s="50">
        <v>9.36</v>
      </c>
      <c r="D370" s="51">
        <v>0.2</v>
      </c>
      <c r="E370" s="52">
        <v>0.0218</v>
      </c>
      <c r="F370" s="53">
        <v>1.42E9</v>
      </c>
      <c r="G370" s="49" t="s">
        <v>56</v>
      </c>
      <c r="H370" s="51">
        <v>2013.0</v>
      </c>
      <c r="I370" s="51">
        <v>1.8115218E7</v>
      </c>
      <c r="J370" s="49" t="s">
        <v>95</v>
      </c>
      <c r="K370" s="49" t="s">
        <v>901</v>
      </c>
    </row>
    <row r="371">
      <c r="A371" s="49" t="s">
        <v>902</v>
      </c>
      <c r="B371" s="49" t="s">
        <v>903</v>
      </c>
      <c r="C371" s="50">
        <v>8.62</v>
      </c>
      <c r="D371" s="51">
        <v>-0.04</v>
      </c>
      <c r="E371" s="52">
        <v>-0.0046</v>
      </c>
      <c r="F371" s="53">
        <v>1.25E10</v>
      </c>
      <c r="G371" s="54"/>
      <c r="H371" s="51">
        <v>2019.0</v>
      </c>
      <c r="I371" s="51">
        <v>7448357.0</v>
      </c>
      <c r="J371" s="49" t="s">
        <v>95</v>
      </c>
      <c r="K371" s="49" t="s">
        <v>593</v>
      </c>
    </row>
    <row r="372">
      <c r="A372" s="49" t="s">
        <v>904</v>
      </c>
      <c r="B372" s="49" t="s">
        <v>905</v>
      </c>
      <c r="C372" s="50">
        <v>12.79</v>
      </c>
      <c r="D372" s="51">
        <v>-0.01</v>
      </c>
      <c r="E372" s="52">
        <v>-8.0E-4</v>
      </c>
      <c r="F372" s="53">
        <v>5.56E8</v>
      </c>
      <c r="G372" s="49" t="s">
        <v>56</v>
      </c>
      <c r="I372" s="51">
        <v>252266.0</v>
      </c>
      <c r="J372" s="49" t="s">
        <v>520</v>
      </c>
      <c r="K372" s="49" t="s">
        <v>521</v>
      </c>
    </row>
    <row r="373">
      <c r="A373" s="49" t="s">
        <v>906</v>
      </c>
      <c r="B373" s="49" t="s">
        <v>907</v>
      </c>
      <c r="C373" s="50">
        <v>102.4</v>
      </c>
      <c r="D373" s="51">
        <v>0.23</v>
      </c>
      <c r="E373" s="52">
        <v>0.0023</v>
      </c>
      <c r="F373" s="53">
        <v>1.65E11</v>
      </c>
      <c r="G373" s="49" t="s">
        <v>56</v>
      </c>
      <c r="I373" s="51">
        <v>5.2671269E7</v>
      </c>
      <c r="J373" s="49" t="s">
        <v>107</v>
      </c>
      <c r="K373" s="49" t="s">
        <v>108</v>
      </c>
    </row>
    <row r="374">
      <c r="A374" s="49" t="s">
        <v>908</v>
      </c>
      <c r="B374" s="49" t="s">
        <v>909</v>
      </c>
      <c r="C374" s="50">
        <v>143.65</v>
      </c>
      <c r="D374" s="51">
        <v>-0.31</v>
      </c>
      <c r="E374" s="52">
        <v>-0.0022</v>
      </c>
      <c r="F374" s="53">
        <v>3.31E10</v>
      </c>
      <c r="G374" s="49" t="s">
        <v>56</v>
      </c>
      <c r="I374" s="51">
        <v>1935376.0</v>
      </c>
      <c r="J374" s="49" t="s">
        <v>57</v>
      </c>
      <c r="K374" s="49" t="s">
        <v>111</v>
      </c>
    </row>
    <row r="375">
      <c r="A375" s="49" t="s">
        <v>910</v>
      </c>
      <c r="B375" s="49" t="s">
        <v>911</v>
      </c>
      <c r="C375" s="50">
        <v>92.55</v>
      </c>
      <c r="D375" s="51">
        <v>-0.19</v>
      </c>
      <c r="E375" s="52">
        <v>-0.0021</v>
      </c>
      <c r="F375" s="53">
        <v>3.02E9</v>
      </c>
      <c r="G375" s="49" t="s">
        <v>56</v>
      </c>
      <c r="I375" s="51">
        <v>347359.0</v>
      </c>
      <c r="J375" s="49" t="s">
        <v>82</v>
      </c>
      <c r="K375" s="49" t="s">
        <v>396</v>
      </c>
    </row>
    <row r="376">
      <c r="A376" s="49" t="s">
        <v>912</v>
      </c>
      <c r="B376" s="49" t="s">
        <v>913</v>
      </c>
      <c r="C376" s="50">
        <v>31.73</v>
      </c>
      <c r="D376" s="51">
        <v>-0.64</v>
      </c>
      <c r="E376" s="52">
        <v>-0.0198</v>
      </c>
      <c r="F376" s="53">
        <v>1.5E9</v>
      </c>
      <c r="G376" s="49" t="s">
        <v>56</v>
      </c>
      <c r="I376" s="51">
        <v>110572.0</v>
      </c>
      <c r="J376" s="49" t="s">
        <v>95</v>
      </c>
      <c r="K376" s="49" t="s">
        <v>540</v>
      </c>
    </row>
    <row r="377">
      <c r="A377" s="49" t="s">
        <v>914</v>
      </c>
      <c r="B377" s="49" t="s">
        <v>915</v>
      </c>
      <c r="C377" s="50">
        <v>125.19</v>
      </c>
      <c r="D377" s="51">
        <v>-1.73</v>
      </c>
      <c r="E377" s="52">
        <v>-0.0136</v>
      </c>
      <c r="F377" s="53">
        <v>4.39E9</v>
      </c>
      <c r="G377" s="49" t="s">
        <v>56</v>
      </c>
      <c r="I377" s="51">
        <v>225053.0</v>
      </c>
      <c r="J377" s="49" t="s">
        <v>72</v>
      </c>
      <c r="K377" s="49" t="s">
        <v>124</v>
      </c>
    </row>
    <row r="378">
      <c r="A378" s="49" t="s">
        <v>916</v>
      </c>
      <c r="B378" s="49" t="s">
        <v>917</v>
      </c>
      <c r="C378" s="50">
        <v>280.6</v>
      </c>
      <c r="D378" s="51">
        <v>-2.98</v>
      </c>
      <c r="E378" s="52">
        <v>-0.0105</v>
      </c>
      <c r="F378" s="53">
        <v>1.5E11</v>
      </c>
      <c r="G378" s="49" t="s">
        <v>56</v>
      </c>
      <c r="H378" s="51">
        <v>1983.0</v>
      </c>
      <c r="I378" s="51">
        <v>2536354.0</v>
      </c>
      <c r="J378" s="49" t="s">
        <v>82</v>
      </c>
      <c r="K378" s="49" t="s">
        <v>139</v>
      </c>
    </row>
    <row r="379">
      <c r="A379" s="49" t="s">
        <v>918</v>
      </c>
      <c r="B379" s="49" t="s">
        <v>919</v>
      </c>
      <c r="C379" s="50">
        <v>33.97</v>
      </c>
      <c r="D379" s="51">
        <v>-0.6</v>
      </c>
      <c r="E379" s="52">
        <v>-0.0174</v>
      </c>
      <c r="F379" s="53">
        <v>1.23E10</v>
      </c>
      <c r="G379" s="49" t="s">
        <v>56</v>
      </c>
      <c r="H379" s="51">
        <v>2013.0</v>
      </c>
      <c r="I379" s="51">
        <v>1483939.0</v>
      </c>
      <c r="J379" s="49" t="s">
        <v>68</v>
      </c>
      <c r="K379" s="49" t="s">
        <v>86</v>
      </c>
    </row>
    <row r="380">
      <c r="A380" s="49" t="s">
        <v>920</v>
      </c>
      <c r="B380" s="49" t="s">
        <v>921</v>
      </c>
      <c r="C380" s="50">
        <v>21.43</v>
      </c>
      <c r="D380" s="51">
        <v>0.105</v>
      </c>
      <c r="E380" s="52">
        <v>0.0049</v>
      </c>
      <c r="F380" s="54"/>
      <c r="G380" s="49" t="s">
        <v>56</v>
      </c>
      <c r="I380" s="51">
        <v>3013.0</v>
      </c>
      <c r="J380" s="54"/>
      <c r="K380" s="54"/>
    </row>
    <row r="381">
      <c r="A381" s="49" t="s">
        <v>922</v>
      </c>
      <c r="B381" s="49" t="s">
        <v>923</v>
      </c>
      <c r="C381" s="50">
        <v>22.376</v>
      </c>
      <c r="D381" s="51">
        <v>0.076</v>
      </c>
      <c r="E381" s="52">
        <v>0.0034</v>
      </c>
      <c r="F381" s="54"/>
      <c r="G381" s="49" t="s">
        <v>56</v>
      </c>
      <c r="I381" s="51">
        <v>6310.0</v>
      </c>
      <c r="J381" s="54"/>
      <c r="K381" s="54"/>
    </row>
    <row r="382">
      <c r="A382" s="49" t="s">
        <v>924</v>
      </c>
      <c r="B382" s="49" t="s">
        <v>925</v>
      </c>
      <c r="C382" s="50">
        <v>24.02</v>
      </c>
      <c r="D382" s="51">
        <v>-0.24</v>
      </c>
      <c r="E382" s="52">
        <v>-0.0099</v>
      </c>
      <c r="F382" s="53">
        <v>1.78E9</v>
      </c>
      <c r="G382" s="49" t="s">
        <v>56</v>
      </c>
      <c r="H382" s="51">
        <v>2019.0</v>
      </c>
      <c r="I382" s="51">
        <v>63906.0</v>
      </c>
      <c r="J382" s="49" t="s">
        <v>72</v>
      </c>
      <c r="K382" s="49" t="s">
        <v>124</v>
      </c>
    </row>
    <row r="383">
      <c r="A383" s="49" t="s">
        <v>926</v>
      </c>
      <c r="B383" s="49" t="s">
        <v>927</v>
      </c>
      <c r="C383" s="50">
        <v>22.56</v>
      </c>
      <c r="D383" s="51">
        <v>-0.44</v>
      </c>
      <c r="E383" s="52">
        <v>-0.0191</v>
      </c>
      <c r="F383" s="53">
        <v>5.54E9</v>
      </c>
      <c r="G383" s="49" t="s">
        <v>56</v>
      </c>
      <c r="H383" s="51">
        <v>1998.0</v>
      </c>
      <c r="I383" s="51">
        <v>909476.0</v>
      </c>
      <c r="J383" s="49" t="s">
        <v>107</v>
      </c>
      <c r="K383" s="49" t="s">
        <v>108</v>
      </c>
    </row>
    <row r="384">
      <c r="A384" s="49" t="s">
        <v>928</v>
      </c>
      <c r="B384" s="49" t="s">
        <v>929</v>
      </c>
      <c r="C384" s="50">
        <v>1.14</v>
      </c>
      <c r="D384" s="51">
        <v>-0.09</v>
      </c>
      <c r="E384" s="52">
        <v>-0.0732</v>
      </c>
      <c r="F384" s="53">
        <v>2.45E8</v>
      </c>
      <c r="G384" s="49" t="s">
        <v>121</v>
      </c>
      <c r="H384" s="54"/>
      <c r="I384" s="51">
        <v>681133.0</v>
      </c>
      <c r="J384" s="49" t="s">
        <v>57</v>
      </c>
      <c r="K384" s="49" t="s">
        <v>111</v>
      </c>
    </row>
    <row r="385">
      <c r="A385" s="49" t="s">
        <v>930</v>
      </c>
      <c r="B385" s="49" t="s">
        <v>931</v>
      </c>
      <c r="C385" s="50">
        <v>16.55</v>
      </c>
      <c r="D385" s="51">
        <v>-0.47</v>
      </c>
      <c r="E385" s="52">
        <v>-0.0276</v>
      </c>
      <c r="F385" s="53">
        <v>1.12E9</v>
      </c>
      <c r="G385" s="49" t="s">
        <v>56</v>
      </c>
      <c r="H385" s="51">
        <v>2022.0</v>
      </c>
      <c r="I385" s="51">
        <v>1064967.0</v>
      </c>
      <c r="J385" s="49" t="s">
        <v>82</v>
      </c>
      <c r="K385" s="49" t="s">
        <v>83</v>
      </c>
    </row>
    <row r="386">
      <c r="A386" s="49" t="s">
        <v>932</v>
      </c>
      <c r="B386" s="49" t="s">
        <v>933</v>
      </c>
      <c r="C386" s="50">
        <v>73.34</v>
      </c>
      <c r="D386" s="51">
        <v>-1.12</v>
      </c>
      <c r="E386" s="52">
        <v>-0.015</v>
      </c>
      <c r="F386" s="53">
        <v>2.79E9</v>
      </c>
      <c r="G386" s="49" t="s">
        <v>56</v>
      </c>
      <c r="I386" s="51">
        <v>322651.0</v>
      </c>
      <c r="J386" s="49" t="s">
        <v>82</v>
      </c>
      <c r="K386" s="49" t="s">
        <v>934</v>
      </c>
    </row>
    <row r="387">
      <c r="A387" s="49" t="s">
        <v>935</v>
      </c>
      <c r="B387" s="49" t="s">
        <v>936</v>
      </c>
      <c r="C387" s="50">
        <v>39.19</v>
      </c>
      <c r="D387" s="51">
        <v>0.86</v>
      </c>
      <c r="E387" s="52">
        <v>0.0224</v>
      </c>
      <c r="F387" s="53">
        <v>4.16E8</v>
      </c>
      <c r="G387" s="49" t="s">
        <v>56</v>
      </c>
      <c r="I387" s="51">
        <v>15825.0</v>
      </c>
      <c r="J387" s="49" t="s">
        <v>72</v>
      </c>
      <c r="K387" s="49" t="s">
        <v>133</v>
      </c>
    </row>
    <row r="388">
      <c r="A388" s="49" t="s">
        <v>937</v>
      </c>
      <c r="B388" s="49" t="s">
        <v>938</v>
      </c>
      <c r="C388" s="50">
        <v>316.59</v>
      </c>
      <c r="D388" s="51">
        <v>-6.97</v>
      </c>
      <c r="E388" s="52">
        <v>-0.0215</v>
      </c>
      <c r="F388" s="53">
        <v>3.25E10</v>
      </c>
      <c r="G388" s="49" t="s">
        <v>56</v>
      </c>
      <c r="I388" s="51">
        <v>513948.0</v>
      </c>
      <c r="J388" s="49" t="s">
        <v>72</v>
      </c>
      <c r="K388" s="49" t="s">
        <v>124</v>
      </c>
    </row>
    <row r="389">
      <c r="A389" s="49" t="s">
        <v>939</v>
      </c>
      <c r="B389" s="49" t="s">
        <v>940</v>
      </c>
      <c r="C389" s="50">
        <v>2.96</v>
      </c>
      <c r="D389" s="51">
        <v>-0.2</v>
      </c>
      <c r="E389" s="52">
        <v>-0.0633</v>
      </c>
      <c r="F389" s="51">
        <v>2235022.0</v>
      </c>
      <c r="G389" s="49" t="s">
        <v>56</v>
      </c>
      <c r="H389" s="51">
        <v>2022.0</v>
      </c>
      <c r="I389" s="51">
        <v>7271.0</v>
      </c>
      <c r="J389" s="49" t="s">
        <v>82</v>
      </c>
      <c r="K389" s="49" t="s">
        <v>83</v>
      </c>
    </row>
    <row r="390">
      <c r="A390" s="49" t="s">
        <v>941</v>
      </c>
      <c r="B390" s="49" t="s">
        <v>942</v>
      </c>
      <c r="C390" s="50">
        <v>1.83</v>
      </c>
      <c r="D390" s="51">
        <v>0.0</v>
      </c>
      <c r="E390" s="52">
        <v>0.0</v>
      </c>
      <c r="F390" s="51">
        <v>1.7640492E7</v>
      </c>
      <c r="G390" s="49" t="s">
        <v>56</v>
      </c>
      <c r="I390" s="51">
        <v>21651.0</v>
      </c>
      <c r="J390" s="49" t="s">
        <v>107</v>
      </c>
      <c r="K390" s="49" t="s">
        <v>111</v>
      </c>
    </row>
    <row r="391">
      <c r="A391" s="49" t="s">
        <v>943</v>
      </c>
      <c r="B391" s="49" t="s">
        <v>944</v>
      </c>
      <c r="C391" s="50">
        <v>44.83</v>
      </c>
      <c r="D391" s="51">
        <v>-2.37</v>
      </c>
      <c r="E391" s="52">
        <v>-0.0502</v>
      </c>
      <c r="F391" s="53">
        <v>2.19E9</v>
      </c>
      <c r="G391" s="49" t="s">
        <v>56</v>
      </c>
      <c r="H391" s="51">
        <v>2014.0</v>
      </c>
      <c r="I391" s="51">
        <v>249718.0</v>
      </c>
      <c r="J391" s="49" t="s">
        <v>82</v>
      </c>
      <c r="K391" s="49" t="s">
        <v>83</v>
      </c>
    </row>
    <row r="392">
      <c r="A392" s="49" t="s">
        <v>945</v>
      </c>
      <c r="B392" s="49" t="s">
        <v>946</v>
      </c>
      <c r="C392" s="50">
        <v>10.34</v>
      </c>
      <c r="D392" s="51">
        <v>0.0</v>
      </c>
      <c r="E392" s="52">
        <v>0.0</v>
      </c>
      <c r="F392" s="53">
        <v>1.22E9</v>
      </c>
      <c r="G392" s="49" t="s">
        <v>56</v>
      </c>
      <c r="I392" s="51">
        <v>275544.0</v>
      </c>
      <c r="J392" s="49" t="s">
        <v>107</v>
      </c>
      <c r="K392" s="49" t="s">
        <v>348</v>
      </c>
    </row>
    <row r="393">
      <c r="A393" s="49" t="s">
        <v>947</v>
      </c>
      <c r="B393" s="49" t="s">
        <v>948</v>
      </c>
      <c r="C393" s="50">
        <v>5.26</v>
      </c>
      <c r="D393" s="51">
        <v>-0.04</v>
      </c>
      <c r="E393" s="52">
        <v>-0.0076</v>
      </c>
      <c r="F393" s="53">
        <v>8.42E8</v>
      </c>
      <c r="G393" s="49" t="s">
        <v>56</v>
      </c>
      <c r="H393" s="51">
        <v>2021.0</v>
      </c>
      <c r="I393" s="51">
        <v>1129221.0</v>
      </c>
      <c r="J393" s="49" t="s">
        <v>365</v>
      </c>
      <c r="K393" s="49" t="s">
        <v>456</v>
      </c>
    </row>
    <row r="394">
      <c r="A394" s="49" t="s">
        <v>949</v>
      </c>
      <c r="B394" s="49" t="s">
        <v>950</v>
      </c>
      <c r="C394" s="50">
        <v>3.37</v>
      </c>
      <c r="D394" s="51">
        <v>-0.12</v>
      </c>
      <c r="E394" s="52">
        <v>-0.0344</v>
      </c>
      <c r="F394" s="53">
        <v>2.91E8</v>
      </c>
      <c r="G394" s="49" t="s">
        <v>56</v>
      </c>
      <c r="H394" s="51">
        <v>2022.0</v>
      </c>
      <c r="I394" s="51">
        <v>161056.0</v>
      </c>
      <c r="J394" s="49" t="s">
        <v>315</v>
      </c>
      <c r="K394" s="49" t="s">
        <v>111</v>
      </c>
    </row>
    <row r="395">
      <c r="A395" s="49" t="s">
        <v>951</v>
      </c>
      <c r="B395" s="49" t="s">
        <v>952</v>
      </c>
      <c r="C395" s="50">
        <v>7.32</v>
      </c>
      <c r="D395" s="51">
        <v>-0.08</v>
      </c>
      <c r="E395" s="52">
        <v>-0.0108</v>
      </c>
      <c r="F395" s="53">
        <v>2.86E8</v>
      </c>
      <c r="G395" s="49" t="s">
        <v>56</v>
      </c>
      <c r="H395" s="51">
        <v>2016.0</v>
      </c>
      <c r="I395" s="51">
        <v>217860.0</v>
      </c>
      <c r="J395" s="49" t="s">
        <v>223</v>
      </c>
      <c r="K395" s="49" t="s">
        <v>953</v>
      </c>
    </row>
    <row r="396">
      <c r="A396" s="49" t="s">
        <v>954</v>
      </c>
      <c r="B396" s="49" t="s">
        <v>955</v>
      </c>
      <c r="C396" s="50">
        <v>225.08</v>
      </c>
      <c r="D396" s="51">
        <v>-4.26</v>
      </c>
      <c r="E396" s="52">
        <v>-0.0186</v>
      </c>
      <c r="F396" s="53">
        <v>3.08E9</v>
      </c>
      <c r="G396" s="49" t="s">
        <v>56</v>
      </c>
      <c r="H396" s="51">
        <v>2018.0</v>
      </c>
      <c r="I396" s="51">
        <v>194750.0</v>
      </c>
      <c r="J396" s="49" t="s">
        <v>223</v>
      </c>
      <c r="K396" s="49" t="s">
        <v>956</v>
      </c>
    </row>
    <row r="397">
      <c r="A397" s="49" t="s">
        <v>957</v>
      </c>
      <c r="B397" s="49" t="s">
        <v>958</v>
      </c>
      <c r="C397" s="50">
        <v>31.63</v>
      </c>
      <c r="D397" s="51">
        <v>-1.28</v>
      </c>
      <c r="E397" s="52">
        <v>-0.0389</v>
      </c>
      <c r="F397" s="53">
        <v>1.65E9</v>
      </c>
      <c r="G397" s="49" t="s">
        <v>56</v>
      </c>
      <c r="H397" s="51">
        <v>2010.0</v>
      </c>
      <c r="I397" s="51">
        <v>272993.0</v>
      </c>
      <c r="J397" s="49" t="s">
        <v>95</v>
      </c>
      <c r="K397" s="49" t="s">
        <v>340</v>
      </c>
    </row>
    <row r="398">
      <c r="A398" s="49" t="s">
        <v>959</v>
      </c>
      <c r="B398" s="49" t="s">
        <v>960</v>
      </c>
      <c r="C398" s="50">
        <v>29.27</v>
      </c>
      <c r="D398" s="51">
        <v>-0.47</v>
      </c>
      <c r="E398" s="52">
        <v>-0.0158</v>
      </c>
      <c r="F398" s="53">
        <v>6.83E8</v>
      </c>
      <c r="G398" s="49" t="s">
        <v>56</v>
      </c>
      <c r="I398" s="51">
        <v>181032.0</v>
      </c>
      <c r="J398" s="49" t="s">
        <v>57</v>
      </c>
      <c r="K398" s="49" t="s">
        <v>800</v>
      </c>
    </row>
    <row r="399">
      <c r="A399" s="49" t="s">
        <v>961</v>
      </c>
      <c r="B399" s="49" t="s">
        <v>962</v>
      </c>
      <c r="C399" s="50">
        <v>0.7375</v>
      </c>
      <c r="D399" s="51">
        <v>-0.0336</v>
      </c>
      <c r="E399" s="52">
        <v>-0.0436</v>
      </c>
      <c r="F399" s="53">
        <v>3.01E8</v>
      </c>
      <c r="G399" s="49" t="s">
        <v>274</v>
      </c>
      <c r="H399" s="54"/>
      <c r="I399" s="51">
        <v>960709.0</v>
      </c>
      <c r="J399" s="49" t="s">
        <v>82</v>
      </c>
      <c r="K399" s="49" t="s">
        <v>83</v>
      </c>
    </row>
    <row r="400">
      <c r="A400" s="49" t="s">
        <v>963</v>
      </c>
      <c r="B400" s="49" t="s">
        <v>964</v>
      </c>
      <c r="C400" s="50">
        <v>3.53</v>
      </c>
      <c r="D400" s="51">
        <v>-0.08</v>
      </c>
      <c r="E400" s="52">
        <v>-0.0222</v>
      </c>
      <c r="F400" s="53">
        <v>1.08E9</v>
      </c>
      <c r="G400" s="49" t="s">
        <v>56</v>
      </c>
      <c r="H400" s="51">
        <v>2018.0</v>
      </c>
      <c r="I400" s="51">
        <v>1606125.0</v>
      </c>
      <c r="J400" s="49" t="s">
        <v>82</v>
      </c>
      <c r="K400" s="49" t="s">
        <v>83</v>
      </c>
    </row>
    <row r="401">
      <c r="A401" s="49" t="s">
        <v>965</v>
      </c>
      <c r="B401" s="49" t="s">
        <v>966</v>
      </c>
      <c r="C401" s="50">
        <v>2.4</v>
      </c>
      <c r="D401" s="51">
        <v>-0.02</v>
      </c>
      <c r="E401" s="52">
        <v>-0.0083</v>
      </c>
      <c r="F401" s="51">
        <v>1.49856E7</v>
      </c>
      <c r="G401" s="49" t="s">
        <v>56</v>
      </c>
      <c r="H401" s="51">
        <v>1988.0</v>
      </c>
      <c r="I401" s="51">
        <v>896.0</v>
      </c>
      <c r="J401" s="49" t="s">
        <v>82</v>
      </c>
      <c r="K401" s="49" t="s">
        <v>244</v>
      </c>
    </row>
    <row r="402">
      <c r="A402" s="49" t="s">
        <v>967</v>
      </c>
      <c r="B402" s="49" t="s">
        <v>968</v>
      </c>
      <c r="C402" s="50">
        <v>6.08</v>
      </c>
      <c r="D402" s="51">
        <v>-0.1</v>
      </c>
      <c r="E402" s="52">
        <v>-0.0162</v>
      </c>
      <c r="F402" s="53">
        <v>1.84E8</v>
      </c>
      <c r="G402" s="49" t="s">
        <v>56</v>
      </c>
      <c r="H402" s="51">
        <v>1991.0</v>
      </c>
      <c r="I402" s="51">
        <v>416511.0</v>
      </c>
      <c r="J402" s="49" t="s">
        <v>57</v>
      </c>
      <c r="K402" s="49" t="s">
        <v>469</v>
      </c>
    </row>
    <row r="403">
      <c r="A403" s="49" t="s">
        <v>969</v>
      </c>
      <c r="B403" s="49" t="s">
        <v>970</v>
      </c>
      <c r="C403" s="50">
        <v>53.14</v>
      </c>
      <c r="D403" s="51">
        <v>-0.08</v>
      </c>
      <c r="E403" s="52">
        <v>-0.0015</v>
      </c>
      <c r="F403" s="53">
        <v>1.02E9</v>
      </c>
      <c r="G403" s="49" t="s">
        <v>56</v>
      </c>
      <c r="H403" s="51">
        <v>2005.0</v>
      </c>
      <c r="I403" s="51">
        <v>76361.0</v>
      </c>
      <c r="J403" s="49" t="s">
        <v>72</v>
      </c>
      <c r="K403" s="49" t="s">
        <v>237</v>
      </c>
    </row>
    <row r="404">
      <c r="A404" s="49" t="s">
        <v>971</v>
      </c>
      <c r="B404" s="49" t="s">
        <v>972</v>
      </c>
      <c r="C404" s="50">
        <v>2.47</v>
      </c>
      <c r="D404" s="51">
        <v>-0.09</v>
      </c>
      <c r="E404" s="52">
        <v>-0.0352</v>
      </c>
      <c r="F404" s="51">
        <v>6279827.0</v>
      </c>
      <c r="G404" s="49" t="s">
        <v>56</v>
      </c>
      <c r="H404" s="51">
        <v>2020.0</v>
      </c>
      <c r="I404" s="51">
        <v>9178.0</v>
      </c>
      <c r="J404" s="49" t="s">
        <v>107</v>
      </c>
      <c r="K404" s="49" t="s">
        <v>262</v>
      </c>
    </row>
    <row r="405">
      <c r="A405" s="49" t="s">
        <v>973</v>
      </c>
      <c r="B405" s="49" t="s">
        <v>974</v>
      </c>
      <c r="C405" s="50">
        <v>11.38</v>
      </c>
      <c r="D405" s="51">
        <v>0.19</v>
      </c>
      <c r="E405" s="52">
        <v>0.017</v>
      </c>
      <c r="F405" s="53">
        <v>3.89E8</v>
      </c>
      <c r="G405" s="49" t="s">
        <v>56</v>
      </c>
      <c r="I405" s="51">
        <v>170713.0</v>
      </c>
      <c r="J405" s="49" t="s">
        <v>107</v>
      </c>
      <c r="K405" s="49" t="s">
        <v>262</v>
      </c>
    </row>
    <row r="406">
      <c r="A406" s="49" t="s">
        <v>975</v>
      </c>
      <c r="B406" s="49" t="s">
        <v>976</v>
      </c>
      <c r="C406" s="50">
        <v>159.43</v>
      </c>
      <c r="D406" s="51">
        <v>-3.35</v>
      </c>
      <c r="E406" s="52">
        <v>-0.0206</v>
      </c>
      <c r="F406" s="53">
        <v>7.43E10</v>
      </c>
      <c r="G406" s="49" t="s">
        <v>56</v>
      </c>
      <c r="I406" s="51">
        <v>2671797.0</v>
      </c>
      <c r="J406" s="49" t="s">
        <v>68</v>
      </c>
      <c r="K406" s="49" t="s">
        <v>86</v>
      </c>
    </row>
    <row r="407">
      <c r="A407" s="49" t="s">
        <v>977</v>
      </c>
      <c r="B407" s="49" t="s">
        <v>978</v>
      </c>
      <c r="C407" s="50">
        <v>18.85</v>
      </c>
      <c r="D407" s="51">
        <v>-0.16</v>
      </c>
      <c r="E407" s="52">
        <v>-0.0084</v>
      </c>
      <c r="F407" s="53">
        <v>6.35E8</v>
      </c>
      <c r="G407" s="49" t="s">
        <v>56</v>
      </c>
      <c r="I407" s="51">
        <v>53258.0</v>
      </c>
      <c r="J407" s="49" t="s">
        <v>72</v>
      </c>
      <c r="K407" s="49" t="s">
        <v>133</v>
      </c>
    </row>
    <row r="408">
      <c r="A408" s="49" t="s">
        <v>979</v>
      </c>
      <c r="B408" s="49" t="s">
        <v>980</v>
      </c>
      <c r="C408" s="50">
        <v>1.2</v>
      </c>
      <c r="D408" s="51">
        <v>0.01</v>
      </c>
      <c r="E408" s="52">
        <v>0.0084</v>
      </c>
      <c r="F408" s="53">
        <v>2.27E8</v>
      </c>
      <c r="G408" s="54"/>
      <c r="H408" s="51">
        <v>2019.0</v>
      </c>
      <c r="I408" s="51">
        <v>84972.0</v>
      </c>
      <c r="J408" s="49" t="s">
        <v>72</v>
      </c>
      <c r="K408" s="49" t="s">
        <v>650</v>
      </c>
    </row>
    <row r="409">
      <c r="A409" s="49" t="s">
        <v>981</v>
      </c>
      <c r="B409" s="49" t="s">
        <v>982</v>
      </c>
      <c r="C409" s="50">
        <v>0.1456</v>
      </c>
      <c r="D409" s="51">
        <v>-0.0074</v>
      </c>
      <c r="E409" s="52">
        <v>-0.0484</v>
      </c>
      <c r="F409" s="51">
        <v>5740888.0</v>
      </c>
      <c r="G409" s="49" t="s">
        <v>56</v>
      </c>
      <c r="H409" s="51">
        <v>2020.0</v>
      </c>
      <c r="I409" s="51">
        <v>885741.0</v>
      </c>
      <c r="J409" s="49" t="s">
        <v>82</v>
      </c>
      <c r="K409" s="49" t="s">
        <v>83</v>
      </c>
    </row>
    <row r="410">
      <c r="A410" s="49" t="s">
        <v>983</v>
      </c>
      <c r="B410" s="49" t="s">
        <v>984</v>
      </c>
      <c r="C410" s="50">
        <v>4.99</v>
      </c>
      <c r="D410" s="51">
        <v>-0.06</v>
      </c>
      <c r="E410" s="52">
        <v>-0.0119</v>
      </c>
      <c r="F410" s="53">
        <v>1.94E8</v>
      </c>
      <c r="G410" s="49" t="s">
        <v>56</v>
      </c>
      <c r="I410" s="51">
        <v>754988.0</v>
      </c>
      <c r="J410" s="49" t="s">
        <v>57</v>
      </c>
      <c r="K410" s="49" t="s">
        <v>345</v>
      </c>
    </row>
    <row r="411">
      <c r="A411" s="49" t="s">
        <v>985</v>
      </c>
      <c r="B411" s="49" t="s">
        <v>986</v>
      </c>
      <c r="C411" s="50">
        <v>68.97</v>
      </c>
      <c r="D411" s="51">
        <v>-1.68</v>
      </c>
      <c r="E411" s="52">
        <v>-0.0238</v>
      </c>
      <c r="F411" s="53">
        <v>1.13E9</v>
      </c>
      <c r="G411" s="49" t="s">
        <v>56</v>
      </c>
      <c r="H411" s="51">
        <v>1986.0</v>
      </c>
      <c r="I411" s="51">
        <v>143910.0</v>
      </c>
      <c r="J411" s="49" t="s">
        <v>127</v>
      </c>
      <c r="K411" s="49" t="s">
        <v>987</v>
      </c>
    </row>
    <row r="412">
      <c r="A412" s="49" t="s">
        <v>988</v>
      </c>
      <c r="B412" s="49" t="s">
        <v>989</v>
      </c>
      <c r="C412" s="50">
        <v>0.9437</v>
      </c>
      <c r="D412" s="51">
        <v>-0.0763</v>
      </c>
      <c r="E412" s="52">
        <v>-0.0748</v>
      </c>
      <c r="F412" s="53">
        <v>2.69E8</v>
      </c>
      <c r="G412" s="49" t="s">
        <v>56</v>
      </c>
      <c r="H412" s="51">
        <v>2020.0</v>
      </c>
      <c r="I412" s="51">
        <v>4252684.0</v>
      </c>
      <c r="J412" s="49" t="s">
        <v>107</v>
      </c>
      <c r="K412" s="49" t="s">
        <v>282</v>
      </c>
    </row>
    <row r="413">
      <c r="A413" s="49" t="s">
        <v>990</v>
      </c>
      <c r="B413" s="49" t="s">
        <v>991</v>
      </c>
      <c r="C413" s="50">
        <v>16.54</v>
      </c>
      <c r="D413" s="51">
        <v>0.16</v>
      </c>
      <c r="E413" s="52">
        <v>0.0098</v>
      </c>
      <c r="F413" s="53">
        <v>5.24E10</v>
      </c>
      <c r="G413" s="49" t="s">
        <v>992</v>
      </c>
      <c r="H413" s="51">
        <v>2023.0</v>
      </c>
      <c r="I413" s="51">
        <v>3844707.0</v>
      </c>
      <c r="J413" s="49" t="s">
        <v>520</v>
      </c>
      <c r="K413" s="49" t="s">
        <v>391</v>
      </c>
    </row>
    <row r="414">
      <c r="A414" s="49" t="s">
        <v>993</v>
      </c>
      <c r="B414" s="49" t="s">
        <v>994</v>
      </c>
      <c r="C414" s="50">
        <v>128.4</v>
      </c>
      <c r="D414" s="51">
        <v>0.27</v>
      </c>
      <c r="E414" s="52">
        <v>0.0021</v>
      </c>
      <c r="F414" s="53">
        <v>1.32E12</v>
      </c>
      <c r="G414" s="49" t="s">
        <v>56</v>
      </c>
      <c r="H414" s="51">
        <v>1997.0</v>
      </c>
      <c r="I414" s="51">
        <v>6.0891062E7</v>
      </c>
      <c r="J414" s="49" t="s">
        <v>95</v>
      </c>
      <c r="K414" s="49" t="s">
        <v>707</v>
      </c>
    </row>
    <row r="415">
      <c r="A415" s="49" t="s">
        <v>995</v>
      </c>
      <c r="B415" s="49" t="s">
        <v>996</v>
      </c>
      <c r="C415" s="50">
        <v>133.85</v>
      </c>
      <c r="D415" s="51">
        <v>-3.6</v>
      </c>
      <c r="E415" s="52">
        <v>-0.0262</v>
      </c>
      <c r="F415" s="53">
        <v>5.9E9</v>
      </c>
      <c r="G415" s="49" t="s">
        <v>56</v>
      </c>
      <c r="I415" s="51">
        <v>433720.0</v>
      </c>
      <c r="J415" s="49" t="s">
        <v>95</v>
      </c>
      <c r="K415" s="49" t="s">
        <v>149</v>
      </c>
    </row>
    <row r="416">
      <c r="A416" s="49" t="s">
        <v>997</v>
      </c>
      <c r="B416" s="49" t="s">
        <v>998</v>
      </c>
      <c r="C416" s="50">
        <v>17.82</v>
      </c>
      <c r="D416" s="51">
        <v>-0.68</v>
      </c>
      <c r="E416" s="52">
        <v>-0.0368</v>
      </c>
      <c r="F416" s="53">
        <v>4.73E8</v>
      </c>
      <c r="G416" s="49" t="s">
        <v>56</v>
      </c>
      <c r="H416" s="51">
        <v>2017.0</v>
      </c>
      <c r="I416" s="51">
        <v>139885.0</v>
      </c>
      <c r="J416" s="49" t="s">
        <v>82</v>
      </c>
      <c r="K416" s="49" t="s">
        <v>83</v>
      </c>
    </row>
    <row r="417">
      <c r="A417" s="49" t="s">
        <v>999</v>
      </c>
      <c r="B417" s="49" t="s">
        <v>1000</v>
      </c>
      <c r="C417" s="50">
        <v>51.49</v>
      </c>
      <c r="D417" s="51">
        <v>-0.69</v>
      </c>
      <c r="E417" s="52">
        <v>-0.0132</v>
      </c>
      <c r="F417" s="53">
        <v>1.74E9</v>
      </c>
      <c r="G417" s="49" t="s">
        <v>56</v>
      </c>
      <c r="I417" s="51">
        <v>195241.0</v>
      </c>
      <c r="J417" s="49" t="s">
        <v>57</v>
      </c>
      <c r="K417" s="49" t="s">
        <v>588</v>
      </c>
    </row>
    <row r="418">
      <c r="A418" s="49" t="s">
        <v>1001</v>
      </c>
      <c r="B418" s="49" t="s">
        <v>1002</v>
      </c>
      <c r="C418" s="50">
        <v>2.91</v>
      </c>
      <c r="D418" s="51">
        <v>0.35</v>
      </c>
      <c r="E418" s="52">
        <v>0.1367</v>
      </c>
      <c r="F418" s="51">
        <v>7.4592661E7</v>
      </c>
      <c r="G418" s="49" t="s">
        <v>56</v>
      </c>
      <c r="H418" s="51">
        <v>2021.0</v>
      </c>
      <c r="I418" s="51">
        <v>32944.0</v>
      </c>
      <c r="J418" s="49" t="s">
        <v>82</v>
      </c>
      <c r="K418" s="49" t="s">
        <v>83</v>
      </c>
    </row>
    <row r="419">
      <c r="A419" s="49" t="s">
        <v>1003</v>
      </c>
      <c r="B419" s="49" t="s">
        <v>1004</v>
      </c>
      <c r="C419" s="50">
        <v>191.48</v>
      </c>
      <c r="D419" s="51">
        <v>-2.72</v>
      </c>
      <c r="E419" s="52">
        <v>-0.014</v>
      </c>
      <c r="F419" s="53">
        <v>5.93E10</v>
      </c>
      <c r="G419" s="49" t="s">
        <v>56</v>
      </c>
      <c r="H419" s="51">
        <v>2014.0</v>
      </c>
      <c r="I419" s="51">
        <v>1645572.0</v>
      </c>
      <c r="J419" s="49" t="s">
        <v>107</v>
      </c>
      <c r="K419" s="49" t="s">
        <v>819</v>
      </c>
    </row>
    <row r="420">
      <c r="A420" s="49" t="s">
        <v>1005</v>
      </c>
      <c r="B420" s="49" t="s">
        <v>1006</v>
      </c>
      <c r="C420" s="50">
        <v>60.66</v>
      </c>
      <c r="D420" s="51">
        <v>-2.58</v>
      </c>
      <c r="E420" s="52">
        <v>-0.0408</v>
      </c>
      <c r="F420" s="53">
        <v>3.05E9</v>
      </c>
      <c r="G420" s="49" t="s">
        <v>56</v>
      </c>
      <c r="I420" s="51">
        <v>1532899.0</v>
      </c>
      <c r="J420" s="49" t="s">
        <v>95</v>
      </c>
      <c r="K420" s="49" t="s">
        <v>451</v>
      </c>
    </row>
    <row r="421">
      <c r="A421" s="49" t="s">
        <v>1007</v>
      </c>
      <c r="B421" s="49" t="s">
        <v>1008</v>
      </c>
      <c r="C421" s="50">
        <v>0.99</v>
      </c>
      <c r="D421" s="51">
        <v>-1.0E-4</v>
      </c>
      <c r="E421" s="52">
        <v>-1.0E-4</v>
      </c>
      <c r="F421" s="51">
        <v>2.57499E7</v>
      </c>
      <c r="G421" s="49" t="s">
        <v>1009</v>
      </c>
      <c r="I421" s="51">
        <v>15084.0</v>
      </c>
      <c r="J421" s="49" t="s">
        <v>95</v>
      </c>
      <c r="K421" s="49" t="s">
        <v>391</v>
      </c>
    </row>
    <row r="422">
      <c r="A422" s="49" t="s">
        <v>1010</v>
      </c>
      <c r="B422" s="49" t="s">
        <v>1011</v>
      </c>
      <c r="C422" s="50">
        <v>0.0169</v>
      </c>
      <c r="D422" s="51">
        <v>2.0E-4</v>
      </c>
      <c r="E422" s="52">
        <v>0.012</v>
      </c>
      <c r="F422" s="51">
        <v>439496.0</v>
      </c>
      <c r="G422" s="49" t="s">
        <v>1009</v>
      </c>
      <c r="I422" s="51">
        <v>105443.0</v>
      </c>
      <c r="J422" s="49" t="s">
        <v>95</v>
      </c>
      <c r="K422" s="49" t="s">
        <v>391</v>
      </c>
    </row>
    <row r="423">
      <c r="A423" s="49" t="s">
        <v>1012</v>
      </c>
      <c r="B423" s="49" t="s">
        <v>1013</v>
      </c>
      <c r="C423" s="50">
        <v>1.74</v>
      </c>
      <c r="D423" s="51">
        <v>0.0</v>
      </c>
      <c r="E423" s="52">
        <v>0.0</v>
      </c>
      <c r="F423" s="53">
        <v>8.81E8</v>
      </c>
      <c r="G423" s="49" t="s">
        <v>56</v>
      </c>
      <c r="I423" s="51">
        <v>309509.0</v>
      </c>
      <c r="J423" s="49" t="s">
        <v>95</v>
      </c>
      <c r="K423" s="49" t="s">
        <v>388</v>
      </c>
    </row>
    <row r="424">
      <c r="A424" s="49" t="s">
        <v>1014</v>
      </c>
      <c r="B424" s="49" t="s">
        <v>1015</v>
      </c>
      <c r="C424" s="50">
        <v>6.75</v>
      </c>
      <c r="D424" s="51">
        <v>-0.19</v>
      </c>
      <c r="E424" s="52">
        <v>-0.0274</v>
      </c>
      <c r="F424" s="53">
        <v>2.69E8</v>
      </c>
      <c r="G424" s="49" t="s">
        <v>56</v>
      </c>
      <c r="H424" s="51">
        <v>2004.0</v>
      </c>
      <c r="I424" s="51">
        <v>377441.0</v>
      </c>
      <c r="J424" s="49" t="s">
        <v>82</v>
      </c>
      <c r="K424" s="49" t="s">
        <v>178</v>
      </c>
    </row>
    <row r="425">
      <c r="A425" s="49" t="s">
        <v>1016</v>
      </c>
      <c r="B425" s="49" t="s">
        <v>1017</v>
      </c>
      <c r="C425" s="50">
        <v>19.0</v>
      </c>
      <c r="D425" s="51">
        <v>-0.25</v>
      </c>
      <c r="E425" s="52">
        <v>-0.013</v>
      </c>
      <c r="F425" s="53">
        <v>2.78E8</v>
      </c>
      <c r="G425" s="49" t="s">
        <v>56</v>
      </c>
      <c r="I425" s="51">
        <v>106818.0</v>
      </c>
      <c r="J425" s="49" t="s">
        <v>82</v>
      </c>
      <c r="K425" s="49" t="s">
        <v>178</v>
      </c>
    </row>
    <row r="426">
      <c r="A426" s="49" t="s">
        <v>1018</v>
      </c>
      <c r="B426" s="49" t="s">
        <v>1019</v>
      </c>
      <c r="C426" s="50">
        <v>57.31</v>
      </c>
      <c r="D426" s="51">
        <v>-0.08</v>
      </c>
      <c r="E426" s="52">
        <v>-0.0014</v>
      </c>
      <c r="F426" s="53">
        <v>1.16E9</v>
      </c>
      <c r="G426" s="49" t="s">
        <v>56</v>
      </c>
      <c r="I426" s="51">
        <v>170599.0</v>
      </c>
      <c r="J426" s="49" t="s">
        <v>82</v>
      </c>
      <c r="K426" s="49" t="s">
        <v>83</v>
      </c>
    </row>
    <row r="427">
      <c r="A427" s="49" t="s">
        <v>1020</v>
      </c>
      <c r="B427" s="49" t="s">
        <v>1021</v>
      </c>
      <c r="C427" s="50">
        <v>3.19</v>
      </c>
      <c r="D427" s="51">
        <v>-0.08</v>
      </c>
      <c r="E427" s="52">
        <v>-0.0245</v>
      </c>
      <c r="F427" s="51">
        <v>9.911337E7</v>
      </c>
      <c r="G427" s="49" t="s">
        <v>56</v>
      </c>
      <c r="I427" s="51">
        <v>32670.0</v>
      </c>
      <c r="J427" s="49" t="s">
        <v>82</v>
      </c>
      <c r="K427" s="49" t="s">
        <v>83</v>
      </c>
    </row>
    <row r="428">
      <c r="A428" s="49" t="s">
        <v>1022</v>
      </c>
      <c r="B428" s="49" t="s">
        <v>1023</v>
      </c>
      <c r="C428" s="50">
        <v>9.45</v>
      </c>
      <c r="D428" s="51">
        <v>-0.4682</v>
      </c>
      <c r="E428" s="52">
        <v>-0.0472</v>
      </c>
      <c r="F428" s="51">
        <v>0.0</v>
      </c>
      <c r="G428" s="49" t="s">
        <v>1024</v>
      </c>
      <c r="H428" s="51">
        <v>2023.0</v>
      </c>
      <c r="I428" s="51">
        <v>15384.0</v>
      </c>
      <c r="J428" s="54"/>
      <c r="K428" s="54"/>
    </row>
    <row r="429">
      <c r="A429" s="49" t="s">
        <v>1025</v>
      </c>
      <c r="B429" s="49" t="s">
        <v>1026</v>
      </c>
      <c r="C429" s="50">
        <v>1.74</v>
      </c>
      <c r="D429" s="51">
        <v>0.02</v>
      </c>
      <c r="E429" s="52">
        <v>0.0116</v>
      </c>
      <c r="F429" s="51">
        <v>9.2635834E7</v>
      </c>
      <c r="G429" s="49" t="s">
        <v>56</v>
      </c>
      <c r="H429" s="51">
        <v>2020.0</v>
      </c>
      <c r="I429" s="51">
        <v>225932.0</v>
      </c>
      <c r="J429" s="49" t="s">
        <v>82</v>
      </c>
      <c r="K429" s="49" t="s">
        <v>83</v>
      </c>
    </row>
    <row r="430">
      <c r="A430" s="49" t="s">
        <v>1027</v>
      </c>
      <c r="B430" s="49" t="s">
        <v>1028</v>
      </c>
      <c r="C430" s="50">
        <v>285.92</v>
      </c>
      <c r="D430" s="51">
        <v>-4.56</v>
      </c>
      <c r="E430" s="52">
        <v>-0.0157</v>
      </c>
      <c r="F430" s="53">
        <v>2.48E10</v>
      </c>
      <c r="G430" s="49" t="s">
        <v>56</v>
      </c>
      <c r="H430" s="51">
        <v>1996.0</v>
      </c>
      <c r="I430" s="51">
        <v>386861.0</v>
      </c>
      <c r="J430" s="49" t="s">
        <v>107</v>
      </c>
      <c r="K430" s="49" t="s">
        <v>262</v>
      </c>
    </row>
    <row r="431">
      <c r="A431" s="49" t="s">
        <v>1029</v>
      </c>
      <c r="B431" s="49" t="s">
        <v>1030</v>
      </c>
      <c r="C431" s="50">
        <v>0.95</v>
      </c>
      <c r="D431" s="51">
        <v>0.0</v>
      </c>
      <c r="E431" s="52">
        <v>0.0</v>
      </c>
      <c r="F431" s="51">
        <v>8477503.0</v>
      </c>
      <c r="G431" s="49" t="s">
        <v>67</v>
      </c>
      <c r="H431" s="51">
        <v>2007.0</v>
      </c>
      <c r="I431" s="51">
        <v>688.0</v>
      </c>
      <c r="J431" s="49" t="s">
        <v>95</v>
      </c>
      <c r="K431" s="49" t="s">
        <v>388</v>
      </c>
    </row>
    <row r="432">
      <c r="A432" s="49" t="s">
        <v>1031</v>
      </c>
      <c r="B432" s="49" t="s">
        <v>1032</v>
      </c>
      <c r="C432" s="50">
        <v>14.55</v>
      </c>
      <c r="D432" s="51">
        <v>-0.09</v>
      </c>
      <c r="E432" s="52">
        <v>-0.0062</v>
      </c>
      <c r="F432" s="53">
        <v>3.19E8</v>
      </c>
      <c r="G432" s="49" t="s">
        <v>56</v>
      </c>
      <c r="H432" s="51">
        <v>2022.0</v>
      </c>
      <c r="I432" s="51">
        <v>8049.0</v>
      </c>
      <c r="J432" s="49" t="s">
        <v>82</v>
      </c>
      <c r="K432" s="49" t="s">
        <v>83</v>
      </c>
    </row>
    <row r="433">
      <c r="A433" s="49" t="s">
        <v>1033</v>
      </c>
      <c r="B433" s="49" t="s">
        <v>1034</v>
      </c>
      <c r="C433" s="50">
        <v>9.2</v>
      </c>
      <c r="D433" s="51">
        <v>1.47</v>
      </c>
      <c r="E433" s="52">
        <v>0.1902</v>
      </c>
      <c r="F433" s="51">
        <v>8.2912912E7</v>
      </c>
      <c r="G433" s="49" t="s">
        <v>56</v>
      </c>
      <c r="H433" s="51">
        <v>2020.0</v>
      </c>
      <c r="I433" s="51">
        <v>81687.0</v>
      </c>
      <c r="J433" s="49" t="s">
        <v>82</v>
      </c>
      <c r="K433" s="49" t="s">
        <v>83</v>
      </c>
    </row>
    <row r="434">
      <c r="A434" s="49" t="s">
        <v>1035</v>
      </c>
      <c r="B434" s="49" t="s">
        <v>1036</v>
      </c>
      <c r="C434" s="50">
        <v>1.21</v>
      </c>
      <c r="D434" s="51">
        <v>-0.05</v>
      </c>
      <c r="E434" s="52">
        <v>-0.0397</v>
      </c>
      <c r="F434" s="51">
        <v>1.4399561E7</v>
      </c>
      <c r="G434" s="49" t="s">
        <v>121</v>
      </c>
      <c r="H434" s="54"/>
      <c r="I434" s="51">
        <v>85435.0</v>
      </c>
      <c r="J434" s="54"/>
      <c r="K434" s="54"/>
    </row>
    <row r="435">
      <c r="A435" s="49" t="s">
        <v>1037</v>
      </c>
      <c r="B435" s="49" t="s">
        <v>1038</v>
      </c>
      <c r="C435" s="50">
        <v>7.32</v>
      </c>
      <c r="D435" s="51">
        <v>-0.06</v>
      </c>
      <c r="E435" s="52">
        <v>-0.0081</v>
      </c>
      <c r="F435" s="51">
        <v>0.0</v>
      </c>
      <c r="G435" s="49" t="s">
        <v>56</v>
      </c>
      <c r="H435" s="51">
        <v>2007.0</v>
      </c>
      <c r="I435" s="51">
        <v>363966.0</v>
      </c>
      <c r="J435" s="49" t="s">
        <v>72</v>
      </c>
      <c r="K435" s="49" t="s">
        <v>124</v>
      </c>
    </row>
    <row r="436">
      <c r="A436" s="49" t="s">
        <v>1039</v>
      </c>
      <c r="B436" s="49" t="s">
        <v>1040</v>
      </c>
      <c r="C436" s="50">
        <v>10.671</v>
      </c>
      <c r="D436" s="51">
        <v>0.0</v>
      </c>
      <c r="E436" s="52">
        <v>0.0</v>
      </c>
      <c r="F436" s="51">
        <v>0.0</v>
      </c>
      <c r="G436" s="49" t="s">
        <v>56</v>
      </c>
      <c r="H436" s="51">
        <v>2022.0</v>
      </c>
      <c r="I436" s="51">
        <v>1.0</v>
      </c>
      <c r="J436" s="49" t="s">
        <v>107</v>
      </c>
      <c r="K436" s="49" t="s">
        <v>262</v>
      </c>
    </row>
    <row r="437">
      <c r="A437" s="49" t="s">
        <v>1041</v>
      </c>
      <c r="B437" s="49" t="s">
        <v>1042</v>
      </c>
      <c r="C437" s="50">
        <v>11.31</v>
      </c>
      <c r="D437" s="51">
        <v>0.0</v>
      </c>
      <c r="E437" s="52">
        <v>0.0</v>
      </c>
      <c r="F437" s="51">
        <v>0.0</v>
      </c>
      <c r="G437" s="49" t="s">
        <v>56</v>
      </c>
      <c r="H437" s="51">
        <v>2021.0</v>
      </c>
      <c r="I437" s="51">
        <v>34.0</v>
      </c>
      <c r="J437" s="49" t="s">
        <v>107</v>
      </c>
      <c r="K437" s="49" t="s">
        <v>262</v>
      </c>
    </row>
    <row r="438">
      <c r="A438" s="49" t="s">
        <v>1043</v>
      </c>
      <c r="B438" s="49" t="s">
        <v>1044</v>
      </c>
      <c r="C438" s="50">
        <v>0.0381</v>
      </c>
      <c r="D438" s="51">
        <v>-0.0051</v>
      </c>
      <c r="E438" s="52">
        <v>-0.1181</v>
      </c>
      <c r="F438" s="51">
        <v>0.0</v>
      </c>
      <c r="G438" s="49" t="s">
        <v>56</v>
      </c>
      <c r="H438" s="51">
        <v>2022.0</v>
      </c>
      <c r="I438" s="51">
        <v>2000.0</v>
      </c>
      <c r="J438" s="49" t="s">
        <v>107</v>
      </c>
      <c r="K438" s="49" t="s">
        <v>262</v>
      </c>
    </row>
    <row r="439">
      <c r="A439" s="49" t="s">
        <v>1045</v>
      </c>
      <c r="B439" s="49" t="s">
        <v>1046</v>
      </c>
      <c r="C439" s="50">
        <v>7.99</v>
      </c>
      <c r="D439" s="51">
        <v>-0.25</v>
      </c>
      <c r="E439" s="52">
        <v>-0.0303</v>
      </c>
      <c r="F439" s="53">
        <v>1.99E8</v>
      </c>
      <c r="G439" s="49" t="s">
        <v>56</v>
      </c>
      <c r="H439" s="51">
        <v>2021.0</v>
      </c>
      <c r="I439" s="51">
        <v>28923.0</v>
      </c>
      <c r="J439" s="49" t="s">
        <v>68</v>
      </c>
      <c r="K439" s="49" t="s">
        <v>86</v>
      </c>
    </row>
    <row r="440">
      <c r="A440" s="49" t="s">
        <v>1047</v>
      </c>
      <c r="B440" s="49" t="s">
        <v>1048</v>
      </c>
      <c r="C440" s="50">
        <v>319.08</v>
      </c>
      <c r="D440" s="51">
        <v>-5.92</v>
      </c>
      <c r="E440" s="52">
        <v>-0.0182</v>
      </c>
      <c r="F440" s="53">
        <v>6.47E10</v>
      </c>
      <c r="G440" s="49" t="s">
        <v>56</v>
      </c>
      <c r="I440" s="51">
        <v>820564.0</v>
      </c>
      <c r="J440" s="49" t="s">
        <v>72</v>
      </c>
      <c r="K440" s="49" t="s">
        <v>312</v>
      </c>
    </row>
    <row r="441">
      <c r="A441" s="49" t="s">
        <v>1049</v>
      </c>
      <c r="B441" s="49" t="s">
        <v>1050</v>
      </c>
      <c r="C441" s="50">
        <v>6.83</v>
      </c>
      <c r="D441" s="51">
        <v>0.09</v>
      </c>
      <c r="E441" s="52">
        <v>0.0134</v>
      </c>
      <c r="F441" s="51">
        <v>6.9560606E7</v>
      </c>
      <c r="G441" s="49" t="s">
        <v>56</v>
      </c>
      <c r="H441" s="51">
        <v>2021.0</v>
      </c>
      <c r="I441" s="51">
        <v>126395.0</v>
      </c>
      <c r="J441" s="49" t="s">
        <v>82</v>
      </c>
      <c r="K441" s="49" t="s">
        <v>396</v>
      </c>
    </row>
    <row r="442">
      <c r="A442" s="49" t="s">
        <v>1051</v>
      </c>
      <c r="B442" s="49" t="s">
        <v>1052</v>
      </c>
      <c r="C442" s="50">
        <v>0.1925</v>
      </c>
      <c r="D442" s="51">
        <v>0.0024</v>
      </c>
      <c r="E442" s="52">
        <v>0.0126</v>
      </c>
      <c r="F442" s="51">
        <v>1960530.0</v>
      </c>
      <c r="G442" s="49" t="s">
        <v>56</v>
      </c>
      <c r="H442" s="51">
        <v>2021.0</v>
      </c>
      <c r="I442" s="51">
        <v>16273.0</v>
      </c>
      <c r="J442" s="49" t="s">
        <v>82</v>
      </c>
      <c r="K442" s="49" t="s">
        <v>396</v>
      </c>
    </row>
    <row r="443">
      <c r="A443" s="49" t="s">
        <v>1053</v>
      </c>
      <c r="B443" s="49" t="s">
        <v>1054</v>
      </c>
      <c r="C443" s="50">
        <v>12.73</v>
      </c>
      <c r="D443" s="51">
        <v>-0.39</v>
      </c>
      <c r="E443" s="52">
        <v>-0.0297</v>
      </c>
      <c r="F443" s="53">
        <v>5.22E8</v>
      </c>
      <c r="G443" s="49" t="s">
        <v>56</v>
      </c>
      <c r="I443" s="51">
        <v>442868.0</v>
      </c>
      <c r="J443" s="54"/>
      <c r="K443" s="54"/>
    </row>
    <row r="444">
      <c r="A444" s="49" t="s">
        <v>1055</v>
      </c>
      <c r="B444" s="49" t="s">
        <v>1056</v>
      </c>
      <c r="C444" s="50">
        <v>67.01</v>
      </c>
      <c r="D444" s="51">
        <v>-1.46</v>
      </c>
      <c r="E444" s="52">
        <v>-0.0213</v>
      </c>
      <c r="F444" s="53">
        <v>1.01E10</v>
      </c>
      <c r="G444" s="49" t="s">
        <v>56</v>
      </c>
      <c r="I444" s="51">
        <v>1043255.0</v>
      </c>
      <c r="J444" s="49" t="s">
        <v>57</v>
      </c>
      <c r="K444" s="49" t="s">
        <v>111</v>
      </c>
    </row>
    <row r="445">
      <c r="A445" s="49" t="s">
        <v>1057</v>
      </c>
      <c r="B445" s="49" t="s">
        <v>1058</v>
      </c>
      <c r="C445" s="50">
        <v>26.73</v>
      </c>
      <c r="D445" s="51">
        <v>-0.2</v>
      </c>
      <c r="E445" s="52">
        <v>-0.0074</v>
      </c>
      <c r="F445" s="53">
        <v>7.39E8</v>
      </c>
      <c r="G445" s="49" t="s">
        <v>236</v>
      </c>
      <c r="H445" s="51">
        <v>2010.0</v>
      </c>
      <c r="I445" s="51">
        <v>219572.0</v>
      </c>
      <c r="J445" s="49" t="s">
        <v>107</v>
      </c>
      <c r="K445" s="49" t="s">
        <v>108</v>
      </c>
    </row>
    <row r="446">
      <c r="A446" s="49" t="s">
        <v>1059</v>
      </c>
      <c r="B446" s="49" t="s">
        <v>1060</v>
      </c>
      <c r="C446" s="50">
        <v>9.42</v>
      </c>
      <c r="D446" s="51">
        <v>0.01</v>
      </c>
      <c r="E446" s="52">
        <v>0.0011</v>
      </c>
      <c r="F446" s="53">
        <v>1.23E8</v>
      </c>
      <c r="G446" s="49" t="s">
        <v>56</v>
      </c>
      <c r="I446" s="51">
        <v>40755.0</v>
      </c>
      <c r="J446" s="49" t="s">
        <v>57</v>
      </c>
      <c r="K446" s="49" t="s">
        <v>1061</v>
      </c>
    </row>
    <row r="447">
      <c r="A447" s="49" t="s">
        <v>1062</v>
      </c>
      <c r="B447" s="49" t="s">
        <v>1063</v>
      </c>
      <c r="C447" s="50">
        <v>2.52</v>
      </c>
      <c r="D447" s="51">
        <v>-0.08</v>
      </c>
      <c r="E447" s="52">
        <v>-0.0308</v>
      </c>
      <c r="F447" s="51">
        <v>5.0061687E7</v>
      </c>
      <c r="G447" s="49" t="s">
        <v>56</v>
      </c>
      <c r="I447" s="51">
        <v>13765.0</v>
      </c>
      <c r="J447" s="49" t="s">
        <v>57</v>
      </c>
      <c r="K447" s="49" t="s">
        <v>1064</v>
      </c>
    </row>
    <row r="448">
      <c r="A448" s="49" t="s">
        <v>1065</v>
      </c>
      <c r="B448" s="49" t="s">
        <v>1066</v>
      </c>
      <c r="C448" s="50">
        <v>43.3</v>
      </c>
      <c r="D448" s="51">
        <v>0.31</v>
      </c>
      <c r="E448" s="52">
        <v>0.0072</v>
      </c>
      <c r="F448" s="53">
        <v>1.33E10</v>
      </c>
      <c r="G448" s="49" t="s">
        <v>56</v>
      </c>
      <c r="I448" s="51">
        <v>4062215.0</v>
      </c>
      <c r="J448" s="49" t="s">
        <v>223</v>
      </c>
      <c r="K448" s="49" t="s">
        <v>953</v>
      </c>
    </row>
    <row r="449">
      <c r="A449" s="49" t="s">
        <v>1067</v>
      </c>
      <c r="B449" s="49" t="s">
        <v>1068</v>
      </c>
      <c r="C449" s="50">
        <v>11.1</v>
      </c>
      <c r="D449" s="51">
        <v>0.0</v>
      </c>
      <c r="E449" s="52">
        <v>0.0</v>
      </c>
      <c r="F449" s="51">
        <v>0.0</v>
      </c>
      <c r="G449" s="49" t="s">
        <v>56</v>
      </c>
      <c r="H449" s="51">
        <v>2021.0</v>
      </c>
      <c r="I449" s="51">
        <v>11.0</v>
      </c>
      <c r="J449" s="49" t="s">
        <v>72</v>
      </c>
      <c r="K449" s="49" t="s">
        <v>73</v>
      </c>
    </row>
    <row r="450">
      <c r="A450" s="49" t="s">
        <v>1069</v>
      </c>
      <c r="B450" s="49" t="s">
        <v>1070</v>
      </c>
      <c r="C450" s="50">
        <v>0.0265</v>
      </c>
      <c r="D450" s="51">
        <v>-0.0035</v>
      </c>
      <c r="E450" s="52">
        <v>-0.1167</v>
      </c>
      <c r="F450" s="51">
        <v>0.0</v>
      </c>
      <c r="G450" s="49" t="s">
        <v>56</v>
      </c>
      <c r="H450" s="51">
        <v>2021.0</v>
      </c>
      <c r="I450" s="51">
        <v>200.0</v>
      </c>
      <c r="J450" s="49" t="s">
        <v>72</v>
      </c>
      <c r="K450" s="49" t="s">
        <v>73</v>
      </c>
    </row>
    <row r="451">
      <c r="A451" s="49" t="s">
        <v>1071</v>
      </c>
      <c r="B451" s="49" t="s">
        <v>1072</v>
      </c>
      <c r="C451" s="50">
        <v>33.86</v>
      </c>
      <c r="D451" s="51">
        <v>-1.07</v>
      </c>
      <c r="E451" s="52">
        <v>-0.0306</v>
      </c>
      <c r="F451" s="53">
        <v>2.71E9</v>
      </c>
      <c r="G451" s="49" t="s">
        <v>56</v>
      </c>
      <c r="H451" s="51">
        <v>2013.0</v>
      </c>
      <c r="I451" s="51">
        <v>777534.0</v>
      </c>
      <c r="J451" s="49" t="s">
        <v>72</v>
      </c>
      <c r="K451" s="49" t="s">
        <v>124</v>
      </c>
    </row>
    <row r="452">
      <c r="A452" s="49" t="s">
        <v>1073</v>
      </c>
      <c r="B452" s="49" t="s">
        <v>1074</v>
      </c>
      <c r="C452" s="50">
        <v>11.0</v>
      </c>
      <c r="D452" s="51">
        <v>0.0</v>
      </c>
      <c r="E452" s="52">
        <v>0.0</v>
      </c>
      <c r="F452" s="51">
        <v>0.0</v>
      </c>
      <c r="G452" s="54"/>
      <c r="H452" s="51">
        <v>2022.0</v>
      </c>
      <c r="I452" s="51">
        <v>3.0</v>
      </c>
      <c r="J452" s="49" t="s">
        <v>72</v>
      </c>
      <c r="K452" s="49" t="s">
        <v>73</v>
      </c>
    </row>
    <row r="453">
      <c r="A453" s="49" t="s">
        <v>1075</v>
      </c>
      <c r="B453" s="49" t="s">
        <v>1076</v>
      </c>
      <c r="C453" s="50">
        <v>2.74</v>
      </c>
      <c r="D453" s="51">
        <v>0.04</v>
      </c>
      <c r="E453" s="52">
        <v>0.0148</v>
      </c>
      <c r="F453" s="51">
        <v>5.075487E7</v>
      </c>
      <c r="G453" s="49" t="s">
        <v>56</v>
      </c>
      <c r="I453" s="51">
        <v>136230.0</v>
      </c>
      <c r="J453" s="49" t="s">
        <v>72</v>
      </c>
      <c r="K453" s="49" t="s">
        <v>650</v>
      </c>
    </row>
    <row r="454">
      <c r="A454" s="49" t="s">
        <v>1077</v>
      </c>
      <c r="B454" s="49" t="s">
        <v>1078</v>
      </c>
      <c r="C454" s="50">
        <v>0.5898</v>
      </c>
      <c r="D454" s="51">
        <v>0.0121</v>
      </c>
      <c r="E454" s="52">
        <v>0.021</v>
      </c>
      <c r="F454" s="51">
        <v>1.0925264E7</v>
      </c>
      <c r="G454" s="49" t="s">
        <v>56</v>
      </c>
      <c r="I454" s="51">
        <v>5500.0</v>
      </c>
      <c r="J454" s="49" t="s">
        <v>72</v>
      </c>
      <c r="K454" s="49" t="s">
        <v>650</v>
      </c>
    </row>
    <row r="455">
      <c r="A455" s="49" t="s">
        <v>1079</v>
      </c>
      <c r="B455" s="49" t="s">
        <v>1080</v>
      </c>
      <c r="C455" s="50">
        <v>280.61</v>
      </c>
      <c r="D455" s="51">
        <v>-2.77</v>
      </c>
      <c r="E455" s="52">
        <v>-0.0098</v>
      </c>
      <c r="F455" s="53">
        <v>6.23E10</v>
      </c>
      <c r="G455" s="49" t="s">
        <v>56</v>
      </c>
      <c r="I455" s="51">
        <v>471896.0</v>
      </c>
      <c r="J455" s="49" t="s">
        <v>57</v>
      </c>
      <c r="K455" s="49" t="s">
        <v>345</v>
      </c>
    </row>
    <row r="456">
      <c r="A456" s="49" t="s">
        <v>1081</v>
      </c>
      <c r="B456" s="49" t="s">
        <v>1082</v>
      </c>
      <c r="C456" s="50">
        <v>0.9662</v>
      </c>
      <c r="D456" s="51">
        <v>-0.0445</v>
      </c>
      <c r="E456" s="52">
        <v>-0.044</v>
      </c>
      <c r="F456" s="51">
        <v>1.3196862E7</v>
      </c>
      <c r="G456" s="49" t="s">
        <v>56</v>
      </c>
      <c r="I456" s="51">
        <v>34618.0</v>
      </c>
      <c r="J456" s="49" t="s">
        <v>82</v>
      </c>
      <c r="K456" s="49" t="s">
        <v>152</v>
      </c>
    </row>
    <row r="457">
      <c r="A457" s="49" t="s">
        <v>1083</v>
      </c>
      <c r="B457" s="49" t="s">
        <v>1084</v>
      </c>
      <c r="C457" s="50">
        <v>4.51</v>
      </c>
      <c r="D457" s="51">
        <v>-0.26</v>
      </c>
      <c r="E457" s="52">
        <v>-0.0545</v>
      </c>
      <c r="F457" s="51">
        <v>8.0162539E7</v>
      </c>
      <c r="G457" s="49" t="s">
        <v>56</v>
      </c>
      <c r="H457" s="51">
        <v>2007.0</v>
      </c>
      <c r="I457" s="51">
        <v>99615.0</v>
      </c>
      <c r="J457" s="49" t="s">
        <v>68</v>
      </c>
      <c r="K457" s="49" t="s">
        <v>69</v>
      </c>
    </row>
    <row r="458">
      <c r="A458" s="49" t="s">
        <v>1085</v>
      </c>
      <c r="B458" s="49" t="s">
        <v>1086</v>
      </c>
      <c r="C458" s="50">
        <v>25.3</v>
      </c>
      <c r="D458" s="51">
        <v>0.0</v>
      </c>
      <c r="E458" s="52">
        <v>0.0</v>
      </c>
      <c r="F458" s="53">
        <v>5.97E9</v>
      </c>
      <c r="G458" s="49" t="s">
        <v>56</v>
      </c>
      <c r="H458" s="51">
        <v>2020.0</v>
      </c>
      <c r="I458" s="51">
        <v>1623980.0</v>
      </c>
      <c r="J458" s="49" t="s">
        <v>95</v>
      </c>
      <c r="K458" s="49" t="s">
        <v>340</v>
      </c>
    </row>
    <row r="459">
      <c r="A459" s="49" t="s">
        <v>1087</v>
      </c>
      <c r="B459" s="49" t="s">
        <v>1088</v>
      </c>
      <c r="C459" s="50">
        <v>10.54</v>
      </c>
      <c r="D459" s="51">
        <v>0.0</v>
      </c>
      <c r="E459" s="52">
        <v>0.0</v>
      </c>
      <c r="F459" s="51">
        <v>0.0</v>
      </c>
      <c r="G459" s="54"/>
      <c r="H459" s="51">
        <v>2021.0</v>
      </c>
      <c r="I459" s="51">
        <v>8.0</v>
      </c>
      <c r="J459" s="49" t="s">
        <v>72</v>
      </c>
      <c r="K459" s="49" t="s">
        <v>73</v>
      </c>
    </row>
    <row r="460">
      <c r="A460" s="49" t="s">
        <v>1089</v>
      </c>
      <c r="B460" s="49" t="s">
        <v>1090</v>
      </c>
      <c r="C460" s="50">
        <v>19.97</v>
      </c>
      <c r="D460" s="51">
        <v>-0.1</v>
      </c>
      <c r="E460" s="52">
        <v>-0.005</v>
      </c>
      <c r="F460" s="53">
        <v>1.01E9</v>
      </c>
      <c r="G460" s="49" t="s">
        <v>56</v>
      </c>
      <c r="H460" s="51">
        <v>2023.0</v>
      </c>
      <c r="I460" s="51">
        <v>414336.0</v>
      </c>
      <c r="J460" s="49" t="s">
        <v>82</v>
      </c>
      <c r="K460" s="49" t="s">
        <v>139</v>
      </c>
    </row>
    <row r="461">
      <c r="A461" s="49" t="s">
        <v>1091</v>
      </c>
      <c r="B461" s="49" t="s">
        <v>1092</v>
      </c>
      <c r="C461" s="50">
        <v>80.89</v>
      </c>
      <c r="D461" s="51">
        <v>-0.65</v>
      </c>
      <c r="E461" s="52">
        <v>-0.008</v>
      </c>
      <c r="F461" s="53">
        <v>4.82E10</v>
      </c>
      <c r="G461" s="49" t="s">
        <v>56</v>
      </c>
      <c r="I461" s="51">
        <v>3087826.0</v>
      </c>
      <c r="J461" s="49" t="s">
        <v>107</v>
      </c>
      <c r="K461" s="49" t="s">
        <v>58</v>
      </c>
    </row>
    <row r="462">
      <c r="A462" s="49" t="s">
        <v>1093</v>
      </c>
      <c r="B462" s="49" t="s">
        <v>1094</v>
      </c>
      <c r="C462" s="50">
        <v>2.91</v>
      </c>
      <c r="D462" s="51">
        <v>0.03</v>
      </c>
      <c r="E462" s="52">
        <v>0.0104</v>
      </c>
      <c r="F462" s="53">
        <v>3.13E8</v>
      </c>
      <c r="G462" s="49" t="s">
        <v>67</v>
      </c>
      <c r="H462" s="51">
        <v>2020.0</v>
      </c>
      <c r="I462" s="51">
        <v>314621.0</v>
      </c>
      <c r="J462" s="49" t="s">
        <v>107</v>
      </c>
      <c r="K462" s="49" t="s">
        <v>262</v>
      </c>
    </row>
    <row r="463">
      <c r="A463" s="49" t="s">
        <v>1095</v>
      </c>
      <c r="B463" s="49" t="s">
        <v>1096</v>
      </c>
      <c r="C463" s="50">
        <v>5.01</v>
      </c>
      <c r="D463" s="51">
        <v>0.155</v>
      </c>
      <c r="E463" s="52">
        <v>0.0319</v>
      </c>
      <c r="F463" s="53">
        <v>5.33E8</v>
      </c>
      <c r="G463" s="49" t="s">
        <v>56</v>
      </c>
      <c r="H463" s="51">
        <v>2022.0</v>
      </c>
      <c r="I463" s="51">
        <v>5715725.0</v>
      </c>
      <c r="J463" s="49" t="s">
        <v>72</v>
      </c>
      <c r="K463" s="49" t="s">
        <v>185</v>
      </c>
    </row>
    <row r="464">
      <c r="A464" s="49" t="s">
        <v>1097</v>
      </c>
      <c r="B464" s="49" t="s">
        <v>1098</v>
      </c>
      <c r="C464" s="50">
        <v>15.84</v>
      </c>
      <c r="D464" s="51">
        <v>-0.29</v>
      </c>
      <c r="E464" s="52">
        <v>-0.018</v>
      </c>
      <c r="F464" s="53">
        <v>3.62E9</v>
      </c>
      <c r="G464" s="49" t="s">
        <v>56</v>
      </c>
      <c r="H464" s="51">
        <v>2015.0</v>
      </c>
      <c r="I464" s="51">
        <v>2337834.0</v>
      </c>
      <c r="J464" s="49" t="s">
        <v>68</v>
      </c>
      <c r="K464" s="49" t="s">
        <v>86</v>
      </c>
    </row>
    <row r="465">
      <c r="A465" s="49" t="s">
        <v>1099</v>
      </c>
      <c r="B465" s="49" t="s">
        <v>1100</v>
      </c>
      <c r="C465" s="50">
        <v>1.81</v>
      </c>
      <c r="D465" s="51">
        <v>-0.19</v>
      </c>
      <c r="E465" s="52">
        <v>-0.095</v>
      </c>
      <c r="F465" s="53">
        <v>1.57E8</v>
      </c>
      <c r="G465" s="49" t="s">
        <v>56</v>
      </c>
      <c r="I465" s="51">
        <v>17484.0</v>
      </c>
      <c r="J465" s="49" t="s">
        <v>72</v>
      </c>
      <c r="K465" s="49" t="s">
        <v>73</v>
      </c>
    </row>
    <row r="466">
      <c r="A466" s="49" t="s">
        <v>1101</v>
      </c>
      <c r="B466" s="49" t="s">
        <v>1102</v>
      </c>
      <c r="C466" s="50">
        <v>0.05</v>
      </c>
      <c r="D466" s="51">
        <v>0.0</v>
      </c>
      <c r="E466" s="52">
        <v>0.0</v>
      </c>
      <c r="F466" s="51">
        <v>4339792.0</v>
      </c>
      <c r="G466" s="49" t="s">
        <v>56</v>
      </c>
      <c r="I466" s="51">
        <v>24700.0</v>
      </c>
      <c r="J466" s="49" t="s">
        <v>72</v>
      </c>
      <c r="K466" s="49" t="s">
        <v>73</v>
      </c>
    </row>
    <row r="467">
      <c r="A467" s="49" t="s">
        <v>1103</v>
      </c>
      <c r="B467" s="49" t="s">
        <v>1104</v>
      </c>
      <c r="C467" s="50">
        <v>46.18</v>
      </c>
      <c r="D467" s="51">
        <v>0.13</v>
      </c>
      <c r="E467" s="52">
        <v>0.0028</v>
      </c>
      <c r="F467" s="53">
        <v>5.44E9</v>
      </c>
      <c r="G467" s="49" t="s">
        <v>56</v>
      </c>
      <c r="H467" s="51">
        <v>2017.0</v>
      </c>
      <c r="I467" s="51">
        <v>1366566.0</v>
      </c>
      <c r="J467" s="49" t="s">
        <v>82</v>
      </c>
      <c r="K467" s="49" t="s">
        <v>83</v>
      </c>
    </row>
    <row r="468">
      <c r="A468" s="49" t="s">
        <v>1105</v>
      </c>
      <c r="B468" s="49" t="s">
        <v>1106</v>
      </c>
      <c r="C468" s="50">
        <v>2.52</v>
      </c>
      <c r="D468" s="51">
        <v>0.02</v>
      </c>
      <c r="E468" s="52">
        <v>0.008</v>
      </c>
      <c r="F468" s="53">
        <v>1.59E8</v>
      </c>
      <c r="G468" s="49" t="s">
        <v>56</v>
      </c>
      <c r="H468" s="51">
        <v>2019.0</v>
      </c>
      <c r="I468" s="51">
        <v>416147.0</v>
      </c>
      <c r="J468" s="49" t="s">
        <v>82</v>
      </c>
      <c r="K468" s="49" t="s">
        <v>83</v>
      </c>
    </row>
    <row r="469">
      <c r="A469" s="49" t="s">
        <v>1107</v>
      </c>
      <c r="B469" s="49" t="s">
        <v>1108</v>
      </c>
      <c r="C469" s="50">
        <v>1.89</v>
      </c>
      <c r="D469" s="51">
        <v>-0.13</v>
      </c>
      <c r="E469" s="52">
        <v>-0.0644</v>
      </c>
      <c r="F469" s="51">
        <v>7883908.0</v>
      </c>
      <c r="G469" s="49" t="s">
        <v>214</v>
      </c>
      <c r="H469" s="51">
        <v>2018.0</v>
      </c>
      <c r="I469" s="51">
        <v>313.0</v>
      </c>
      <c r="J469" s="49" t="s">
        <v>82</v>
      </c>
      <c r="K469" s="49" t="s">
        <v>83</v>
      </c>
    </row>
    <row r="470">
      <c r="A470" s="49" t="s">
        <v>1109</v>
      </c>
      <c r="B470" s="49" t="s">
        <v>1110</v>
      </c>
      <c r="C470" s="50">
        <v>83.38</v>
      </c>
      <c r="D470" s="51">
        <v>-3.87</v>
      </c>
      <c r="E470" s="52">
        <v>-0.0444</v>
      </c>
      <c r="F470" s="53">
        <v>4.73E10</v>
      </c>
      <c r="G470" s="49" t="s">
        <v>56</v>
      </c>
      <c r="I470" s="51">
        <v>2937867.0</v>
      </c>
      <c r="J470" s="49" t="s">
        <v>72</v>
      </c>
      <c r="K470" s="49" t="s">
        <v>124</v>
      </c>
    </row>
    <row r="471">
      <c r="A471" s="49" t="s">
        <v>1111</v>
      </c>
      <c r="B471" s="49" t="s">
        <v>1112</v>
      </c>
      <c r="C471" s="50">
        <v>51.12</v>
      </c>
      <c r="D471" s="51">
        <v>-1.83</v>
      </c>
      <c r="E471" s="52">
        <v>-0.0346</v>
      </c>
      <c r="F471" s="54"/>
      <c r="G471" s="49" t="s">
        <v>56</v>
      </c>
      <c r="I471" s="51">
        <v>178791.0</v>
      </c>
      <c r="J471" s="54"/>
      <c r="K471" s="54"/>
    </row>
    <row r="472">
      <c r="A472" s="49" t="s">
        <v>1113</v>
      </c>
      <c r="B472" s="49" t="s">
        <v>1114</v>
      </c>
      <c r="C472" s="50">
        <v>42.55</v>
      </c>
      <c r="D472" s="51">
        <v>-0.88</v>
      </c>
      <c r="E472" s="52">
        <v>-0.0203</v>
      </c>
      <c r="F472" s="53">
        <v>9.39E8</v>
      </c>
      <c r="G472" s="49" t="s">
        <v>56</v>
      </c>
      <c r="I472" s="51">
        <v>175219.0</v>
      </c>
      <c r="J472" s="49" t="s">
        <v>95</v>
      </c>
      <c r="K472" s="49" t="s">
        <v>362</v>
      </c>
    </row>
    <row r="473">
      <c r="A473" s="49" t="s">
        <v>1115</v>
      </c>
      <c r="B473" s="49" t="s">
        <v>1116</v>
      </c>
      <c r="C473" s="50">
        <v>25.54</v>
      </c>
      <c r="D473" s="51">
        <v>-0.12</v>
      </c>
      <c r="E473" s="52">
        <v>-0.0047</v>
      </c>
      <c r="F473" s="51">
        <v>0.0</v>
      </c>
      <c r="G473" s="49" t="s">
        <v>56</v>
      </c>
      <c r="H473" s="51">
        <v>1987.0</v>
      </c>
      <c r="I473" s="51">
        <v>86070.0</v>
      </c>
      <c r="J473" s="54"/>
      <c r="K473" s="54"/>
    </row>
    <row r="474">
      <c r="A474" s="49" t="s">
        <v>1117</v>
      </c>
      <c r="B474" s="49" t="s">
        <v>1118</v>
      </c>
      <c r="C474" s="50">
        <v>38.54</v>
      </c>
      <c r="D474" s="51">
        <v>-0.41</v>
      </c>
      <c r="E474" s="52">
        <v>-0.0105</v>
      </c>
      <c r="F474" s="53">
        <v>1.34E10</v>
      </c>
      <c r="G474" s="49" t="s">
        <v>56</v>
      </c>
      <c r="H474" s="51">
        <v>2021.0</v>
      </c>
      <c r="I474" s="51">
        <v>2165929.0</v>
      </c>
      <c r="J474" s="49" t="s">
        <v>107</v>
      </c>
      <c r="K474" s="49" t="s">
        <v>348</v>
      </c>
    </row>
    <row r="475">
      <c r="A475" s="49" t="s">
        <v>1119</v>
      </c>
      <c r="B475" s="49" t="s">
        <v>1120</v>
      </c>
      <c r="C475" s="50">
        <v>183.97</v>
      </c>
      <c r="D475" s="51">
        <v>2.86</v>
      </c>
      <c r="E475" s="52">
        <v>0.0158</v>
      </c>
      <c r="F475" s="53">
        <v>6.56E9</v>
      </c>
      <c r="G475" s="49" t="s">
        <v>56</v>
      </c>
      <c r="H475" s="51">
        <v>2015.0</v>
      </c>
      <c r="I475" s="51">
        <v>79846.0</v>
      </c>
      <c r="J475" s="49" t="s">
        <v>107</v>
      </c>
      <c r="K475" s="49" t="s">
        <v>262</v>
      </c>
    </row>
    <row r="476">
      <c r="A476" s="49" t="s">
        <v>1121</v>
      </c>
      <c r="B476" s="49" t="s">
        <v>1122</v>
      </c>
      <c r="C476" s="50">
        <v>42.65</v>
      </c>
      <c r="D476" s="51">
        <v>0.71</v>
      </c>
      <c r="E476" s="52">
        <v>0.0169</v>
      </c>
      <c r="F476" s="53">
        <v>3.12E9</v>
      </c>
      <c r="G476" s="49" t="s">
        <v>56</v>
      </c>
      <c r="H476" s="51">
        <v>2017.0</v>
      </c>
      <c r="I476" s="51">
        <v>505082.0</v>
      </c>
      <c r="J476" s="49" t="s">
        <v>107</v>
      </c>
      <c r="K476" s="49" t="s">
        <v>262</v>
      </c>
    </row>
    <row r="477">
      <c r="A477" s="49" t="s">
        <v>1123</v>
      </c>
      <c r="B477" s="49" t="s">
        <v>1124</v>
      </c>
      <c r="C477" s="50">
        <v>5.38</v>
      </c>
      <c r="D477" s="51">
        <v>-0.085</v>
      </c>
      <c r="E477" s="52">
        <v>-0.0156</v>
      </c>
      <c r="F477" s="53">
        <v>5.41E8</v>
      </c>
      <c r="G477" s="49" t="s">
        <v>56</v>
      </c>
      <c r="I477" s="51">
        <v>1252112.0</v>
      </c>
      <c r="J477" s="49" t="s">
        <v>315</v>
      </c>
      <c r="K477" s="49" t="s">
        <v>316</v>
      </c>
    </row>
    <row r="478">
      <c r="A478" s="49" t="s">
        <v>1125</v>
      </c>
      <c r="B478" s="49" t="s">
        <v>1126</v>
      </c>
      <c r="C478" s="50">
        <v>5.0</v>
      </c>
      <c r="D478" s="51">
        <v>-0.1699</v>
      </c>
      <c r="E478" s="52">
        <v>-0.0329</v>
      </c>
      <c r="F478" s="51">
        <v>1.8683365E7</v>
      </c>
      <c r="G478" s="49" t="s">
        <v>56</v>
      </c>
      <c r="H478" s="51">
        <v>2019.0</v>
      </c>
      <c r="I478" s="51">
        <v>1109.0</v>
      </c>
      <c r="J478" s="49" t="s">
        <v>82</v>
      </c>
      <c r="K478" s="49" t="s">
        <v>139</v>
      </c>
    </row>
    <row r="479">
      <c r="A479" s="49" t="s">
        <v>1127</v>
      </c>
      <c r="B479" s="49" t="s">
        <v>1128</v>
      </c>
      <c r="C479" s="50">
        <v>12.95</v>
      </c>
      <c r="D479" s="51">
        <v>0.04</v>
      </c>
      <c r="E479" s="52">
        <v>0.0031</v>
      </c>
      <c r="F479" s="51">
        <v>8.2741914E7</v>
      </c>
      <c r="G479" s="49" t="s">
        <v>56</v>
      </c>
      <c r="I479" s="51">
        <v>250247.0</v>
      </c>
      <c r="J479" s="49" t="s">
        <v>95</v>
      </c>
      <c r="K479" s="49" t="s">
        <v>707</v>
      </c>
    </row>
    <row r="480">
      <c r="A480" s="49" t="s">
        <v>1129</v>
      </c>
      <c r="B480" s="49" t="s">
        <v>1130</v>
      </c>
      <c r="C480" s="50">
        <v>4.06</v>
      </c>
      <c r="D480" s="51">
        <v>-0.01</v>
      </c>
      <c r="E480" s="52">
        <v>-0.0025</v>
      </c>
      <c r="F480" s="51">
        <v>4.8367616E7</v>
      </c>
      <c r="G480" s="49" t="s">
        <v>121</v>
      </c>
      <c r="H480" s="51">
        <v>2000.0</v>
      </c>
      <c r="I480" s="51">
        <v>7322.0</v>
      </c>
      <c r="J480" s="49" t="s">
        <v>82</v>
      </c>
      <c r="K480" s="49" t="s">
        <v>379</v>
      </c>
    </row>
    <row r="481">
      <c r="A481" s="49" t="s">
        <v>1131</v>
      </c>
      <c r="B481" s="49" t="s">
        <v>1132</v>
      </c>
      <c r="C481" s="50">
        <v>0.0512</v>
      </c>
      <c r="D481" s="51">
        <v>1.0E-4</v>
      </c>
      <c r="E481" s="52">
        <v>0.002</v>
      </c>
      <c r="F481" s="51">
        <v>0.0</v>
      </c>
      <c r="G481" s="49" t="s">
        <v>56</v>
      </c>
      <c r="H481" s="51">
        <v>2021.0</v>
      </c>
      <c r="I481" s="51">
        <v>1195.0</v>
      </c>
      <c r="J481" s="54"/>
      <c r="K481" s="54"/>
    </row>
    <row r="482">
      <c r="A482" s="49" t="s">
        <v>1133</v>
      </c>
      <c r="B482" s="49" t="s">
        <v>1134</v>
      </c>
      <c r="C482" s="50">
        <v>2.16</v>
      </c>
      <c r="D482" s="51">
        <v>-0.27</v>
      </c>
      <c r="E482" s="52">
        <v>-0.1111</v>
      </c>
      <c r="F482" s="51">
        <v>1.4081474E7</v>
      </c>
      <c r="G482" s="49" t="s">
        <v>121</v>
      </c>
      <c r="H482" s="54"/>
      <c r="I482" s="51">
        <v>39306.0</v>
      </c>
      <c r="J482" s="49" t="s">
        <v>82</v>
      </c>
      <c r="K482" s="49" t="s">
        <v>309</v>
      </c>
    </row>
    <row r="483">
      <c r="A483" s="49" t="s">
        <v>1135</v>
      </c>
      <c r="B483" s="49" t="s">
        <v>1136</v>
      </c>
      <c r="C483" s="50">
        <v>90.25</v>
      </c>
      <c r="D483" s="51">
        <v>-1.76</v>
      </c>
      <c r="E483" s="52">
        <v>-0.0191</v>
      </c>
      <c r="F483" s="53">
        <v>2.55E10</v>
      </c>
      <c r="G483" s="49" t="s">
        <v>138</v>
      </c>
      <c r="H483" s="51">
        <v>2011.0</v>
      </c>
      <c r="I483" s="51">
        <v>2828900.0</v>
      </c>
      <c r="J483" s="49" t="s">
        <v>95</v>
      </c>
      <c r="K483" s="49" t="s">
        <v>362</v>
      </c>
    </row>
    <row r="484">
      <c r="A484" s="49" t="s">
        <v>1137</v>
      </c>
      <c r="B484" s="49" t="s">
        <v>1138</v>
      </c>
      <c r="C484" s="50">
        <v>0.344</v>
      </c>
      <c r="D484" s="51">
        <v>-0.0083</v>
      </c>
      <c r="E484" s="52">
        <v>-0.0236</v>
      </c>
      <c r="F484" s="51">
        <v>3964158.0</v>
      </c>
      <c r="G484" s="49" t="s">
        <v>56</v>
      </c>
      <c r="I484" s="51">
        <v>737754.0</v>
      </c>
      <c r="J484" s="49" t="s">
        <v>82</v>
      </c>
      <c r="K484" s="49" t="s">
        <v>83</v>
      </c>
    </row>
    <row r="485">
      <c r="A485" s="49" t="s">
        <v>1139</v>
      </c>
      <c r="B485" s="49" t="s">
        <v>1140</v>
      </c>
      <c r="C485" s="50">
        <v>1.24</v>
      </c>
      <c r="D485" s="51">
        <v>-0.03</v>
      </c>
      <c r="E485" s="52">
        <v>-0.0236</v>
      </c>
      <c r="F485" s="51">
        <v>2.55688E7</v>
      </c>
      <c r="G485" s="49" t="s">
        <v>1141</v>
      </c>
      <c r="H485" s="54"/>
      <c r="I485" s="51">
        <v>706.0</v>
      </c>
      <c r="J485" s="49" t="s">
        <v>57</v>
      </c>
      <c r="K485" s="49" t="s">
        <v>391</v>
      </c>
    </row>
    <row r="486">
      <c r="A486" s="49" t="s">
        <v>1142</v>
      </c>
      <c r="B486" s="49" t="s">
        <v>1143</v>
      </c>
      <c r="C486" s="50">
        <v>11.0</v>
      </c>
      <c r="D486" s="51">
        <v>0.0</v>
      </c>
      <c r="E486" s="52">
        <v>0.0</v>
      </c>
      <c r="F486" s="51">
        <v>0.0</v>
      </c>
      <c r="G486" s="49" t="s">
        <v>992</v>
      </c>
      <c r="H486" s="51">
        <v>2022.0</v>
      </c>
      <c r="I486" s="51">
        <v>305.0</v>
      </c>
      <c r="J486" s="49" t="s">
        <v>72</v>
      </c>
      <c r="K486" s="49" t="s">
        <v>73</v>
      </c>
    </row>
    <row r="487">
      <c r="A487" s="49" t="s">
        <v>1144</v>
      </c>
      <c r="B487" s="49" t="s">
        <v>1145</v>
      </c>
      <c r="C487" s="50">
        <v>2.65</v>
      </c>
      <c r="D487" s="51">
        <v>0.39</v>
      </c>
      <c r="E487" s="52">
        <v>0.1726</v>
      </c>
      <c r="F487" s="51">
        <v>9.1806216E7</v>
      </c>
      <c r="G487" s="49" t="s">
        <v>56</v>
      </c>
      <c r="I487" s="51">
        <v>283796.0</v>
      </c>
      <c r="J487" s="49" t="s">
        <v>82</v>
      </c>
      <c r="K487" s="49" t="s">
        <v>178</v>
      </c>
    </row>
    <row r="488">
      <c r="A488" s="49" t="s">
        <v>1146</v>
      </c>
      <c r="B488" s="49" t="s">
        <v>1147</v>
      </c>
      <c r="C488" s="50">
        <v>3.69</v>
      </c>
      <c r="D488" s="51">
        <v>-0.37</v>
      </c>
      <c r="E488" s="52">
        <v>-0.0911</v>
      </c>
      <c r="F488" s="51">
        <v>1.3165595E7</v>
      </c>
      <c r="G488" s="49" t="s">
        <v>56</v>
      </c>
      <c r="I488" s="51">
        <v>39330.0</v>
      </c>
      <c r="J488" s="54"/>
      <c r="K488" s="54"/>
    </row>
    <row r="489">
      <c r="A489" s="49" t="s">
        <v>1148</v>
      </c>
      <c r="B489" s="49" t="s">
        <v>1149</v>
      </c>
      <c r="C489" s="50">
        <v>0.922</v>
      </c>
      <c r="D489" s="51">
        <v>-0.0287</v>
      </c>
      <c r="E489" s="52">
        <v>-0.0302</v>
      </c>
      <c r="F489" s="51">
        <v>9.513644E7</v>
      </c>
      <c r="G489" s="49" t="s">
        <v>56</v>
      </c>
      <c r="H489" s="51">
        <v>2015.0</v>
      </c>
      <c r="I489" s="51">
        <v>355405.0</v>
      </c>
      <c r="J489" s="49" t="s">
        <v>57</v>
      </c>
      <c r="K489" s="49" t="s">
        <v>64</v>
      </c>
    </row>
    <row r="490">
      <c r="A490" s="49" t="s">
        <v>1150</v>
      </c>
      <c r="B490" s="49" t="s">
        <v>1151</v>
      </c>
      <c r="C490" s="50">
        <v>5.15</v>
      </c>
      <c r="D490" s="51">
        <v>-0.11</v>
      </c>
      <c r="E490" s="52">
        <v>-0.0209</v>
      </c>
      <c r="F490" s="53">
        <v>3.55E9</v>
      </c>
      <c r="G490" s="49" t="s">
        <v>56</v>
      </c>
      <c r="H490" s="51">
        <v>2016.0</v>
      </c>
      <c r="I490" s="51">
        <v>7798798.0</v>
      </c>
      <c r="J490" s="49" t="s">
        <v>365</v>
      </c>
      <c r="K490" s="49" t="s">
        <v>456</v>
      </c>
    </row>
    <row r="491">
      <c r="A491" s="49" t="s">
        <v>1152</v>
      </c>
      <c r="B491" s="49" t="s">
        <v>1153</v>
      </c>
      <c r="C491" s="50">
        <v>25.03</v>
      </c>
      <c r="D491" s="51">
        <v>0.01</v>
      </c>
      <c r="E491" s="52">
        <v>4.0E-4</v>
      </c>
      <c r="F491" s="53">
        <v>1.72E10</v>
      </c>
      <c r="G491" s="49" t="s">
        <v>56</v>
      </c>
      <c r="H491" s="51">
        <v>2018.0</v>
      </c>
      <c r="I491" s="51">
        <v>57537.0</v>
      </c>
      <c r="J491" s="49" t="s">
        <v>365</v>
      </c>
      <c r="K491" s="49" t="s">
        <v>456</v>
      </c>
    </row>
    <row r="492">
      <c r="A492" s="49" t="s">
        <v>1154</v>
      </c>
      <c r="B492" s="49" t="s">
        <v>1155</v>
      </c>
      <c r="C492" s="50">
        <v>23.95</v>
      </c>
      <c r="D492" s="51">
        <v>-0.28</v>
      </c>
      <c r="E492" s="52">
        <v>-0.0116</v>
      </c>
      <c r="F492" s="53">
        <v>1.65E10</v>
      </c>
      <c r="G492" s="49" t="s">
        <v>56</v>
      </c>
      <c r="H492" s="51">
        <v>2019.0</v>
      </c>
      <c r="I492" s="51">
        <v>25056.0</v>
      </c>
      <c r="J492" s="49" t="s">
        <v>365</v>
      </c>
      <c r="K492" s="49" t="s">
        <v>456</v>
      </c>
    </row>
    <row r="493">
      <c r="A493" s="49" t="s">
        <v>1156</v>
      </c>
      <c r="B493" s="49" t="s">
        <v>1157</v>
      </c>
      <c r="C493" s="50">
        <v>19.1</v>
      </c>
      <c r="D493" s="51">
        <v>-0.38</v>
      </c>
      <c r="E493" s="52">
        <v>-0.0195</v>
      </c>
      <c r="F493" s="53">
        <v>1.32E10</v>
      </c>
      <c r="G493" s="49" t="s">
        <v>56</v>
      </c>
      <c r="H493" s="51">
        <v>2021.0</v>
      </c>
      <c r="I493" s="51">
        <v>97162.0</v>
      </c>
      <c r="J493" s="49" t="s">
        <v>365</v>
      </c>
      <c r="K493" s="49" t="s">
        <v>456</v>
      </c>
    </row>
    <row r="494">
      <c r="A494" s="49" t="s">
        <v>1158</v>
      </c>
      <c r="B494" s="49" t="s">
        <v>1159</v>
      </c>
      <c r="C494" s="50">
        <v>1.61</v>
      </c>
      <c r="D494" s="51">
        <v>-0.08</v>
      </c>
      <c r="E494" s="52">
        <v>-0.0473</v>
      </c>
      <c r="F494" s="51">
        <v>9.9379935E7</v>
      </c>
      <c r="G494" s="49" t="s">
        <v>56</v>
      </c>
      <c r="H494" s="51">
        <v>2018.0</v>
      </c>
      <c r="I494" s="51">
        <v>141099.0</v>
      </c>
      <c r="J494" s="49" t="s">
        <v>82</v>
      </c>
      <c r="K494" s="49" t="s">
        <v>83</v>
      </c>
    </row>
    <row r="495">
      <c r="A495" s="49" t="s">
        <v>1160</v>
      </c>
      <c r="B495" s="49" t="s">
        <v>1161</v>
      </c>
      <c r="C495" s="50">
        <v>10.61</v>
      </c>
      <c r="D495" s="51">
        <v>0.0</v>
      </c>
      <c r="E495" s="52">
        <v>0.0</v>
      </c>
      <c r="F495" s="51">
        <v>0.0</v>
      </c>
      <c r="G495" s="49" t="s">
        <v>56</v>
      </c>
      <c r="H495" s="51">
        <v>2022.0</v>
      </c>
      <c r="I495" s="51">
        <v>73.0</v>
      </c>
      <c r="J495" s="49" t="s">
        <v>72</v>
      </c>
      <c r="K495" s="49" t="s">
        <v>73</v>
      </c>
    </row>
    <row r="496">
      <c r="A496" s="49" t="s">
        <v>1162</v>
      </c>
      <c r="B496" s="49" t="s">
        <v>1163</v>
      </c>
      <c r="C496" s="50">
        <v>0.2537</v>
      </c>
      <c r="D496" s="51">
        <v>-0.0063</v>
      </c>
      <c r="E496" s="52">
        <v>-0.0242</v>
      </c>
      <c r="F496" s="51">
        <v>0.0</v>
      </c>
      <c r="G496" s="49" t="s">
        <v>56</v>
      </c>
      <c r="H496" s="51">
        <v>2022.0</v>
      </c>
      <c r="I496" s="51">
        <v>3003.0</v>
      </c>
      <c r="J496" s="49" t="s">
        <v>72</v>
      </c>
      <c r="K496" s="49" t="s">
        <v>73</v>
      </c>
    </row>
    <row r="497">
      <c r="A497" s="49" t="s">
        <v>1164</v>
      </c>
      <c r="B497" s="49" t="s">
        <v>1165</v>
      </c>
      <c r="C497" s="50">
        <v>28.36</v>
      </c>
      <c r="D497" s="51">
        <v>-0.14</v>
      </c>
      <c r="E497" s="52">
        <v>-0.0049</v>
      </c>
      <c r="F497" s="53">
        <v>8.52E9</v>
      </c>
      <c r="G497" s="49" t="s">
        <v>56</v>
      </c>
      <c r="H497" s="51">
        <v>2013.0</v>
      </c>
      <c r="I497" s="51">
        <v>4537519.0</v>
      </c>
      <c r="J497" s="49" t="s">
        <v>223</v>
      </c>
      <c r="K497" s="49" t="s">
        <v>953</v>
      </c>
    </row>
    <row r="498">
      <c r="A498" s="49" t="s">
        <v>1166</v>
      </c>
      <c r="B498" s="49" t="s">
        <v>1167</v>
      </c>
      <c r="C498" s="50">
        <v>0.1408</v>
      </c>
      <c r="D498" s="51">
        <v>-0.0248</v>
      </c>
      <c r="E498" s="52">
        <v>-0.1498</v>
      </c>
      <c r="F498" s="51">
        <v>1.0357621E7</v>
      </c>
      <c r="G498" s="49" t="s">
        <v>56</v>
      </c>
      <c r="H498" s="51">
        <v>2014.0</v>
      </c>
      <c r="I498" s="51">
        <v>1.0777283E7</v>
      </c>
      <c r="J498" s="49" t="s">
        <v>82</v>
      </c>
      <c r="K498" s="49" t="s">
        <v>83</v>
      </c>
    </row>
    <row r="499">
      <c r="A499" s="49" t="s">
        <v>1168</v>
      </c>
      <c r="B499" s="49" t="s">
        <v>1169</v>
      </c>
      <c r="C499" s="50">
        <v>2.79</v>
      </c>
      <c r="D499" s="51">
        <v>-0.03</v>
      </c>
      <c r="E499" s="52">
        <v>-0.0106</v>
      </c>
      <c r="F499" s="53">
        <v>2.69E8</v>
      </c>
      <c r="G499" s="49" t="s">
        <v>56</v>
      </c>
      <c r="H499" s="51">
        <v>2007.0</v>
      </c>
      <c r="I499" s="51">
        <v>331955.0</v>
      </c>
      <c r="J499" s="49" t="s">
        <v>82</v>
      </c>
      <c r="K499" s="49" t="s">
        <v>178</v>
      </c>
    </row>
    <row r="500">
      <c r="A500" s="49" t="s">
        <v>1170</v>
      </c>
      <c r="B500" s="49" t="s">
        <v>1171</v>
      </c>
      <c r="C500" s="50">
        <v>1.31</v>
      </c>
      <c r="D500" s="51">
        <v>-0.04</v>
      </c>
      <c r="E500" s="52">
        <v>-0.0296</v>
      </c>
      <c r="F500" s="51">
        <v>3.43875E7</v>
      </c>
      <c r="G500" s="49" t="s">
        <v>1172</v>
      </c>
      <c r="H500" s="51">
        <v>2023.0</v>
      </c>
      <c r="I500" s="51">
        <v>2106.0</v>
      </c>
      <c r="J500" s="49" t="s">
        <v>107</v>
      </c>
      <c r="K500" s="49" t="s">
        <v>348</v>
      </c>
    </row>
    <row r="501">
      <c r="A501" s="49" t="s">
        <v>1173</v>
      </c>
      <c r="B501" s="49" t="s">
        <v>1174</v>
      </c>
      <c r="C501" s="50">
        <v>2.0</v>
      </c>
      <c r="D501" s="51">
        <v>-0.08</v>
      </c>
      <c r="E501" s="52">
        <v>-0.0385</v>
      </c>
      <c r="F501" s="53">
        <v>1.3E8</v>
      </c>
      <c r="G501" s="49" t="s">
        <v>738</v>
      </c>
      <c r="H501" s="54"/>
      <c r="I501" s="51">
        <v>52652.0</v>
      </c>
      <c r="J501" s="49" t="s">
        <v>107</v>
      </c>
      <c r="K501" s="49" t="s">
        <v>348</v>
      </c>
    </row>
    <row r="502">
      <c r="A502" s="49" t="s">
        <v>1175</v>
      </c>
      <c r="B502" s="49" t="s">
        <v>1176</v>
      </c>
      <c r="C502" s="50">
        <v>0.2673</v>
      </c>
      <c r="D502" s="51">
        <v>0.0</v>
      </c>
      <c r="E502" s="52">
        <v>0.0</v>
      </c>
      <c r="F502" s="51">
        <v>1.7333876E7</v>
      </c>
      <c r="G502" s="49" t="s">
        <v>738</v>
      </c>
      <c r="H502" s="54"/>
      <c r="I502" s="51">
        <v>2.0</v>
      </c>
      <c r="J502" s="49" t="s">
        <v>107</v>
      </c>
      <c r="K502" s="49" t="s">
        <v>348</v>
      </c>
    </row>
    <row r="503">
      <c r="A503" s="49" t="s">
        <v>1177</v>
      </c>
      <c r="B503" s="49" t="s">
        <v>1178</v>
      </c>
      <c r="C503" s="50">
        <v>0.9651</v>
      </c>
      <c r="D503" s="51">
        <v>-0.0549</v>
      </c>
      <c r="E503" s="52">
        <v>-0.0538</v>
      </c>
      <c r="F503" s="53">
        <v>5.17E8</v>
      </c>
      <c r="G503" s="49" t="s">
        <v>138</v>
      </c>
      <c r="H503" s="51">
        <v>2021.0</v>
      </c>
      <c r="I503" s="51">
        <v>108878.0</v>
      </c>
      <c r="J503" s="49" t="s">
        <v>72</v>
      </c>
      <c r="K503" s="49" t="s">
        <v>650</v>
      </c>
    </row>
    <row r="504">
      <c r="A504" s="49" t="s">
        <v>1179</v>
      </c>
      <c r="B504" s="49" t="s">
        <v>1180</v>
      </c>
      <c r="C504" s="50">
        <v>6.4865</v>
      </c>
      <c r="D504" s="51">
        <v>0.0</v>
      </c>
      <c r="E504" s="52">
        <v>0.0</v>
      </c>
      <c r="F504" s="53">
        <v>3.47E9</v>
      </c>
      <c r="G504" s="49" t="s">
        <v>138</v>
      </c>
      <c r="I504" s="51">
        <v>28.0</v>
      </c>
      <c r="J504" s="49" t="s">
        <v>107</v>
      </c>
      <c r="K504" s="49" t="s">
        <v>348</v>
      </c>
    </row>
    <row r="505">
      <c r="A505" s="49" t="s">
        <v>1181</v>
      </c>
      <c r="B505" s="49" t="s">
        <v>1182</v>
      </c>
      <c r="C505" s="50">
        <v>2.92</v>
      </c>
      <c r="D505" s="51">
        <v>-0.11</v>
      </c>
      <c r="E505" s="52">
        <v>-0.0363</v>
      </c>
      <c r="F505" s="53">
        <v>1.26E8</v>
      </c>
      <c r="G505" s="49" t="s">
        <v>56</v>
      </c>
      <c r="H505" s="51">
        <v>2004.0</v>
      </c>
      <c r="I505" s="51">
        <v>63095.0</v>
      </c>
      <c r="J505" s="49" t="s">
        <v>95</v>
      </c>
      <c r="K505" s="49" t="s">
        <v>540</v>
      </c>
    </row>
    <row r="506">
      <c r="A506" s="49" t="s">
        <v>1183</v>
      </c>
      <c r="B506" s="49" t="s">
        <v>1184</v>
      </c>
      <c r="C506" s="50">
        <v>93.41</v>
      </c>
      <c r="D506" s="51">
        <v>-3.46</v>
      </c>
      <c r="E506" s="52">
        <v>-0.0357</v>
      </c>
      <c r="F506" s="53">
        <v>2.24E9</v>
      </c>
      <c r="G506" s="49" t="s">
        <v>56</v>
      </c>
      <c r="I506" s="51">
        <v>264546.0</v>
      </c>
      <c r="J506" s="49" t="s">
        <v>57</v>
      </c>
      <c r="K506" s="49" t="s">
        <v>1185</v>
      </c>
    </row>
    <row r="507">
      <c r="A507" s="49" t="s">
        <v>1186</v>
      </c>
      <c r="B507" s="49" t="s">
        <v>1187</v>
      </c>
      <c r="C507" s="50">
        <v>18.92</v>
      </c>
      <c r="D507" s="51">
        <v>-0.32</v>
      </c>
      <c r="E507" s="52">
        <v>-0.0166</v>
      </c>
      <c r="F507" s="53">
        <v>1.05E10</v>
      </c>
      <c r="G507" s="49" t="s">
        <v>56</v>
      </c>
      <c r="H507" s="51">
        <v>2004.0</v>
      </c>
      <c r="I507" s="51">
        <v>3639116.0</v>
      </c>
      <c r="J507" s="49" t="s">
        <v>72</v>
      </c>
      <c r="K507" s="49" t="s">
        <v>650</v>
      </c>
    </row>
    <row r="508">
      <c r="A508" s="49" t="s">
        <v>1188</v>
      </c>
      <c r="B508" s="49" t="s">
        <v>1189</v>
      </c>
      <c r="C508" s="50">
        <v>13.84</v>
      </c>
      <c r="D508" s="51">
        <v>0.0</v>
      </c>
      <c r="E508" s="52">
        <v>0.0</v>
      </c>
      <c r="F508" s="53">
        <v>5.33E8</v>
      </c>
      <c r="G508" s="49" t="s">
        <v>144</v>
      </c>
      <c r="H508" s="51">
        <v>2018.0</v>
      </c>
      <c r="I508" s="51">
        <v>35289.0</v>
      </c>
      <c r="J508" s="49" t="s">
        <v>68</v>
      </c>
      <c r="K508" s="49" t="s">
        <v>69</v>
      </c>
    </row>
    <row r="509">
      <c r="A509" s="49" t="s">
        <v>1190</v>
      </c>
      <c r="B509" s="49" t="s">
        <v>1191</v>
      </c>
      <c r="C509" s="50">
        <v>152.25</v>
      </c>
      <c r="D509" s="51">
        <v>-4.45</v>
      </c>
      <c r="E509" s="52">
        <v>-0.0284</v>
      </c>
      <c r="F509" s="53">
        <v>2.76E9</v>
      </c>
      <c r="G509" s="49" t="s">
        <v>56</v>
      </c>
      <c r="H509" s="51">
        <v>2016.0</v>
      </c>
      <c r="I509" s="51">
        <v>379421.0</v>
      </c>
      <c r="J509" s="49" t="s">
        <v>223</v>
      </c>
      <c r="K509" s="49" t="s">
        <v>956</v>
      </c>
    </row>
    <row r="510">
      <c r="A510" s="49" t="s">
        <v>1192</v>
      </c>
      <c r="B510" s="49" t="s">
        <v>1193</v>
      </c>
      <c r="C510" s="50">
        <v>9.51</v>
      </c>
      <c r="D510" s="51">
        <v>-0.16</v>
      </c>
      <c r="E510" s="52">
        <v>-0.0166</v>
      </c>
      <c r="F510" s="53">
        <v>1.24E9</v>
      </c>
      <c r="G510" s="49" t="s">
        <v>1194</v>
      </c>
      <c r="H510" s="51">
        <v>2011.0</v>
      </c>
      <c r="I510" s="51">
        <v>669769.0</v>
      </c>
      <c r="J510" s="49" t="s">
        <v>95</v>
      </c>
      <c r="K510" s="49" t="s">
        <v>1195</v>
      </c>
    </row>
    <row r="511">
      <c r="A511" s="49" t="s">
        <v>1196</v>
      </c>
      <c r="B511" s="49" t="s">
        <v>1197</v>
      </c>
      <c r="C511" s="50">
        <v>20.6</v>
      </c>
      <c r="D511" s="51">
        <v>-0.79</v>
      </c>
      <c r="E511" s="52">
        <v>-0.0369</v>
      </c>
      <c r="F511" s="53">
        <v>5.48E8</v>
      </c>
      <c r="G511" s="49" t="s">
        <v>738</v>
      </c>
      <c r="H511" s="51">
        <v>2013.0</v>
      </c>
      <c r="I511" s="51">
        <v>256488.0</v>
      </c>
      <c r="J511" s="49" t="s">
        <v>82</v>
      </c>
      <c r="K511" s="49" t="s">
        <v>83</v>
      </c>
    </row>
    <row r="512">
      <c r="A512" s="49" t="s">
        <v>1198</v>
      </c>
      <c r="B512" s="49" t="s">
        <v>1199</v>
      </c>
      <c r="C512" s="50">
        <v>12.11</v>
      </c>
      <c r="D512" s="51">
        <v>-0.18</v>
      </c>
      <c r="E512" s="52">
        <v>-0.0147</v>
      </c>
      <c r="F512" s="53">
        <v>2.77E8</v>
      </c>
      <c r="G512" s="49" t="s">
        <v>56</v>
      </c>
      <c r="H512" s="51">
        <v>2012.0</v>
      </c>
      <c r="I512" s="51">
        <v>75978.0</v>
      </c>
      <c r="J512" s="49" t="s">
        <v>72</v>
      </c>
      <c r="K512" s="49" t="s">
        <v>124</v>
      </c>
    </row>
    <row r="513">
      <c r="A513" s="49" t="s">
        <v>1200</v>
      </c>
      <c r="B513" s="49" t="s">
        <v>1201</v>
      </c>
      <c r="C513" s="50">
        <v>3.635</v>
      </c>
      <c r="D513" s="51">
        <v>-0.275</v>
      </c>
      <c r="E513" s="52">
        <v>-0.0703</v>
      </c>
      <c r="F513" s="53">
        <v>7.92E8</v>
      </c>
      <c r="G513" s="49" t="s">
        <v>56</v>
      </c>
      <c r="H513" s="51">
        <v>2014.0</v>
      </c>
      <c r="I513" s="51">
        <v>1.4416499E7</v>
      </c>
      <c r="J513" s="49" t="s">
        <v>82</v>
      </c>
      <c r="K513" s="49" t="s">
        <v>83</v>
      </c>
    </row>
    <row r="514">
      <c r="A514" s="49" t="s">
        <v>1202</v>
      </c>
      <c r="B514" s="49" t="s">
        <v>1203</v>
      </c>
      <c r="C514" s="50">
        <v>94.72</v>
      </c>
      <c r="D514" s="51">
        <v>-2.85</v>
      </c>
      <c r="E514" s="52">
        <v>-0.0292</v>
      </c>
      <c r="F514" s="53">
        <v>1.64E10</v>
      </c>
      <c r="G514" s="49" t="s">
        <v>56</v>
      </c>
      <c r="I514" s="51">
        <v>1248262.0</v>
      </c>
      <c r="J514" s="49" t="s">
        <v>68</v>
      </c>
      <c r="K514" s="49" t="s">
        <v>86</v>
      </c>
    </row>
    <row r="515">
      <c r="A515" s="49" t="s">
        <v>1204</v>
      </c>
      <c r="B515" s="49" t="s">
        <v>1205</v>
      </c>
      <c r="C515" s="50">
        <v>0.4939</v>
      </c>
      <c r="D515" s="51">
        <v>-0.0136</v>
      </c>
      <c r="E515" s="52">
        <v>-0.0268</v>
      </c>
      <c r="F515" s="51">
        <v>1403817.0</v>
      </c>
      <c r="G515" s="49" t="s">
        <v>56</v>
      </c>
      <c r="I515" s="51">
        <v>104016.0</v>
      </c>
      <c r="J515" s="49" t="s">
        <v>57</v>
      </c>
      <c r="K515" s="49" t="s">
        <v>1206</v>
      </c>
    </row>
    <row r="516">
      <c r="A516" s="49" t="s">
        <v>1207</v>
      </c>
      <c r="B516" s="49" t="s">
        <v>1208</v>
      </c>
      <c r="C516" s="50">
        <v>0.008</v>
      </c>
      <c r="D516" s="51">
        <v>0.0</v>
      </c>
      <c r="E516" s="52">
        <v>0.0</v>
      </c>
      <c r="F516" s="51">
        <v>22738.0</v>
      </c>
      <c r="G516" s="49" t="s">
        <v>56</v>
      </c>
      <c r="I516" s="51">
        <v>100.0</v>
      </c>
      <c r="J516" s="49" t="s">
        <v>57</v>
      </c>
      <c r="K516" s="49" t="s">
        <v>1206</v>
      </c>
    </row>
    <row r="517">
      <c r="A517" s="49" t="s">
        <v>1209</v>
      </c>
      <c r="B517" s="49" t="s">
        <v>1210</v>
      </c>
      <c r="C517" s="50">
        <v>1.51</v>
      </c>
      <c r="D517" s="51">
        <v>-0.05</v>
      </c>
      <c r="E517" s="52">
        <v>-0.0321</v>
      </c>
      <c r="F517" s="53">
        <v>1.18E8</v>
      </c>
      <c r="G517" s="49" t="s">
        <v>56</v>
      </c>
      <c r="I517" s="51">
        <v>143491.0</v>
      </c>
      <c r="J517" s="49" t="s">
        <v>223</v>
      </c>
      <c r="K517" s="49" t="s">
        <v>956</v>
      </c>
    </row>
    <row r="518">
      <c r="A518" s="49" t="s">
        <v>1211</v>
      </c>
      <c r="B518" s="49" t="s">
        <v>1212</v>
      </c>
      <c r="C518" s="50">
        <v>3.86</v>
      </c>
      <c r="D518" s="51">
        <v>-0.28</v>
      </c>
      <c r="E518" s="52">
        <v>-0.0676</v>
      </c>
      <c r="F518" s="51">
        <v>9.1832747E7</v>
      </c>
      <c r="G518" s="49" t="s">
        <v>56</v>
      </c>
      <c r="H518" s="51">
        <v>2022.0</v>
      </c>
      <c r="I518" s="51">
        <v>17966.0</v>
      </c>
      <c r="J518" s="49" t="s">
        <v>82</v>
      </c>
      <c r="K518" s="49" t="s">
        <v>178</v>
      </c>
    </row>
    <row r="519">
      <c r="A519" s="49" t="s">
        <v>1213</v>
      </c>
      <c r="B519" s="49" t="s">
        <v>1214</v>
      </c>
      <c r="C519" s="50">
        <v>105.13</v>
      </c>
      <c r="D519" s="51">
        <v>-2.53</v>
      </c>
      <c r="E519" s="52">
        <v>-0.0235</v>
      </c>
      <c r="F519" s="53">
        <v>3.2E10</v>
      </c>
      <c r="G519" s="49" t="s">
        <v>56</v>
      </c>
      <c r="H519" s="51">
        <v>2014.0</v>
      </c>
      <c r="I519" s="51">
        <v>929622.0</v>
      </c>
      <c r="J519" s="49" t="s">
        <v>72</v>
      </c>
      <c r="K519" s="49" t="s">
        <v>124</v>
      </c>
    </row>
    <row r="520">
      <c r="A520" s="49" t="s">
        <v>1215</v>
      </c>
      <c r="B520" s="49" t="s">
        <v>1216</v>
      </c>
      <c r="C520" s="50">
        <v>21.3101</v>
      </c>
      <c r="D520" s="51">
        <v>-0.0399</v>
      </c>
      <c r="E520" s="52">
        <v>-0.0019</v>
      </c>
      <c r="F520" s="53">
        <v>7.5E8</v>
      </c>
      <c r="G520" s="49" t="s">
        <v>236</v>
      </c>
      <c r="H520" s="54"/>
      <c r="I520" s="51">
        <v>3832.0</v>
      </c>
      <c r="J520" s="49" t="s">
        <v>72</v>
      </c>
      <c r="K520" s="49" t="s">
        <v>312</v>
      </c>
    </row>
    <row r="521">
      <c r="A521" s="49" t="s">
        <v>1217</v>
      </c>
      <c r="B521" s="49" t="s">
        <v>1218</v>
      </c>
      <c r="C521" s="50">
        <v>29.82</v>
      </c>
      <c r="D521" s="51">
        <v>0.05</v>
      </c>
      <c r="E521" s="52">
        <v>0.0017</v>
      </c>
      <c r="F521" s="53">
        <v>1.05E9</v>
      </c>
      <c r="G521" s="49" t="s">
        <v>236</v>
      </c>
      <c r="H521" s="54"/>
      <c r="I521" s="51">
        <v>245838.0</v>
      </c>
      <c r="J521" s="49" t="s">
        <v>72</v>
      </c>
      <c r="K521" s="49" t="s">
        <v>312</v>
      </c>
    </row>
    <row r="522">
      <c r="A522" s="49" t="s">
        <v>1219</v>
      </c>
      <c r="B522" s="49" t="s">
        <v>1220</v>
      </c>
      <c r="C522" s="50">
        <v>22.65</v>
      </c>
      <c r="D522" s="51">
        <v>0.14</v>
      </c>
      <c r="E522" s="52">
        <v>0.0062</v>
      </c>
      <c r="F522" s="54"/>
      <c r="G522" s="49" t="s">
        <v>236</v>
      </c>
      <c r="H522" s="54"/>
      <c r="I522" s="51">
        <v>7081.0</v>
      </c>
      <c r="J522" s="54"/>
      <c r="K522" s="54"/>
    </row>
    <row r="523">
      <c r="A523" s="49" t="s">
        <v>1221</v>
      </c>
      <c r="B523" s="49" t="s">
        <v>1222</v>
      </c>
      <c r="C523" s="50">
        <v>479.81</v>
      </c>
      <c r="D523" s="51">
        <v>-10.56</v>
      </c>
      <c r="E523" s="52">
        <v>-0.0215</v>
      </c>
      <c r="F523" s="53">
        <v>2.66E10</v>
      </c>
      <c r="G523" s="49" t="s">
        <v>422</v>
      </c>
      <c r="H523" s="51">
        <v>2017.0</v>
      </c>
      <c r="I523" s="51">
        <v>314335.0</v>
      </c>
      <c r="J523" s="49" t="s">
        <v>82</v>
      </c>
      <c r="K523" s="49" t="s">
        <v>139</v>
      </c>
    </row>
    <row r="524">
      <c r="A524" s="49" t="s">
        <v>1223</v>
      </c>
      <c r="B524" s="49" t="s">
        <v>1224</v>
      </c>
      <c r="C524" s="50">
        <v>9.16</v>
      </c>
      <c r="D524" s="51">
        <v>-0.19</v>
      </c>
      <c r="E524" s="52">
        <v>-0.0203</v>
      </c>
      <c r="F524" s="53">
        <v>1.28E9</v>
      </c>
      <c r="G524" s="49" t="s">
        <v>56</v>
      </c>
      <c r="H524" s="51">
        <v>2021.0</v>
      </c>
      <c r="I524" s="51">
        <v>302479.0</v>
      </c>
      <c r="J524" s="49" t="s">
        <v>95</v>
      </c>
      <c r="K524" s="49" t="s">
        <v>800</v>
      </c>
    </row>
    <row r="525">
      <c r="A525" s="49" t="s">
        <v>1225</v>
      </c>
      <c r="B525" s="49" t="s">
        <v>1226</v>
      </c>
      <c r="C525" s="50">
        <v>9.61</v>
      </c>
      <c r="D525" s="51">
        <v>-0.22</v>
      </c>
      <c r="E525" s="52">
        <v>-0.0224</v>
      </c>
      <c r="F525" s="53">
        <v>1.36E9</v>
      </c>
      <c r="G525" s="49" t="s">
        <v>56</v>
      </c>
      <c r="H525" s="51">
        <v>2009.0</v>
      </c>
      <c r="I525" s="51">
        <v>968408.0</v>
      </c>
      <c r="J525" s="49" t="s">
        <v>68</v>
      </c>
      <c r="K525" s="49" t="s">
        <v>86</v>
      </c>
    </row>
    <row r="526">
      <c r="A526" s="49" t="s">
        <v>1227</v>
      </c>
      <c r="B526" s="49" t="s">
        <v>1228</v>
      </c>
      <c r="C526" s="50">
        <v>8.82</v>
      </c>
      <c r="D526" s="51">
        <v>-0.42</v>
      </c>
      <c r="E526" s="52">
        <v>-0.0455</v>
      </c>
      <c r="F526" s="53">
        <v>5.08E8</v>
      </c>
      <c r="G526" s="49" t="s">
        <v>56</v>
      </c>
      <c r="H526" s="51">
        <v>2021.0</v>
      </c>
      <c r="I526" s="51">
        <v>351398.0</v>
      </c>
      <c r="J526" s="49" t="s">
        <v>365</v>
      </c>
      <c r="K526" s="49" t="s">
        <v>1229</v>
      </c>
    </row>
    <row r="527">
      <c r="A527" s="49" t="s">
        <v>1230</v>
      </c>
      <c r="B527" s="49" t="s">
        <v>1231</v>
      </c>
      <c r="C527" s="50">
        <v>10.72</v>
      </c>
      <c r="D527" s="51">
        <v>0.0</v>
      </c>
      <c r="E527" s="52">
        <v>0.0</v>
      </c>
      <c r="F527" s="51">
        <v>0.0</v>
      </c>
      <c r="G527" s="49" t="s">
        <v>56</v>
      </c>
      <c r="H527" s="51">
        <v>2021.0</v>
      </c>
      <c r="I527" s="51">
        <v>1015.0</v>
      </c>
      <c r="J527" s="49" t="s">
        <v>72</v>
      </c>
      <c r="K527" s="49" t="s">
        <v>73</v>
      </c>
    </row>
    <row r="528">
      <c r="A528" s="49" t="s">
        <v>1232</v>
      </c>
      <c r="B528" s="49" t="s">
        <v>1233</v>
      </c>
      <c r="C528" s="50">
        <v>0.11</v>
      </c>
      <c r="D528" s="51">
        <v>0.0</v>
      </c>
      <c r="E528" s="52">
        <v>0.0</v>
      </c>
      <c r="F528" s="51">
        <v>0.0</v>
      </c>
      <c r="G528" s="49" t="s">
        <v>56</v>
      </c>
      <c r="H528" s="51">
        <v>2021.0</v>
      </c>
      <c r="I528" s="51">
        <v>1.0</v>
      </c>
      <c r="J528" s="49" t="s">
        <v>72</v>
      </c>
      <c r="K528" s="49" t="s">
        <v>73</v>
      </c>
    </row>
    <row r="529">
      <c r="A529" s="49" t="s">
        <v>1234</v>
      </c>
      <c r="B529" s="49" t="s">
        <v>1235</v>
      </c>
      <c r="C529" s="50">
        <v>0.01</v>
      </c>
      <c r="D529" s="51">
        <v>0.0</v>
      </c>
      <c r="E529" s="52">
        <v>0.0</v>
      </c>
      <c r="F529" s="51">
        <v>0.0</v>
      </c>
      <c r="G529" s="49" t="s">
        <v>56</v>
      </c>
      <c r="H529" s="51">
        <v>2021.0</v>
      </c>
      <c r="I529" s="51">
        <v>7200.0</v>
      </c>
      <c r="J529" s="49" t="s">
        <v>72</v>
      </c>
      <c r="K529" s="49" t="s">
        <v>73</v>
      </c>
    </row>
    <row r="530">
      <c r="A530" s="49" t="s">
        <v>1236</v>
      </c>
      <c r="B530" s="49" t="s">
        <v>1237</v>
      </c>
      <c r="C530" s="50">
        <v>7.66</v>
      </c>
      <c r="D530" s="51">
        <v>-0.07</v>
      </c>
      <c r="E530" s="52">
        <v>-0.0091</v>
      </c>
      <c r="F530" s="53">
        <v>9.09E8</v>
      </c>
      <c r="G530" s="49" t="s">
        <v>56</v>
      </c>
      <c r="I530" s="51">
        <v>183062.0</v>
      </c>
      <c r="J530" s="49" t="s">
        <v>223</v>
      </c>
      <c r="K530" s="49" t="s">
        <v>409</v>
      </c>
    </row>
    <row r="531">
      <c r="A531" s="49" t="s">
        <v>1238</v>
      </c>
      <c r="B531" s="49" t="s">
        <v>1239</v>
      </c>
      <c r="C531" s="50">
        <v>0.9985</v>
      </c>
      <c r="D531" s="51">
        <v>0.0085</v>
      </c>
      <c r="E531" s="52">
        <v>0.0086</v>
      </c>
      <c r="F531" s="53">
        <v>1.18E8</v>
      </c>
      <c r="G531" s="49" t="s">
        <v>56</v>
      </c>
      <c r="I531" s="51">
        <v>21791.0</v>
      </c>
      <c r="J531" s="49" t="s">
        <v>223</v>
      </c>
      <c r="K531" s="49" t="s">
        <v>409</v>
      </c>
    </row>
    <row r="532">
      <c r="A532" s="49" t="s">
        <v>1240</v>
      </c>
      <c r="B532" s="49" t="s">
        <v>1241</v>
      </c>
      <c r="C532" s="50">
        <v>15.36</v>
      </c>
      <c r="D532" s="51">
        <v>-0.09</v>
      </c>
      <c r="E532" s="52">
        <v>-0.0058</v>
      </c>
      <c r="F532" s="51">
        <v>5.5359852E7</v>
      </c>
      <c r="G532" s="49" t="s">
        <v>56</v>
      </c>
      <c r="I532" s="51">
        <v>318.0</v>
      </c>
      <c r="J532" s="49" t="s">
        <v>95</v>
      </c>
      <c r="K532" s="49" t="s">
        <v>1195</v>
      </c>
    </row>
    <row r="533">
      <c r="A533" s="49" t="s">
        <v>1242</v>
      </c>
      <c r="B533" s="49" t="s">
        <v>1243</v>
      </c>
      <c r="C533" s="50">
        <v>13.62</v>
      </c>
      <c r="D533" s="51">
        <v>-0.59</v>
      </c>
      <c r="E533" s="52">
        <v>-0.0415</v>
      </c>
      <c r="F533" s="53">
        <v>2.2E8</v>
      </c>
      <c r="G533" s="49" t="s">
        <v>56</v>
      </c>
      <c r="I533" s="51">
        <v>9018.0</v>
      </c>
      <c r="J533" s="49" t="s">
        <v>68</v>
      </c>
      <c r="K533" s="49" t="s">
        <v>430</v>
      </c>
    </row>
    <row r="534">
      <c r="A534" s="49" t="s">
        <v>1244</v>
      </c>
      <c r="B534" s="49" t="s">
        <v>1245</v>
      </c>
      <c r="C534" s="50">
        <v>8.67</v>
      </c>
      <c r="D534" s="51">
        <v>0.15</v>
      </c>
      <c r="E534" s="52">
        <v>0.0176</v>
      </c>
      <c r="F534" s="53">
        <v>8.15E8</v>
      </c>
      <c r="G534" s="49" t="s">
        <v>56</v>
      </c>
      <c r="H534" s="51">
        <v>2018.0</v>
      </c>
      <c r="I534" s="51">
        <v>695148.0</v>
      </c>
      <c r="J534" s="49" t="s">
        <v>145</v>
      </c>
      <c r="K534" s="49" t="s">
        <v>1246</v>
      </c>
    </row>
    <row r="535">
      <c r="A535" s="49" t="s">
        <v>1247</v>
      </c>
      <c r="B535" s="49" t="s">
        <v>1248</v>
      </c>
      <c r="C535" s="50">
        <v>24.12</v>
      </c>
      <c r="D535" s="51">
        <v>0.15</v>
      </c>
      <c r="E535" s="52">
        <v>0.0063</v>
      </c>
      <c r="F535" s="53">
        <v>3.07E9</v>
      </c>
      <c r="G535" s="49" t="s">
        <v>56</v>
      </c>
      <c r="H535" s="51">
        <v>1999.0</v>
      </c>
      <c r="I535" s="51">
        <v>409362.0</v>
      </c>
      <c r="J535" s="49" t="s">
        <v>223</v>
      </c>
      <c r="K535" s="49" t="s">
        <v>956</v>
      </c>
    </row>
    <row r="536">
      <c r="A536" s="49" t="s">
        <v>1249</v>
      </c>
      <c r="B536" s="49" t="s">
        <v>1250</v>
      </c>
      <c r="C536" s="50">
        <v>49.74</v>
      </c>
      <c r="D536" s="51">
        <v>-2.16</v>
      </c>
      <c r="E536" s="52">
        <v>-0.0416</v>
      </c>
      <c r="F536" s="53">
        <v>5.1E10</v>
      </c>
      <c r="G536" s="49" t="s">
        <v>138</v>
      </c>
      <c r="H536" s="51">
        <v>2023.0</v>
      </c>
      <c r="I536" s="51">
        <v>4493003.0</v>
      </c>
      <c r="J536" s="54"/>
      <c r="K536" s="54"/>
    </row>
    <row r="537">
      <c r="A537" s="49" t="s">
        <v>1251</v>
      </c>
      <c r="B537" s="49" t="s">
        <v>1252</v>
      </c>
      <c r="C537" s="50">
        <v>26.42</v>
      </c>
      <c r="D537" s="51">
        <v>-0.31</v>
      </c>
      <c r="E537" s="52">
        <v>-0.0116</v>
      </c>
      <c r="F537" s="53">
        <v>6.9E9</v>
      </c>
      <c r="G537" s="49" t="s">
        <v>56</v>
      </c>
      <c r="H537" s="51">
        <v>2013.0</v>
      </c>
      <c r="I537" s="51">
        <v>2711581.0</v>
      </c>
      <c r="J537" s="49" t="s">
        <v>95</v>
      </c>
      <c r="K537" s="49" t="s">
        <v>1195</v>
      </c>
    </row>
    <row r="538">
      <c r="A538" s="49" t="s">
        <v>1253</v>
      </c>
      <c r="B538" s="49" t="s">
        <v>1254</v>
      </c>
      <c r="C538" s="50">
        <v>2.49</v>
      </c>
      <c r="D538" s="51">
        <v>-0.02</v>
      </c>
      <c r="E538" s="52">
        <v>-0.008</v>
      </c>
      <c r="F538" s="53">
        <v>3.43E8</v>
      </c>
      <c r="G538" s="54"/>
      <c r="H538" s="51">
        <v>2023.0</v>
      </c>
      <c r="I538" s="51">
        <v>10442.0</v>
      </c>
      <c r="J538" s="54"/>
      <c r="K538" s="54"/>
    </row>
    <row r="539">
      <c r="A539" s="49" t="s">
        <v>1255</v>
      </c>
      <c r="B539" s="49" t="s">
        <v>1256</v>
      </c>
      <c r="C539" s="50">
        <v>1.98</v>
      </c>
      <c r="D539" s="51">
        <v>0.03</v>
      </c>
      <c r="E539" s="52">
        <v>0.0154</v>
      </c>
      <c r="F539" s="51">
        <v>7.1532066E7</v>
      </c>
      <c r="G539" s="49" t="s">
        <v>56</v>
      </c>
      <c r="I539" s="51">
        <v>5071.0</v>
      </c>
      <c r="J539" s="49" t="s">
        <v>82</v>
      </c>
      <c r="K539" s="49" t="s">
        <v>139</v>
      </c>
    </row>
    <row r="540">
      <c r="A540" s="49" t="s">
        <v>1257</v>
      </c>
      <c r="B540" s="49" t="s">
        <v>1258</v>
      </c>
      <c r="C540" s="50">
        <v>12.84</v>
      </c>
      <c r="D540" s="51">
        <v>-0.16</v>
      </c>
      <c r="E540" s="52">
        <v>-0.0123</v>
      </c>
      <c r="F540" s="53">
        <v>2.01E9</v>
      </c>
      <c r="G540" s="49" t="s">
        <v>56</v>
      </c>
      <c r="I540" s="51">
        <v>876746.0</v>
      </c>
      <c r="J540" s="49" t="s">
        <v>365</v>
      </c>
      <c r="K540" s="49" t="s">
        <v>875</v>
      </c>
    </row>
    <row r="541">
      <c r="A541" s="49" t="s">
        <v>1259</v>
      </c>
      <c r="B541" s="49" t="s">
        <v>1260</v>
      </c>
      <c r="C541" s="50">
        <v>18.28</v>
      </c>
      <c r="D541" s="51">
        <v>-0.06</v>
      </c>
      <c r="E541" s="52">
        <v>-0.0033</v>
      </c>
      <c r="F541" s="53">
        <v>3.12E8</v>
      </c>
      <c r="G541" s="49" t="s">
        <v>56</v>
      </c>
      <c r="I541" s="51">
        <v>39209.0</v>
      </c>
      <c r="J541" s="49" t="s">
        <v>72</v>
      </c>
      <c r="K541" s="49" t="s">
        <v>133</v>
      </c>
    </row>
    <row r="542">
      <c r="A542" s="49" t="s">
        <v>1261</v>
      </c>
      <c r="B542" s="49" t="s">
        <v>1262</v>
      </c>
      <c r="C542" s="50">
        <v>0.4568</v>
      </c>
      <c r="D542" s="51">
        <v>-0.0466</v>
      </c>
      <c r="E542" s="52">
        <v>-0.0926</v>
      </c>
      <c r="F542" s="51">
        <v>6.12112E7</v>
      </c>
      <c r="G542" s="49" t="s">
        <v>138</v>
      </c>
      <c r="I542" s="51">
        <v>1092196.0</v>
      </c>
      <c r="J542" s="49" t="s">
        <v>107</v>
      </c>
      <c r="K542" s="49" t="s">
        <v>262</v>
      </c>
    </row>
    <row r="543">
      <c r="A543" s="49" t="s">
        <v>1263</v>
      </c>
      <c r="B543" s="49" t="s">
        <v>1264</v>
      </c>
      <c r="C543" s="50">
        <v>0.15</v>
      </c>
      <c r="D543" s="51">
        <v>-0.0172</v>
      </c>
      <c r="E543" s="52">
        <v>-0.1029</v>
      </c>
      <c r="F543" s="51">
        <v>2.0244761E7</v>
      </c>
      <c r="G543" s="49" t="s">
        <v>138</v>
      </c>
      <c r="I543" s="51">
        <v>3595.0</v>
      </c>
      <c r="J543" s="49" t="s">
        <v>107</v>
      </c>
      <c r="K543" s="49" t="s">
        <v>262</v>
      </c>
    </row>
    <row r="544">
      <c r="A544" s="49" t="s">
        <v>1265</v>
      </c>
      <c r="B544" s="49" t="s">
        <v>1266</v>
      </c>
      <c r="C544" s="50">
        <v>3.03</v>
      </c>
      <c r="D544" s="51">
        <v>-0.2</v>
      </c>
      <c r="E544" s="52">
        <v>-0.0619</v>
      </c>
      <c r="F544" s="53">
        <v>1.87E8</v>
      </c>
      <c r="G544" s="49" t="s">
        <v>56</v>
      </c>
      <c r="H544" s="51">
        <v>2020.0</v>
      </c>
      <c r="I544" s="51">
        <v>1378693.0</v>
      </c>
      <c r="J544" s="49" t="s">
        <v>82</v>
      </c>
      <c r="K544" s="49" t="s">
        <v>83</v>
      </c>
    </row>
    <row r="545">
      <c r="A545" s="49" t="s">
        <v>1267</v>
      </c>
      <c r="B545" s="49" t="s">
        <v>1268</v>
      </c>
      <c r="C545" s="50">
        <v>15.54</v>
      </c>
      <c r="D545" s="51">
        <v>-0.98</v>
      </c>
      <c r="E545" s="52">
        <v>-0.0593</v>
      </c>
      <c r="F545" s="53">
        <v>7.1E8</v>
      </c>
      <c r="G545" s="49" t="s">
        <v>56</v>
      </c>
      <c r="I545" s="51">
        <v>3180451.0</v>
      </c>
      <c r="J545" s="49" t="s">
        <v>68</v>
      </c>
      <c r="K545" s="49" t="s">
        <v>86</v>
      </c>
    </row>
    <row r="546">
      <c r="A546" s="49" t="s">
        <v>1269</v>
      </c>
      <c r="B546" s="49" t="s">
        <v>1270</v>
      </c>
      <c r="C546" s="50">
        <v>18.06</v>
      </c>
      <c r="D546" s="51">
        <v>-0.34</v>
      </c>
      <c r="E546" s="52">
        <v>-0.0185</v>
      </c>
      <c r="F546" s="54"/>
      <c r="G546" s="49" t="s">
        <v>56</v>
      </c>
      <c r="I546" s="51">
        <v>26393.0</v>
      </c>
      <c r="J546" s="54"/>
      <c r="K546" s="54"/>
    </row>
    <row r="547">
      <c r="A547" s="49" t="s">
        <v>1271</v>
      </c>
      <c r="B547" s="49" t="s">
        <v>1272</v>
      </c>
      <c r="C547" s="50">
        <v>10.45</v>
      </c>
      <c r="D547" s="51">
        <v>-0.02</v>
      </c>
      <c r="E547" s="52">
        <v>-0.0019</v>
      </c>
      <c r="F547" s="51">
        <v>0.0</v>
      </c>
      <c r="G547" s="49" t="s">
        <v>56</v>
      </c>
      <c r="H547" s="51">
        <v>2021.0</v>
      </c>
      <c r="I547" s="51">
        <v>204.0</v>
      </c>
      <c r="J547" s="49" t="s">
        <v>72</v>
      </c>
      <c r="K547" s="49" t="s">
        <v>73</v>
      </c>
    </row>
    <row r="548">
      <c r="A548" s="49" t="s">
        <v>1273</v>
      </c>
      <c r="B548" s="49" t="s">
        <v>1274</v>
      </c>
      <c r="C548" s="50">
        <v>10.56</v>
      </c>
      <c r="D548" s="51">
        <v>-0.07</v>
      </c>
      <c r="E548" s="52">
        <v>-0.0066</v>
      </c>
      <c r="F548" s="51">
        <v>0.0</v>
      </c>
      <c r="G548" s="49" t="s">
        <v>56</v>
      </c>
      <c r="H548" s="51">
        <v>2021.0</v>
      </c>
      <c r="I548" s="51">
        <v>104.0</v>
      </c>
      <c r="J548" s="49" t="s">
        <v>72</v>
      </c>
      <c r="K548" s="49" t="s">
        <v>73</v>
      </c>
    </row>
    <row r="549">
      <c r="A549" s="49" t="s">
        <v>1275</v>
      </c>
      <c r="B549" s="49" t="s">
        <v>1276</v>
      </c>
      <c r="C549" s="50">
        <v>18.0</v>
      </c>
      <c r="D549" s="51">
        <v>-0.47</v>
      </c>
      <c r="E549" s="52">
        <v>-0.0255</v>
      </c>
      <c r="F549" s="53">
        <v>2.72E9</v>
      </c>
      <c r="G549" s="49" t="s">
        <v>56</v>
      </c>
      <c r="H549" s="51">
        <v>2020.0</v>
      </c>
      <c r="I549" s="51">
        <v>3477055.0</v>
      </c>
      <c r="J549" s="49" t="s">
        <v>107</v>
      </c>
      <c r="K549" s="49" t="s">
        <v>108</v>
      </c>
    </row>
    <row r="550">
      <c r="A550" s="49" t="s">
        <v>1277</v>
      </c>
      <c r="B550" s="49" t="s">
        <v>1278</v>
      </c>
      <c r="C550" s="50">
        <v>10.66</v>
      </c>
      <c r="D550" s="51">
        <v>0.0</v>
      </c>
      <c r="E550" s="52">
        <v>0.0</v>
      </c>
      <c r="F550" s="51">
        <v>0.0</v>
      </c>
      <c r="G550" s="49" t="s">
        <v>56</v>
      </c>
      <c r="H550" s="51">
        <v>2021.0</v>
      </c>
      <c r="I550" s="51">
        <v>52.0</v>
      </c>
      <c r="J550" s="49" t="s">
        <v>72</v>
      </c>
      <c r="K550" s="49" t="s">
        <v>73</v>
      </c>
    </row>
    <row r="551">
      <c r="A551" s="49" t="s">
        <v>1279</v>
      </c>
      <c r="B551" s="49" t="s">
        <v>1280</v>
      </c>
      <c r="C551" s="50">
        <v>1.45</v>
      </c>
      <c r="D551" s="51">
        <v>0.02</v>
      </c>
      <c r="E551" s="52">
        <v>0.014</v>
      </c>
      <c r="F551" s="51">
        <v>4184248.0</v>
      </c>
      <c r="G551" s="49" t="s">
        <v>56</v>
      </c>
      <c r="I551" s="51">
        <v>17949.0</v>
      </c>
      <c r="J551" s="49" t="s">
        <v>82</v>
      </c>
      <c r="K551" s="49" t="s">
        <v>83</v>
      </c>
    </row>
    <row r="552">
      <c r="A552" s="49" t="s">
        <v>1281</v>
      </c>
      <c r="B552" s="49" t="s">
        <v>1282</v>
      </c>
      <c r="C552" s="50">
        <v>0.0321</v>
      </c>
      <c r="D552" s="51">
        <v>-0.0079</v>
      </c>
      <c r="E552" s="52">
        <v>-0.1975</v>
      </c>
      <c r="F552" s="51">
        <v>92631.0</v>
      </c>
      <c r="G552" s="49" t="s">
        <v>56</v>
      </c>
      <c r="I552" s="51">
        <v>10800.0</v>
      </c>
      <c r="J552" s="49" t="s">
        <v>82</v>
      </c>
      <c r="K552" s="49" t="s">
        <v>83</v>
      </c>
    </row>
    <row r="553">
      <c r="A553" s="49" t="s">
        <v>1283</v>
      </c>
      <c r="B553" s="49" t="s">
        <v>1284</v>
      </c>
      <c r="C553" s="50">
        <v>39.98</v>
      </c>
      <c r="D553" s="51">
        <v>-0.15</v>
      </c>
      <c r="E553" s="52">
        <v>-0.0037</v>
      </c>
      <c r="F553" s="53">
        <v>4.11E8</v>
      </c>
      <c r="G553" s="49" t="s">
        <v>56</v>
      </c>
      <c r="I553" s="51">
        <v>45159.0</v>
      </c>
      <c r="J553" s="49" t="s">
        <v>365</v>
      </c>
      <c r="K553" s="49" t="s">
        <v>1229</v>
      </c>
    </row>
    <row r="554">
      <c r="A554" s="49" t="s">
        <v>1285</v>
      </c>
      <c r="B554" s="49" t="s">
        <v>1286</v>
      </c>
      <c r="C554" s="50">
        <v>2.0</v>
      </c>
      <c r="D554" s="51">
        <v>0.0</v>
      </c>
      <c r="E554" s="52">
        <v>0.0</v>
      </c>
      <c r="F554" s="51">
        <v>1.0019148E7</v>
      </c>
      <c r="G554" s="49" t="s">
        <v>56</v>
      </c>
      <c r="I554" s="51">
        <v>8516.0</v>
      </c>
      <c r="J554" s="49" t="s">
        <v>57</v>
      </c>
      <c r="K554" s="49" t="s">
        <v>111</v>
      </c>
    </row>
    <row r="555">
      <c r="A555" s="49" t="s">
        <v>1287</v>
      </c>
      <c r="B555" s="49" t="s">
        <v>1288</v>
      </c>
      <c r="C555" s="50">
        <v>1.07</v>
      </c>
      <c r="D555" s="51">
        <v>-0.01</v>
      </c>
      <c r="E555" s="52">
        <v>-0.0093</v>
      </c>
      <c r="F555" s="51">
        <v>1.6330533E7</v>
      </c>
      <c r="G555" s="49" t="s">
        <v>587</v>
      </c>
      <c r="I555" s="51">
        <v>124224.0</v>
      </c>
      <c r="J555" s="49" t="s">
        <v>95</v>
      </c>
      <c r="K555" s="49" t="s">
        <v>1289</v>
      </c>
    </row>
    <row r="556">
      <c r="A556" s="49" t="s">
        <v>1290</v>
      </c>
      <c r="B556" s="49" t="s">
        <v>1291</v>
      </c>
      <c r="C556" s="50">
        <v>15.28</v>
      </c>
      <c r="D556" s="51">
        <v>-0.1</v>
      </c>
      <c r="E556" s="52">
        <v>-0.0065</v>
      </c>
      <c r="F556" s="53">
        <v>8.17E8</v>
      </c>
      <c r="G556" s="49" t="s">
        <v>56</v>
      </c>
      <c r="H556" s="51">
        <v>2018.0</v>
      </c>
      <c r="I556" s="51">
        <v>385181.0</v>
      </c>
      <c r="J556" s="49" t="s">
        <v>82</v>
      </c>
      <c r="K556" s="49" t="s">
        <v>83</v>
      </c>
    </row>
    <row r="557">
      <c r="A557" s="49" t="s">
        <v>1292</v>
      </c>
      <c r="B557" s="49" t="s">
        <v>1293</v>
      </c>
      <c r="C557" s="50">
        <v>112.64</v>
      </c>
      <c r="D557" s="51">
        <v>-1.82</v>
      </c>
      <c r="E557" s="52">
        <v>-0.0159</v>
      </c>
      <c r="F557" s="53">
        <v>6.27E9</v>
      </c>
      <c r="G557" s="49" t="s">
        <v>56</v>
      </c>
      <c r="I557" s="51">
        <v>525168.0</v>
      </c>
      <c r="J557" s="49" t="s">
        <v>107</v>
      </c>
      <c r="K557" s="49" t="s">
        <v>1294</v>
      </c>
    </row>
    <row r="558">
      <c r="A558" s="49" t="s">
        <v>1295</v>
      </c>
      <c r="B558" s="49" t="s">
        <v>1296</v>
      </c>
      <c r="C558" s="50">
        <v>25.35</v>
      </c>
      <c r="D558" s="51">
        <v>-0.64</v>
      </c>
      <c r="E558" s="52">
        <v>-0.0246</v>
      </c>
      <c r="F558" s="53">
        <v>2.72E9</v>
      </c>
      <c r="G558" s="49" t="s">
        <v>56</v>
      </c>
      <c r="I558" s="51">
        <v>1033371.0</v>
      </c>
      <c r="J558" s="49" t="s">
        <v>82</v>
      </c>
      <c r="K558" s="49" t="s">
        <v>83</v>
      </c>
    </row>
    <row r="559">
      <c r="A559" s="49" t="s">
        <v>1297</v>
      </c>
      <c r="B559" s="49" t="s">
        <v>1298</v>
      </c>
      <c r="C559" s="50">
        <v>10.85</v>
      </c>
      <c r="D559" s="51">
        <v>0.0</v>
      </c>
      <c r="E559" s="52">
        <v>0.0</v>
      </c>
      <c r="F559" s="51">
        <v>8.6011541E7</v>
      </c>
      <c r="G559" s="49" t="s">
        <v>56</v>
      </c>
      <c r="H559" s="51">
        <v>2021.0</v>
      </c>
      <c r="I559" s="51">
        <v>255.0</v>
      </c>
      <c r="J559" s="49" t="s">
        <v>82</v>
      </c>
      <c r="K559" s="49" t="s">
        <v>139</v>
      </c>
    </row>
    <row r="560">
      <c r="A560" s="49" t="s">
        <v>1299</v>
      </c>
      <c r="B560" s="49" t="s">
        <v>1300</v>
      </c>
      <c r="C560" s="50">
        <v>13.71</v>
      </c>
      <c r="D560" s="51">
        <v>0.07</v>
      </c>
      <c r="E560" s="52">
        <v>0.0051</v>
      </c>
      <c r="F560" s="53">
        <v>2.64E8</v>
      </c>
      <c r="G560" s="49" t="s">
        <v>56</v>
      </c>
      <c r="I560" s="51">
        <v>24479.0</v>
      </c>
      <c r="J560" s="49" t="s">
        <v>57</v>
      </c>
      <c r="K560" s="49" t="s">
        <v>441</v>
      </c>
    </row>
    <row r="561">
      <c r="A561" s="49" t="s">
        <v>1301</v>
      </c>
      <c r="B561" s="49" t="s">
        <v>1302</v>
      </c>
      <c r="C561" s="50">
        <v>10.92</v>
      </c>
      <c r="D561" s="51">
        <v>0.19</v>
      </c>
      <c r="E561" s="52">
        <v>0.0177</v>
      </c>
      <c r="F561" s="53">
        <v>2.95E9</v>
      </c>
      <c r="G561" s="54"/>
      <c r="H561" s="51">
        <v>2021.0</v>
      </c>
      <c r="I561" s="51">
        <v>516456.0</v>
      </c>
      <c r="J561" s="49" t="s">
        <v>145</v>
      </c>
      <c r="K561" s="49" t="s">
        <v>254</v>
      </c>
    </row>
    <row r="562">
      <c r="A562" s="49" t="s">
        <v>1303</v>
      </c>
      <c r="B562" s="49" t="s">
        <v>1304</v>
      </c>
      <c r="C562" s="50">
        <v>19.25</v>
      </c>
      <c r="D562" s="51">
        <v>0.56</v>
      </c>
      <c r="E562" s="52">
        <v>0.03</v>
      </c>
      <c r="F562" s="53">
        <v>4.23E9</v>
      </c>
      <c r="G562" s="49" t="s">
        <v>56</v>
      </c>
      <c r="H562" s="51">
        <v>2020.0</v>
      </c>
      <c r="I562" s="51">
        <v>3035010.0</v>
      </c>
      <c r="J562" s="49" t="s">
        <v>107</v>
      </c>
      <c r="K562" s="49" t="s">
        <v>282</v>
      </c>
    </row>
    <row r="563">
      <c r="A563" s="49" t="s">
        <v>1305</v>
      </c>
      <c r="B563" s="49" t="s">
        <v>1306</v>
      </c>
      <c r="C563" s="50">
        <v>16.4</v>
      </c>
      <c r="D563" s="51">
        <v>-0.08</v>
      </c>
      <c r="E563" s="52">
        <v>-0.0049</v>
      </c>
      <c r="F563" s="53">
        <v>2.48E9</v>
      </c>
      <c r="G563" s="49" t="s">
        <v>56</v>
      </c>
      <c r="I563" s="51">
        <v>1621630.0</v>
      </c>
      <c r="J563" s="49" t="s">
        <v>72</v>
      </c>
      <c r="K563" s="49" t="s">
        <v>133</v>
      </c>
    </row>
    <row r="564">
      <c r="A564" s="49" t="s">
        <v>1307</v>
      </c>
      <c r="B564" s="49" t="s">
        <v>1308</v>
      </c>
      <c r="C564" s="50">
        <v>16.77</v>
      </c>
      <c r="D564" s="51">
        <v>-0.08</v>
      </c>
      <c r="E564" s="52">
        <v>-0.0048</v>
      </c>
      <c r="F564" s="54"/>
      <c r="G564" s="49" t="s">
        <v>56</v>
      </c>
      <c r="I564" s="51">
        <v>3359.0</v>
      </c>
      <c r="J564" s="54"/>
      <c r="K564" s="54"/>
    </row>
    <row r="565">
      <c r="A565" s="49" t="s">
        <v>1309</v>
      </c>
      <c r="B565" s="49" t="s">
        <v>1310</v>
      </c>
      <c r="C565" s="50">
        <v>16.4</v>
      </c>
      <c r="D565" s="51">
        <v>0.0</v>
      </c>
      <c r="E565" s="52">
        <v>0.0</v>
      </c>
      <c r="F565" s="54"/>
      <c r="G565" s="49" t="s">
        <v>56</v>
      </c>
      <c r="I565" s="51">
        <v>11635.0</v>
      </c>
      <c r="J565" s="54"/>
      <c r="K565" s="54"/>
    </row>
    <row r="566">
      <c r="A566" s="49" t="s">
        <v>1311</v>
      </c>
      <c r="B566" s="49" t="s">
        <v>1312</v>
      </c>
      <c r="C566" s="50">
        <v>19.45</v>
      </c>
      <c r="D566" s="51">
        <v>0.01</v>
      </c>
      <c r="E566" s="52">
        <v>5.0E-4</v>
      </c>
      <c r="F566" s="53">
        <v>1.49E10</v>
      </c>
      <c r="G566" s="49" t="s">
        <v>56</v>
      </c>
      <c r="H566" s="51">
        <v>2023.0</v>
      </c>
      <c r="I566" s="51">
        <v>13622.0</v>
      </c>
      <c r="J566" s="49" t="s">
        <v>72</v>
      </c>
      <c r="K566" s="49" t="s">
        <v>133</v>
      </c>
    </row>
    <row r="567">
      <c r="A567" s="49" t="s">
        <v>1313</v>
      </c>
      <c r="B567" s="49" t="s">
        <v>1314</v>
      </c>
      <c r="C567" s="50">
        <v>13.12</v>
      </c>
      <c r="D567" s="51">
        <v>-0.41</v>
      </c>
      <c r="E567" s="52">
        <v>-0.0303</v>
      </c>
      <c r="F567" s="53">
        <v>5.4E8</v>
      </c>
      <c r="G567" s="54"/>
      <c r="H567" s="51">
        <v>2013.0</v>
      </c>
      <c r="I567" s="51">
        <v>502806.0</v>
      </c>
      <c r="J567" s="49" t="s">
        <v>95</v>
      </c>
      <c r="K567" s="49" t="s">
        <v>1315</v>
      </c>
    </row>
    <row r="568">
      <c r="A568" s="49" t="s">
        <v>1316</v>
      </c>
      <c r="B568" s="49" t="s">
        <v>1317</v>
      </c>
      <c r="C568" s="50">
        <v>10.84</v>
      </c>
      <c r="D568" s="51">
        <v>0.0</v>
      </c>
      <c r="E568" s="52">
        <v>0.0</v>
      </c>
      <c r="F568" s="51">
        <v>0.0</v>
      </c>
      <c r="G568" s="49" t="s">
        <v>476</v>
      </c>
      <c r="H568" s="51">
        <v>2022.0</v>
      </c>
      <c r="I568" s="51">
        <v>147.0</v>
      </c>
      <c r="J568" s="49" t="s">
        <v>72</v>
      </c>
      <c r="K568" s="49" t="s">
        <v>73</v>
      </c>
    </row>
    <row r="569">
      <c r="A569" s="49" t="s">
        <v>1318</v>
      </c>
      <c r="B569" s="49" t="s">
        <v>1319</v>
      </c>
      <c r="C569" s="50">
        <v>0.1375</v>
      </c>
      <c r="D569" s="51">
        <v>-0.0237</v>
      </c>
      <c r="E569" s="52">
        <v>-0.147</v>
      </c>
      <c r="F569" s="51">
        <v>0.0</v>
      </c>
      <c r="G569" s="49" t="s">
        <v>476</v>
      </c>
      <c r="H569" s="51">
        <v>2022.0</v>
      </c>
      <c r="I569" s="51">
        <v>4000.0</v>
      </c>
      <c r="J569" s="49" t="s">
        <v>72</v>
      </c>
      <c r="K569" s="49" t="s">
        <v>73</v>
      </c>
    </row>
    <row r="570">
      <c r="A570" s="49" t="s">
        <v>1320</v>
      </c>
      <c r="B570" s="49" t="s">
        <v>1321</v>
      </c>
      <c r="C570" s="50">
        <v>11.06</v>
      </c>
      <c r="D570" s="51">
        <v>0.085</v>
      </c>
      <c r="E570" s="52">
        <v>0.0077</v>
      </c>
      <c r="F570" s="51">
        <v>0.0</v>
      </c>
      <c r="G570" s="49" t="s">
        <v>476</v>
      </c>
      <c r="H570" s="51">
        <v>2022.0</v>
      </c>
      <c r="I570" s="51">
        <v>100.0</v>
      </c>
      <c r="J570" s="49" t="s">
        <v>72</v>
      </c>
      <c r="K570" s="49" t="s">
        <v>73</v>
      </c>
    </row>
    <row r="571">
      <c r="A571" s="49" t="s">
        <v>1322</v>
      </c>
      <c r="B571" s="49" t="s">
        <v>1323</v>
      </c>
      <c r="C571" s="50">
        <v>0.11</v>
      </c>
      <c r="D571" s="51">
        <v>-0.0299</v>
      </c>
      <c r="E571" s="52">
        <v>-0.2137</v>
      </c>
      <c r="F571" s="51">
        <v>0.0</v>
      </c>
      <c r="G571" s="49" t="s">
        <v>476</v>
      </c>
      <c r="H571" s="51">
        <v>2022.0</v>
      </c>
      <c r="I571" s="51">
        <v>63444.0</v>
      </c>
      <c r="J571" s="49" t="s">
        <v>72</v>
      </c>
      <c r="K571" s="49" t="s">
        <v>73</v>
      </c>
    </row>
    <row r="572">
      <c r="A572" s="49" t="s">
        <v>1324</v>
      </c>
      <c r="B572" s="49" t="s">
        <v>1325</v>
      </c>
      <c r="C572" s="50">
        <v>0.0232</v>
      </c>
      <c r="D572" s="51">
        <v>0.0082</v>
      </c>
      <c r="E572" s="52">
        <v>0.5467</v>
      </c>
      <c r="F572" s="51">
        <v>0.0</v>
      </c>
      <c r="G572" s="49" t="s">
        <v>476</v>
      </c>
      <c r="H572" s="51">
        <v>2022.0</v>
      </c>
      <c r="I572" s="51">
        <v>54922.0</v>
      </c>
      <c r="J572" s="49" t="s">
        <v>72</v>
      </c>
      <c r="K572" s="49" t="s">
        <v>73</v>
      </c>
    </row>
    <row r="573">
      <c r="A573" s="49" t="s">
        <v>1326</v>
      </c>
      <c r="B573" s="49" t="s">
        <v>1327</v>
      </c>
      <c r="C573" s="50">
        <v>4.75</v>
      </c>
      <c r="D573" s="51">
        <v>-0.06</v>
      </c>
      <c r="E573" s="52">
        <v>-0.0125</v>
      </c>
      <c r="F573" s="51">
        <v>0.0</v>
      </c>
      <c r="G573" s="49" t="s">
        <v>56</v>
      </c>
      <c r="I573" s="51">
        <v>171647.0</v>
      </c>
      <c r="J573" s="49" t="s">
        <v>72</v>
      </c>
      <c r="K573" s="49" t="s">
        <v>124</v>
      </c>
    </row>
    <row r="574">
      <c r="A574" s="49" t="s">
        <v>1328</v>
      </c>
      <c r="B574" s="49" t="s">
        <v>1329</v>
      </c>
      <c r="C574" s="50">
        <v>15.35</v>
      </c>
      <c r="D574" s="51">
        <v>-0.14</v>
      </c>
      <c r="E574" s="52">
        <v>-0.009</v>
      </c>
      <c r="F574" s="51">
        <v>0.0</v>
      </c>
      <c r="G574" s="54"/>
      <c r="H574" s="51">
        <v>2020.0</v>
      </c>
      <c r="I574" s="51">
        <v>30041.0</v>
      </c>
      <c r="J574" s="49" t="s">
        <v>72</v>
      </c>
      <c r="K574" s="49" t="s">
        <v>124</v>
      </c>
    </row>
    <row r="575">
      <c r="A575" s="49" t="s">
        <v>1330</v>
      </c>
      <c r="B575" s="49" t="s">
        <v>1331</v>
      </c>
      <c r="C575" s="50">
        <v>82.14</v>
      </c>
      <c r="D575" s="51">
        <v>-0.27</v>
      </c>
      <c r="E575" s="52">
        <v>-0.0033</v>
      </c>
      <c r="F575" s="53">
        <v>3.98E9</v>
      </c>
      <c r="G575" s="49" t="s">
        <v>56</v>
      </c>
      <c r="H575" s="51">
        <v>1992.0</v>
      </c>
      <c r="I575" s="51">
        <v>197420.0</v>
      </c>
      <c r="J575" s="49" t="s">
        <v>107</v>
      </c>
      <c r="K575" s="49" t="s">
        <v>348</v>
      </c>
    </row>
    <row r="576">
      <c r="A576" s="49" t="s">
        <v>1332</v>
      </c>
      <c r="B576" s="49" t="s">
        <v>1333</v>
      </c>
      <c r="C576" s="50">
        <v>76.0</v>
      </c>
      <c r="D576" s="51">
        <v>-0.41</v>
      </c>
      <c r="E576" s="52">
        <v>-0.0054</v>
      </c>
      <c r="F576" s="53">
        <v>3.89E9</v>
      </c>
      <c r="G576" s="49" t="s">
        <v>56</v>
      </c>
      <c r="I576" s="51">
        <v>468846.0</v>
      </c>
      <c r="J576" s="49" t="s">
        <v>95</v>
      </c>
      <c r="K576" s="49" t="s">
        <v>1334</v>
      </c>
    </row>
    <row r="577">
      <c r="A577" s="49" t="s">
        <v>1335</v>
      </c>
      <c r="B577" s="49" t="s">
        <v>1336</v>
      </c>
      <c r="C577" s="50">
        <v>28.46</v>
      </c>
      <c r="D577" s="51">
        <v>-0.37</v>
      </c>
      <c r="E577" s="52">
        <v>-0.0128</v>
      </c>
      <c r="F577" s="53">
        <v>7.74E8</v>
      </c>
      <c r="G577" s="49" t="s">
        <v>56</v>
      </c>
      <c r="H577" s="51">
        <v>2016.0</v>
      </c>
      <c r="I577" s="51">
        <v>142971.0</v>
      </c>
      <c r="J577" s="49" t="s">
        <v>57</v>
      </c>
      <c r="K577" s="49" t="s">
        <v>345</v>
      </c>
    </row>
    <row r="578">
      <c r="A578" s="49" t="s">
        <v>1337</v>
      </c>
      <c r="B578" s="49" t="s">
        <v>1338</v>
      </c>
      <c r="C578" s="50">
        <v>15.52</v>
      </c>
      <c r="D578" s="51">
        <v>-0.33</v>
      </c>
      <c r="E578" s="52">
        <v>-0.0208</v>
      </c>
      <c r="F578" s="53">
        <v>7.97E8</v>
      </c>
      <c r="G578" s="49" t="s">
        <v>56</v>
      </c>
      <c r="H578" s="51">
        <v>2019.0</v>
      </c>
      <c r="I578" s="51">
        <v>266170.0</v>
      </c>
      <c r="J578" s="49" t="s">
        <v>95</v>
      </c>
      <c r="K578" s="49" t="s">
        <v>379</v>
      </c>
    </row>
    <row r="579">
      <c r="A579" s="49" t="s">
        <v>1339</v>
      </c>
      <c r="B579" s="49" t="s">
        <v>1340</v>
      </c>
      <c r="C579" s="50">
        <v>1.3</v>
      </c>
      <c r="D579" s="51">
        <v>-0.05</v>
      </c>
      <c r="E579" s="52">
        <v>-0.037</v>
      </c>
      <c r="F579" s="51">
        <v>2.1332843E7</v>
      </c>
      <c r="G579" s="49" t="s">
        <v>476</v>
      </c>
      <c r="H579" s="51">
        <v>2018.0</v>
      </c>
      <c r="I579" s="51">
        <v>6063.0</v>
      </c>
      <c r="J579" s="49" t="s">
        <v>82</v>
      </c>
      <c r="K579" s="49" t="s">
        <v>83</v>
      </c>
    </row>
    <row r="580">
      <c r="A580" s="49" t="s">
        <v>1341</v>
      </c>
      <c r="B580" s="49" t="s">
        <v>1342</v>
      </c>
      <c r="C580" s="50">
        <v>0.4955</v>
      </c>
      <c r="D580" s="51">
        <v>-0.022</v>
      </c>
      <c r="E580" s="52">
        <v>-0.0425</v>
      </c>
      <c r="F580" s="51">
        <v>6.0521885E7</v>
      </c>
      <c r="G580" s="49" t="s">
        <v>121</v>
      </c>
      <c r="H580" s="54"/>
      <c r="I580" s="51">
        <v>681041.0</v>
      </c>
      <c r="J580" s="54"/>
      <c r="K580" s="54"/>
    </row>
    <row r="581">
      <c r="A581" s="49" t="s">
        <v>1343</v>
      </c>
      <c r="B581" s="49" t="s">
        <v>1344</v>
      </c>
      <c r="C581" s="50">
        <v>1.05</v>
      </c>
      <c r="D581" s="51">
        <v>0.04</v>
      </c>
      <c r="E581" s="52">
        <v>0.0396</v>
      </c>
      <c r="F581" s="51">
        <v>5.5244904E7</v>
      </c>
      <c r="G581" s="49" t="s">
        <v>56</v>
      </c>
      <c r="H581" s="51">
        <v>2010.0</v>
      </c>
      <c r="I581" s="51">
        <v>4841092.0</v>
      </c>
      <c r="J581" s="49" t="s">
        <v>82</v>
      </c>
      <c r="K581" s="49" t="s">
        <v>83</v>
      </c>
    </row>
    <row r="582">
      <c r="A582" s="49" t="s">
        <v>1345</v>
      </c>
      <c r="B582" s="49" t="s">
        <v>1346</v>
      </c>
      <c r="C582" s="50">
        <v>587.73</v>
      </c>
      <c r="D582" s="51">
        <v>4.48</v>
      </c>
      <c r="E582" s="52">
        <v>0.0077</v>
      </c>
      <c r="F582" s="53">
        <v>2.32E11</v>
      </c>
      <c r="G582" s="49" t="s">
        <v>422</v>
      </c>
      <c r="H582" s="51">
        <v>1995.0</v>
      </c>
      <c r="I582" s="51">
        <v>1475184.0</v>
      </c>
      <c r="J582" s="49" t="s">
        <v>107</v>
      </c>
      <c r="K582" s="49" t="s">
        <v>111</v>
      </c>
    </row>
    <row r="583">
      <c r="A583" s="49" t="s">
        <v>1347</v>
      </c>
      <c r="B583" s="49" t="s">
        <v>1348</v>
      </c>
      <c r="C583" s="50">
        <v>89.92</v>
      </c>
      <c r="D583" s="51">
        <v>-1.16</v>
      </c>
      <c r="E583" s="52">
        <v>-0.0127</v>
      </c>
      <c r="F583" s="53">
        <v>5.14E9</v>
      </c>
      <c r="G583" s="49" t="s">
        <v>1349</v>
      </c>
      <c r="H583" s="51">
        <v>2015.0</v>
      </c>
      <c r="I583" s="51">
        <v>757800.0</v>
      </c>
      <c r="J583" s="49" t="s">
        <v>82</v>
      </c>
      <c r="K583" s="49" t="s">
        <v>83</v>
      </c>
    </row>
    <row r="584">
      <c r="A584" s="49" t="s">
        <v>1350</v>
      </c>
      <c r="B584" s="49" t="s">
        <v>1351</v>
      </c>
      <c r="C584" s="50">
        <v>1.22</v>
      </c>
      <c r="D584" s="51">
        <v>-0.03</v>
      </c>
      <c r="E584" s="52">
        <v>-0.024</v>
      </c>
      <c r="F584" s="51">
        <v>3303539.0</v>
      </c>
      <c r="G584" s="49" t="s">
        <v>56</v>
      </c>
      <c r="H584" s="51">
        <v>2022.0</v>
      </c>
      <c r="I584" s="51">
        <v>64040.0</v>
      </c>
      <c r="J584" s="49" t="s">
        <v>520</v>
      </c>
      <c r="K584" s="49" t="s">
        <v>391</v>
      </c>
    </row>
    <row r="585">
      <c r="A585" s="49" t="s">
        <v>1352</v>
      </c>
      <c r="B585" s="49" t="s">
        <v>1353</v>
      </c>
      <c r="C585" s="50">
        <v>46.62</v>
      </c>
      <c r="D585" s="51">
        <v>-0.56</v>
      </c>
      <c r="E585" s="52">
        <v>-0.0119</v>
      </c>
      <c r="F585" s="53">
        <v>3.47E9</v>
      </c>
      <c r="G585" s="49" t="s">
        <v>56</v>
      </c>
      <c r="H585" s="51">
        <v>2020.0</v>
      </c>
      <c r="I585" s="51">
        <v>1586616.0</v>
      </c>
      <c r="J585" s="49" t="s">
        <v>95</v>
      </c>
      <c r="K585" s="49" t="s">
        <v>1354</v>
      </c>
    </row>
    <row r="586">
      <c r="A586" s="49" t="s">
        <v>1355</v>
      </c>
      <c r="B586" s="49" t="s">
        <v>1356</v>
      </c>
      <c r="C586" s="50">
        <v>11.42</v>
      </c>
      <c r="D586" s="51">
        <v>0.5706</v>
      </c>
      <c r="E586" s="52">
        <v>0.0526</v>
      </c>
      <c r="F586" s="51">
        <v>2.7524781E7</v>
      </c>
      <c r="G586" s="49" t="s">
        <v>56</v>
      </c>
      <c r="H586" s="51">
        <v>2021.0</v>
      </c>
      <c r="I586" s="51">
        <v>8663.0</v>
      </c>
      <c r="J586" s="49" t="s">
        <v>72</v>
      </c>
      <c r="K586" s="49" t="s">
        <v>650</v>
      </c>
    </row>
    <row r="587">
      <c r="A587" s="49" t="s">
        <v>1357</v>
      </c>
      <c r="B587" s="49" t="s">
        <v>1358</v>
      </c>
      <c r="C587" s="50">
        <v>10.99</v>
      </c>
      <c r="D587" s="51">
        <v>0.54</v>
      </c>
      <c r="E587" s="52">
        <v>0.0517</v>
      </c>
      <c r="F587" s="51">
        <v>0.0</v>
      </c>
      <c r="G587" s="49" t="s">
        <v>56</v>
      </c>
      <c r="H587" s="51">
        <v>2021.0</v>
      </c>
      <c r="I587" s="51">
        <v>3128.0</v>
      </c>
      <c r="J587" s="49" t="s">
        <v>72</v>
      </c>
      <c r="K587" s="49" t="s">
        <v>650</v>
      </c>
    </row>
    <row r="588">
      <c r="A588" s="49" t="s">
        <v>1359</v>
      </c>
      <c r="B588" s="49" t="s">
        <v>1360</v>
      </c>
      <c r="C588" s="50">
        <v>0.0833</v>
      </c>
      <c r="D588" s="51">
        <v>0.0308</v>
      </c>
      <c r="E588" s="52">
        <v>0.5867</v>
      </c>
      <c r="F588" s="51">
        <v>200772.0</v>
      </c>
      <c r="G588" s="49" t="s">
        <v>56</v>
      </c>
      <c r="H588" s="51">
        <v>2021.0</v>
      </c>
      <c r="I588" s="51">
        <v>4202.0</v>
      </c>
      <c r="J588" s="49" t="s">
        <v>72</v>
      </c>
      <c r="K588" s="49" t="s">
        <v>650</v>
      </c>
    </row>
    <row r="589">
      <c r="A589" s="49" t="s">
        <v>1361</v>
      </c>
      <c r="B589" s="49" t="s">
        <v>1362</v>
      </c>
      <c r="C589" s="50">
        <v>1.03</v>
      </c>
      <c r="D589" s="51">
        <v>-0.06</v>
      </c>
      <c r="E589" s="52">
        <v>-0.0551</v>
      </c>
      <c r="F589" s="51">
        <v>3.8507255E7</v>
      </c>
      <c r="G589" s="49" t="s">
        <v>56</v>
      </c>
      <c r="H589" s="51">
        <v>2022.0</v>
      </c>
      <c r="I589" s="51">
        <v>65232.0</v>
      </c>
      <c r="J589" s="49" t="s">
        <v>57</v>
      </c>
      <c r="K589" s="49" t="s">
        <v>345</v>
      </c>
    </row>
    <row r="590">
      <c r="A590" s="49" t="s">
        <v>1363</v>
      </c>
      <c r="B590" s="49" t="s">
        <v>1364</v>
      </c>
      <c r="C590" s="50">
        <v>7.18</v>
      </c>
      <c r="D590" s="51">
        <v>0.05</v>
      </c>
      <c r="E590" s="52">
        <v>0.007</v>
      </c>
      <c r="F590" s="53">
        <v>5.04E8</v>
      </c>
      <c r="G590" s="49" t="s">
        <v>56</v>
      </c>
      <c r="H590" s="51">
        <v>2014.0</v>
      </c>
      <c r="I590" s="51">
        <v>932845.0</v>
      </c>
      <c r="J590" s="49" t="s">
        <v>95</v>
      </c>
      <c r="K590" s="49" t="s">
        <v>1365</v>
      </c>
    </row>
    <row r="591">
      <c r="A591" s="49" t="s">
        <v>1366</v>
      </c>
      <c r="B591" s="49" t="s">
        <v>1367</v>
      </c>
      <c r="C591" s="50">
        <v>4.36</v>
      </c>
      <c r="D591" s="51">
        <v>0.36</v>
      </c>
      <c r="E591" s="52">
        <v>0.09</v>
      </c>
      <c r="F591" s="51">
        <v>9.0975516E7</v>
      </c>
      <c r="G591" s="49" t="s">
        <v>587</v>
      </c>
      <c r="I591" s="51">
        <v>251161.0</v>
      </c>
      <c r="J591" s="49" t="s">
        <v>95</v>
      </c>
      <c r="K591" s="49" t="s">
        <v>69</v>
      </c>
    </row>
    <row r="592">
      <c r="A592" s="49" t="s">
        <v>1368</v>
      </c>
      <c r="B592" s="49" t="s">
        <v>1369</v>
      </c>
      <c r="C592" s="50">
        <v>209.53</v>
      </c>
      <c r="D592" s="51">
        <v>-3.58</v>
      </c>
      <c r="E592" s="52">
        <v>-0.0168</v>
      </c>
      <c r="F592" s="53">
        <v>6.29E9</v>
      </c>
      <c r="G592" s="49" t="s">
        <v>992</v>
      </c>
      <c r="H592" s="54"/>
      <c r="I592" s="51">
        <v>79096.0</v>
      </c>
      <c r="J592" s="49" t="s">
        <v>95</v>
      </c>
      <c r="K592" s="49" t="s">
        <v>249</v>
      </c>
    </row>
    <row r="593">
      <c r="A593" s="49" t="s">
        <v>1370</v>
      </c>
      <c r="B593" s="49" t="s">
        <v>1371</v>
      </c>
      <c r="C593" s="50">
        <v>2.27</v>
      </c>
      <c r="D593" s="51">
        <v>-0.06</v>
      </c>
      <c r="E593" s="52">
        <v>-0.0258</v>
      </c>
      <c r="F593" s="53">
        <v>1.28E8</v>
      </c>
      <c r="G593" s="49" t="s">
        <v>56</v>
      </c>
      <c r="I593" s="51">
        <v>814197.0</v>
      </c>
      <c r="J593" s="49" t="s">
        <v>82</v>
      </c>
      <c r="K593" s="49" t="s">
        <v>83</v>
      </c>
    </row>
    <row r="594">
      <c r="A594" s="49" t="s">
        <v>1372</v>
      </c>
      <c r="B594" s="49" t="s">
        <v>1373</v>
      </c>
      <c r="C594" s="50">
        <v>2.55</v>
      </c>
      <c r="D594" s="51">
        <v>0.0</v>
      </c>
      <c r="E594" s="52">
        <v>0.0</v>
      </c>
      <c r="F594" s="51">
        <v>4.3725539E7</v>
      </c>
      <c r="G594" s="49" t="s">
        <v>56</v>
      </c>
      <c r="I594" s="51">
        <v>2130.0</v>
      </c>
      <c r="J594" s="49" t="s">
        <v>72</v>
      </c>
      <c r="K594" s="49" t="s">
        <v>133</v>
      </c>
    </row>
    <row r="595">
      <c r="A595" s="49" t="s">
        <v>1374</v>
      </c>
      <c r="B595" s="49" t="s">
        <v>1375</v>
      </c>
      <c r="C595" s="50">
        <v>0.3605</v>
      </c>
      <c r="D595" s="51">
        <v>-0.0095</v>
      </c>
      <c r="E595" s="52">
        <v>-0.0257</v>
      </c>
      <c r="F595" s="51">
        <v>4960841.0</v>
      </c>
      <c r="G595" s="49" t="s">
        <v>56</v>
      </c>
      <c r="H595" s="51">
        <v>2023.0</v>
      </c>
      <c r="I595" s="51">
        <v>103027.0</v>
      </c>
      <c r="J595" s="49" t="s">
        <v>107</v>
      </c>
      <c r="K595" s="49" t="s">
        <v>262</v>
      </c>
    </row>
    <row r="596">
      <c r="A596" s="49" t="s">
        <v>1376</v>
      </c>
      <c r="B596" s="49" t="s">
        <v>1377</v>
      </c>
      <c r="C596" s="50">
        <v>9.3565</v>
      </c>
      <c r="D596" s="51">
        <v>0.1464</v>
      </c>
      <c r="E596" s="52">
        <v>0.0159</v>
      </c>
      <c r="F596" s="51">
        <v>1.5740309E7</v>
      </c>
      <c r="G596" s="49" t="s">
        <v>56</v>
      </c>
      <c r="I596" s="51">
        <v>1241.0</v>
      </c>
      <c r="J596" s="49" t="s">
        <v>57</v>
      </c>
      <c r="K596" s="49" t="s">
        <v>249</v>
      </c>
    </row>
    <row r="597">
      <c r="A597" s="49" t="s">
        <v>1378</v>
      </c>
      <c r="B597" s="49" t="s">
        <v>1379</v>
      </c>
      <c r="C597" s="50">
        <v>42.74</v>
      </c>
      <c r="D597" s="51">
        <v>-0.59</v>
      </c>
      <c r="E597" s="52">
        <v>-0.0136</v>
      </c>
      <c r="F597" s="53">
        <v>9.72E8</v>
      </c>
      <c r="G597" s="49" t="s">
        <v>56</v>
      </c>
      <c r="H597" s="51">
        <v>1986.0</v>
      </c>
      <c r="I597" s="51">
        <v>100857.0</v>
      </c>
      <c r="J597" s="49" t="s">
        <v>57</v>
      </c>
      <c r="K597" s="49" t="s">
        <v>1380</v>
      </c>
    </row>
    <row r="598">
      <c r="A598" s="49" t="s">
        <v>1381</v>
      </c>
      <c r="B598" s="49" t="s">
        <v>1382</v>
      </c>
      <c r="C598" s="50">
        <v>1.03</v>
      </c>
      <c r="D598" s="51">
        <v>-0.08</v>
      </c>
      <c r="E598" s="52">
        <v>-0.0721</v>
      </c>
      <c r="F598" s="51">
        <v>355029.0</v>
      </c>
      <c r="G598" s="49" t="s">
        <v>56</v>
      </c>
      <c r="I598" s="51">
        <v>95461.0</v>
      </c>
      <c r="J598" s="49" t="s">
        <v>107</v>
      </c>
      <c r="K598" s="49" t="s">
        <v>108</v>
      </c>
    </row>
    <row r="599">
      <c r="A599" s="49" t="s">
        <v>1383</v>
      </c>
      <c r="B599" s="49" t="s">
        <v>1384</v>
      </c>
      <c r="C599" s="50">
        <v>6.58</v>
      </c>
      <c r="D599" s="51">
        <v>-0.02</v>
      </c>
      <c r="E599" s="52">
        <v>-0.003</v>
      </c>
      <c r="F599" s="53">
        <v>6.81E8</v>
      </c>
      <c r="G599" s="49" t="s">
        <v>121</v>
      </c>
      <c r="H599" s="54"/>
      <c r="I599" s="51">
        <v>405585.0</v>
      </c>
      <c r="J599" s="49" t="s">
        <v>57</v>
      </c>
      <c r="K599" s="49" t="s">
        <v>279</v>
      </c>
    </row>
    <row r="600">
      <c r="A600" s="49" t="s">
        <v>1385</v>
      </c>
      <c r="B600" s="49" t="s">
        <v>1386</v>
      </c>
      <c r="C600" s="50">
        <v>0.96</v>
      </c>
      <c r="D600" s="51">
        <v>-0.02</v>
      </c>
      <c r="E600" s="52">
        <v>-0.0204</v>
      </c>
      <c r="F600" s="51">
        <v>9.9425745E7</v>
      </c>
      <c r="G600" s="49" t="s">
        <v>121</v>
      </c>
      <c r="H600" s="54"/>
      <c r="I600" s="51">
        <v>86368.0</v>
      </c>
      <c r="J600" s="49" t="s">
        <v>57</v>
      </c>
      <c r="K600" s="49" t="s">
        <v>279</v>
      </c>
    </row>
    <row r="601">
      <c r="A601" s="49" t="s">
        <v>1387</v>
      </c>
      <c r="B601" s="49" t="s">
        <v>1388</v>
      </c>
      <c r="C601" s="50">
        <v>0.729</v>
      </c>
      <c r="D601" s="51">
        <v>-0.0218</v>
      </c>
      <c r="E601" s="52">
        <v>-0.029</v>
      </c>
      <c r="F601" s="51">
        <v>1.3423038E7</v>
      </c>
      <c r="G601" s="49" t="s">
        <v>56</v>
      </c>
      <c r="H601" s="51">
        <v>2020.0</v>
      </c>
      <c r="I601" s="51">
        <v>552160.0</v>
      </c>
      <c r="J601" s="49" t="s">
        <v>95</v>
      </c>
      <c r="K601" s="49" t="s">
        <v>1389</v>
      </c>
    </row>
    <row r="602">
      <c r="A602" s="49" t="s">
        <v>1390</v>
      </c>
      <c r="B602" s="49" t="s">
        <v>1391</v>
      </c>
      <c r="C602" s="50">
        <v>2.99</v>
      </c>
      <c r="D602" s="51">
        <v>-0.1</v>
      </c>
      <c r="E602" s="52">
        <v>-0.0324</v>
      </c>
      <c r="F602" s="53">
        <v>6.51E8</v>
      </c>
      <c r="G602" s="49" t="s">
        <v>56</v>
      </c>
      <c r="H602" s="51">
        <v>2019.0</v>
      </c>
      <c r="I602" s="51">
        <v>1813775.0</v>
      </c>
      <c r="J602" s="49" t="s">
        <v>95</v>
      </c>
      <c r="K602" s="49" t="s">
        <v>391</v>
      </c>
    </row>
    <row r="603">
      <c r="A603" s="49" t="s">
        <v>1392</v>
      </c>
      <c r="B603" s="49" t="s">
        <v>1393</v>
      </c>
      <c r="C603" s="50">
        <v>0.84</v>
      </c>
      <c r="D603" s="51">
        <v>-0.04</v>
      </c>
      <c r="E603" s="52">
        <v>-0.0455</v>
      </c>
      <c r="F603" s="53">
        <v>1.83E8</v>
      </c>
      <c r="G603" s="49" t="s">
        <v>56</v>
      </c>
      <c r="H603" s="51">
        <v>2019.0</v>
      </c>
      <c r="I603" s="51">
        <v>4403.0</v>
      </c>
      <c r="J603" s="49" t="s">
        <v>95</v>
      </c>
      <c r="K603" s="49" t="s">
        <v>391</v>
      </c>
    </row>
    <row r="604">
      <c r="A604" s="49" t="s">
        <v>1394</v>
      </c>
      <c r="B604" s="49" t="s">
        <v>1395</v>
      </c>
      <c r="C604" s="50">
        <v>8.45</v>
      </c>
      <c r="D604" s="51">
        <v>-0.05</v>
      </c>
      <c r="E604" s="52">
        <v>-0.0059</v>
      </c>
      <c r="F604" s="53">
        <v>1.77E8</v>
      </c>
      <c r="G604" s="49" t="s">
        <v>56</v>
      </c>
      <c r="I604" s="51">
        <v>149753.0</v>
      </c>
      <c r="J604" s="49" t="s">
        <v>107</v>
      </c>
      <c r="K604" s="49" t="s">
        <v>348</v>
      </c>
    </row>
    <row r="605">
      <c r="A605" s="49" t="s">
        <v>1396</v>
      </c>
      <c r="B605" s="49" t="s">
        <v>1397</v>
      </c>
      <c r="C605" s="50">
        <v>7.72</v>
      </c>
      <c r="D605" s="51">
        <v>-0.03</v>
      </c>
      <c r="E605" s="52">
        <v>-0.0039</v>
      </c>
      <c r="F605" s="53">
        <v>1.69E10</v>
      </c>
      <c r="G605" s="49" t="s">
        <v>1141</v>
      </c>
      <c r="H605" s="51">
        <v>2018.0</v>
      </c>
      <c r="I605" s="51">
        <v>7411898.0</v>
      </c>
      <c r="J605" s="49" t="s">
        <v>107</v>
      </c>
      <c r="K605" s="49" t="s">
        <v>108</v>
      </c>
    </row>
    <row r="606">
      <c r="A606" s="49" t="s">
        <v>1398</v>
      </c>
      <c r="B606" s="49" t="s">
        <v>1399</v>
      </c>
      <c r="C606" s="50">
        <v>0.2416</v>
      </c>
      <c r="D606" s="51">
        <v>-0.0119</v>
      </c>
      <c r="E606" s="52">
        <v>-0.0469</v>
      </c>
      <c r="F606" s="51">
        <v>6.3752169E7</v>
      </c>
      <c r="G606" s="49" t="s">
        <v>56</v>
      </c>
      <c r="I606" s="51">
        <v>1503009.0</v>
      </c>
      <c r="J606" s="49" t="s">
        <v>82</v>
      </c>
      <c r="K606" s="49" t="s">
        <v>178</v>
      </c>
    </row>
    <row r="607">
      <c r="A607" s="49" t="s">
        <v>1400</v>
      </c>
      <c r="B607" s="49" t="s">
        <v>1401</v>
      </c>
      <c r="C607" s="50">
        <v>7.81</v>
      </c>
      <c r="D607" s="51">
        <v>-0.19</v>
      </c>
      <c r="E607" s="52">
        <v>-0.0238</v>
      </c>
      <c r="F607" s="53">
        <v>1.11E8</v>
      </c>
      <c r="G607" s="49" t="s">
        <v>56</v>
      </c>
      <c r="I607" s="51">
        <v>7204.0</v>
      </c>
      <c r="J607" s="49" t="s">
        <v>107</v>
      </c>
      <c r="K607" s="49" t="s">
        <v>111</v>
      </c>
    </row>
    <row r="608">
      <c r="A608" s="49" t="s">
        <v>1402</v>
      </c>
      <c r="B608" s="49" t="s">
        <v>1403</v>
      </c>
      <c r="C608" s="50">
        <v>1.29</v>
      </c>
      <c r="D608" s="51">
        <v>-0.07</v>
      </c>
      <c r="E608" s="52">
        <v>-0.0515</v>
      </c>
      <c r="F608" s="53">
        <v>2.14E8</v>
      </c>
      <c r="G608" s="49" t="s">
        <v>504</v>
      </c>
      <c r="H608" s="51">
        <v>2008.0</v>
      </c>
      <c r="I608" s="51">
        <v>561698.0</v>
      </c>
      <c r="J608" s="49" t="s">
        <v>82</v>
      </c>
      <c r="K608" s="49" t="s">
        <v>83</v>
      </c>
    </row>
    <row r="609">
      <c r="A609" s="49" t="s">
        <v>1404</v>
      </c>
      <c r="B609" s="49" t="s">
        <v>1405</v>
      </c>
      <c r="C609" s="50">
        <v>10.91</v>
      </c>
      <c r="D609" s="51">
        <v>0.0</v>
      </c>
      <c r="E609" s="52">
        <v>0.0</v>
      </c>
      <c r="F609" s="51">
        <v>0.0</v>
      </c>
      <c r="G609" s="49" t="s">
        <v>56</v>
      </c>
      <c r="H609" s="51">
        <v>2022.0</v>
      </c>
      <c r="I609" s="51">
        <v>11.0</v>
      </c>
      <c r="J609" s="49" t="s">
        <v>72</v>
      </c>
      <c r="K609" s="49" t="s">
        <v>73</v>
      </c>
    </row>
    <row r="610">
      <c r="A610" s="49" t="s">
        <v>1406</v>
      </c>
      <c r="B610" s="49" t="s">
        <v>1407</v>
      </c>
      <c r="C610" s="50">
        <v>0.14</v>
      </c>
      <c r="D610" s="51">
        <v>0.0</v>
      </c>
      <c r="E610" s="52">
        <v>0.0</v>
      </c>
      <c r="F610" s="51">
        <v>0.0</v>
      </c>
      <c r="G610" s="49" t="s">
        <v>56</v>
      </c>
      <c r="H610" s="51">
        <v>2022.0</v>
      </c>
      <c r="I610" s="51">
        <v>1.0</v>
      </c>
      <c r="J610" s="49" t="s">
        <v>72</v>
      </c>
      <c r="K610" s="49" t="s">
        <v>73</v>
      </c>
    </row>
    <row r="611">
      <c r="A611" s="49" t="s">
        <v>1408</v>
      </c>
      <c r="B611" s="49" t="s">
        <v>1409</v>
      </c>
      <c r="C611" s="50">
        <v>0.0139</v>
      </c>
      <c r="D611" s="51">
        <v>0.0</v>
      </c>
      <c r="E611" s="52">
        <v>0.0</v>
      </c>
      <c r="F611" s="51">
        <v>0.0</v>
      </c>
      <c r="G611" s="49" t="s">
        <v>56</v>
      </c>
      <c r="H611" s="51">
        <v>2022.0</v>
      </c>
      <c r="I611" s="51">
        <v>6.0</v>
      </c>
      <c r="J611" s="49" t="s">
        <v>72</v>
      </c>
      <c r="K611" s="49" t="s">
        <v>73</v>
      </c>
    </row>
    <row r="612">
      <c r="A612" s="49" t="s">
        <v>1410</v>
      </c>
      <c r="B612" s="49" t="s">
        <v>1411</v>
      </c>
      <c r="C612" s="50">
        <v>18.3</v>
      </c>
      <c r="D612" s="51">
        <v>-0.5</v>
      </c>
      <c r="E612" s="52">
        <v>-0.0266</v>
      </c>
      <c r="F612" s="53">
        <v>8.0E8</v>
      </c>
      <c r="G612" s="49" t="s">
        <v>67</v>
      </c>
      <c r="H612" s="51">
        <v>2022.0</v>
      </c>
      <c r="I612" s="51">
        <v>149674.0</v>
      </c>
      <c r="J612" s="49" t="s">
        <v>95</v>
      </c>
      <c r="K612" s="49" t="s">
        <v>163</v>
      </c>
    </row>
    <row r="613">
      <c r="A613" s="49" t="s">
        <v>1412</v>
      </c>
      <c r="B613" s="49" t="s">
        <v>1413</v>
      </c>
      <c r="C613" s="50">
        <v>23.86</v>
      </c>
      <c r="D613" s="51">
        <v>0.07</v>
      </c>
      <c r="E613" s="52">
        <v>0.0029</v>
      </c>
      <c r="F613" s="54"/>
      <c r="G613" s="49" t="s">
        <v>138</v>
      </c>
      <c r="I613" s="51">
        <v>6704.0</v>
      </c>
      <c r="J613" s="54"/>
      <c r="K613" s="54"/>
    </row>
    <row r="614">
      <c r="A614" s="49" t="s">
        <v>1414</v>
      </c>
      <c r="B614" s="49" t="s">
        <v>1415</v>
      </c>
      <c r="C614" s="50">
        <v>22.38</v>
      </c>
      <c r="D614" s="51">
        <v>-0.17</v>
      </c>
      <c r="E614" s="52">
        <v>-0.0075</v>
      </c>
      <c r="F614" s="54"/>
      <c r="G614" s="49" t="s">
        <v>138</v>
      </c>
      <c r="I614" s="51">
        <v>16156.0</v>
      </c>
      <c r="J614" s="54"/>
      <c r="K614" s="54"/>
    </row>
    <row r="615">
      <c r="A615" s="49" t="s">
        <v>1416</v>
      </c>
      <c r="B615" s="49" t="s">
        <v>1417</v>
      </c>
      <c r="C615" s="50">
        <v>25.4301</v>
      </c>
      <c r="D615" s="51">
        <v>1.0E-4</v>
      </c>
      <c r="E615" s="52">
        <v>0.0</v>
      </c>
      <c r="F615" s="54"/>
      <c r="G615" s="49" t="s">
        <v>138</v>
      </c>
      <c r="I615" s="51">
        <v>58546.0</v>
      </c>
      <c r="J615" s="54"/>
      <c r="K615" s="54"/>
    </row>
    <row r="616">
      <c r="A616" s="49" t="s">
        <v>1418</v>
      </c>
      <c r="B616" s="49" t="s">
        <v>1419</v>
      </c>
      <c r="C616" s="50">
        <v>23.5899</v>
      </c>
      <c r="D616" s="51">
        <v>0.1399</v>
      </c>
      <c r="E616" s="52">
        <v>0.006</v>
      </c>
      <c r="F616" s="51">
        <v>0.0</v>
      </c>
      <c r="G616" s="49" t="s">
        <v>138</v>
      </c>
      <c r="I616" s="51">
        <v>3589.0</v>
      </c>
      <c r="J616" s="49" t="s">
        <v>127</v>
      </c>
      <c r="K616" s="49" t="s">
        <v>441</v>
      </c>
    </row>
    <row r="617">
      <c r="A617" s="49" t="s">
        <v>1420</v>
      </c>
      <c r="B617" s="49" t="s">
        <v>1421</v>
      </c>
      <c r="C617" s="50">
        <v>11.85</v>
      </c>
      <c r="D617" s="51">
        <v>0.04</v>
      </c>
      <c r="E617" s="52">
        <v>0.0034</v>
      </c>
      <c r="F617" s="53">
        <v>1.43E9</v>
      </c>
      <c r="G617" s="49" t="s">
        <v>56</v>
      </c>
      <c r="H617" s="51">
        <v>2006.0</v>
      </c>
      <c r="I617" s="51">
        <v>1418246.0</v>
      </c>
      <c r="J617" s="49" t="s">
        <v>82</v>
      </c>
      <c r="K617" s="49" t="s">
        <v>178</v>
      </c>
    </row>
    <row r="618">
      <c r="A618" s="49" t="s">
        <v>1422</v>
      </c>
      <c r="B618" s="49" t="s">
        <v>1423</v>
      </c>
      <c r="C618" s="50">
        <v>10.79</v>
      </c>
      <c r="D618" s="51">
        <v>0.0</v>
      </c>
      <c r="E618" s="52">
        <v>0.0</v>
      </c>
      <c r="F618" s="51">
        <v>0.0</v>
      </c>
      <c r="G618" s="54"/>
      <c r="H618" s="51">
        <v>2022.0</v>
      </c>
      <c r="I618" s="51">
        <v>5.0</v>
      </c>
      <c r="J618" s="49" t="s">
        <v>72</v>
      </c>
      <c r="K618" s="49" t="s">
        <v>73</v>
      </c>
    </row>
    <row r="619">
      <c r="A619" s="49" t="s">
        <v>1424</v>
      </c>
      <c r="B619" s="49" t="s">
        <v>1425</v>
      </c>
      <c r="C619" s="50">
        <v>11.11</v>
      </c>
      <c r="D619" s="51">
        <v>-0.06</v>
      </c>
      <c r="E619" s="52">
        <v>-0.0054</v>
      </c>
      <c r="F619" s="53">
        <v>8.23E8</v>
      </c>
      <c r="G619" s="49" t="s">
        <v>56</v>
      </c>
      <c r="H619" s="51">
        <v>2014.0</v>
      </c>
      <c r="I619" s="51">
        <v>767827.0</v>
      </c>
      <c r="J619" s="49" t="s">
        <v>107</v>
      </c>
      <c r="K619" s="49" t="s">
        <v>348</v>
      </c>
    </row>
    <row r="620">
      <c r="A620" s="49" t="s">
        <v>1426</v>
      </c>
      <c r="B620" s="49" t="s">
        <v>1427</v>
      </c>
      <c r="C620" s="50">
        <v>0.3035</v>
      </c>
      <c r="D620" s="51">
        <v>-0.0047</v>
      </c>
      <c r="E620" s="52">
        <v>-0.0153</v>
      </c>
      <c r="F620" s="51">
        <v>2.5895377E7</v>
      </c>
      <c r="G620" s="49" t="s">
        <v>56</v>
      </c>
      <c r="H620" s="51">
        <v>2019.0</v>
      </c>
      <c r="I620" s="51">
        <v>366818.0</v>
      </c>
      <c r="J620" s="54"/>
      <c r="K620" s="54"/>
    </row>
    <row r="621">
      <c r="A621" s="49" t="s">
        <v>1428</v>
      </c>
      <c r="B621" s="49" t="s">
        <v>1429</v>
      </c>
      <c r="C621" s="50">
        <v>31.44</v>
      </c>
      <c r="D621" s="51">
        <v>-0.46</v>
      </c>
      <c r="E621" s="52">
        <v>-0.0144</v>
      </c>
      <c r="F621" s="53">
        <v>5.99E8</v>
      </c>
      <c r="G621" s="49" t="s">
        <v>56</v>
      </c>
      <c r="H621" s="51">
        <v>2015.0</v>
      </c>
      <c r="I621" s="51">
        <v>160453.0</v>
      </c>
      <c r="J621" s="49" t="s">
        <v>520</v>
      </c>
      <c r="K621" s="49" t="s">
        <v>391</v>
      </c>
    </row>
    <row r="622">
      <c r="A622" s="49" t="s">
        <v>1430</v>
      </c>
      <c r="B622" s="49" t="s">
        <v>1431</v>
      </c>
      <c r="C622" s="50">
        <v>43.42</v>
      </c>
      <c r="D622" s="51">
        <v>-1.54</v>
      </c>
      <c r="E622" s="52">
        <v>-0.0343</v>
      </c>
      <c r="F622" s="53">
        <v>1.8E9</v>
      </c>
      <c r="G622" s="49" t="s">
        <v>56</v>
      </c>
      <c r="I622" s="51">
        <v>314908.0</v>
      </c>
      <c r="J622" s="49" t="s">
        <v>95</v>
      </c>
      <c r="K622" s="49" t="s">
        <v>69</v>
      </c>
    </row>
    <row r="623">
      <c r="A623" s="49" t="s">
        <v>1432</v>
      </c>
      <c r="B623" s="49" t="s">
        <v>1433</v>
      </c>
      <c r="C623" s="50">
        <v>19.92</v>
      </c>
      <c r="D623" s="51">
        <v>-0.45</v>
      </c>
      <c r="E623" s="52">
        <v>-0.0221</v>
      </c>
      <c r="F623" s="54"/>
      <c r="G623" s="49" t="s">
        <v>236</v>
      </c>
      <c r="H623" s="54"/>
      <c r="I623" s="51">
        <v>52745.0</v>
      </c>
      <c r="J623" s="54"/>
      <c r="K623" s="54"/>
    </row>
    <row r="624">
      <c r="A624" s="49" t="s">
        <v>1434</v>
      </c>
      <c r="B624" s="49" t="s">
        <v>1435</v>
      </c>
      <c r="C624" s="50">
        <v>18.0</v>
      </c>
      <c r="D624" s="51">
        <v>-0.23</v>
      </c>
      <c r="E624" s="52">
        <v>-0.0126</v>
      </c>
      <c r="F624" s="54"/>
      <c r="G624" s="49" t="s">
        <v>236</v>
      </c>
      <c r="H624" s="54"/>
      <c r="I624" s="51">
        <v>10610.0</v>
      </c>
      <c r="J624" s="54"/>
      <c r="K624" s="54"/>
    </row>
    <row r="625">
      <c r="A625" s="49" t="s">
        <v>1436</v>
      </c>
      <c r="B625" s="49" t="s">
        <v>1437</v>
      </c>
      <c r="C625" s="50">
        <v>23.4</v>
      </c>
      <c r="D625" s="51">
        <v>-0.05</v>
      </c>
      <c r="E625" s="52">
        <v>-0.0021</v>
      </c>
      <c r="F625" s="54"/>
      <c r="G625" s="49" t="s">
        <v>236</v>
      </c>
      <c r="H625" s="54"/>
      <c r="I625" s="51">
        <v>54428.0</v>
      </c>
      <c r="J625" s="54"/>
      <c r="K625" s="54"/>
    </row>
    <row r="626">
      <c r="A626" s="49" t="s">
        <v>1438</v>
      </c>
      <c r="B626" s="49" t="s">
        <v>1439</v>
      </c>
      <c r="C626" s="50">
        <v>15.24</v>
      </c>
      <c r="D626" s="51">
        <v>-0.15</v>
      </c>
      <c r="E626" s="52">
        <v>-0.0098</v>
      </c>
      <c r="F626" s="54"/>
      <c r="G626" s="49" t="s">
        <v>236</v>
      </c>
      <c r="H626" s="54"/>
      <c r="I626" s="51">
        <v>38099.0</v>
      </c>
      <c r="J626" s="54"/>
      <c r="K626" s="54"/>
    </row>
    <row r="627">
      <c r="A627" s="49" t="s">
        <v>1440</v>
      </c>
      <c r="B627" s="49" t="s">
        <v>1441</v>
      </c>
      <c r="C627" s="50">
        <v>24.25</v>
      </c>
      <c r="D627" s="51">
        <v>-0.02</v>
      </c>
      <c r="E627" s="52">
        <v>-8.0E-4</v>
      </c>
      <c r="F627" s="54"/>
      <c r="G627" s="49" t="s">
        <v>236</v>
      </c>
      <c r="H627" s="54"/>
      <c r="I627" s="51">
        <v>20811.0</v>
      </c>
      <c r="J627" s="54"/>
      <c r="K627" s="54"/>
    </row>
    <row r="628">
      <c r="A628" s="49" t="s">
        <v>1442</v>
      </c>
      <c r="B628" s="49" t="s">
        <v>1443</v>
      </c>
      <c r="C628" s="50">
        <v>1.58</v>
      </c>
      <c r="D628" s="51">
        <v>-0.06</v>
      </c>
      <c r="E628" s="52">
        <v>-0.0366</v>
      </c>
      <c r="F628" s="51">
        <v>6.0126241E7</v>
      </c>
      <c r="G628" s="49" t="s">
        <v>56</v>
      </c>
      <c r="H628" s="51">
        <v>2020.0</v>
      </c>
      <c r="I628" s="51">
        <v>122801.0</v>
      </c>
      <c r="J628" s="49" t="s">
        <v>82</v>
      </c>
      <c r="K628" s="49" t="s">
        <v>211</v>
      </c>
    </row>
    <row r="629">
      <c r="A629" s="49" t="s">
        <v>1444</v>
      </c>
      <c r="B629" s="49" t="s">
        <v>1445</v>
      </c>
      <c r="C629" s="50">
        <v>2.42</v>
      </c>
      <c r="D629" s="51">
        <v>0.04</v>
      </c>
      <c r="E629" s="52">
        <v>0.0168</v>
      </c>
      <c r="F629" s="51">
        <v>9840920.0</v>
      </c>
      <c r="G629" s="49" t="s">
        <v>610</v>
      </c>
      <c r="H629" s="54"/>
      <c r="I629" s="51">
        <v>969.0</v>
      </c>
      <c r="J629" s="49" t="s">
        <v>82</v>
      </c>
      <c r="K629" s="49" t="s">
        <v>83</v>
      </c>
    </row>
    <row r="630">
      <c r="A630" s="49" t="s">
        <v>1446</v>
      </c>
      <c r="B630" s="49" t="s">
        <v>1447</v>
      </c>
      <c r="C630" s="50">
        <v>27.1</v>
      </c>
      <c r="D630" s="51">
        <v>-0.84</v>
      </c>
      <c r="E630" s="52">
        <v>-0.0301</v>
      </c>
      <c r="F630" s="53">
        <v>3.34E9</v>
      </c>
      <c r="G630" s="49" t="s">
        <v>67</v>
      </c>
      <c r="H630" s="51">
        <v>2013.0</v>
      </c>
      <c r="I630" s="51">
        <v>482207.0</v>
      </c>
      <c r="J630" s="49" t="s">
        <v>107</v>
      </c>
      <c r="K630" s="49" t="s">
        <v>348</v>
      </c>
    </row>
    <row r="631">
      <c r="A631" s="49" t="s">
        <v>1448</v>
      </c>
      <c r="B631" s="49" t="s">
        <v>1449</v>
      </c>
      <c r="C631" s="50">
        <v>36.45</v>
      </c>
      <c r="D631" s="51">
        <v>-1.61</v>
      </c>
      <c r="E631" s="52">
        <v>-0.0423</v>
      </c>
      <c r="F631" s="53">
        <v>4.69E9</v>
      </c>
      <c r="G631" s="49" t="s">
        <v>56</v>
      </c>
      <c r="I631" s="51">
        <v>1607290.0</v>
      </c>
      <c r="J631" s="49" t="s">
        <v>57</v>
      </c>
      <c r="K631" s="49" t="s">
        <v>279</v>
      </c>
    </row>
    <row r="632">
      <c r="A632" s="49" t="s">
        <v>1450</v>
      </c>
      <c r="B632" s="49" t="s">
        <v>1451</v>
      </c>
      <c r="C632" s="50">
        <v>1.21</v>
      </c>
      <c r="D632" s="51">
        <v>-0.05</v>
      </c>
      <c r="E632" s="52">
        <v>-0.0397</v>
      </c>
      <c r="F632" s="51">
        <v>1.16523E7</v>
      </c>
      <c r="G632" s="49" t="s">
        <v>67</v>
      </c>
      <c r="H632" s="51">
        <v>2019.0</v>
      </c>
      <c r="I632" s="51">
        <v>1822.0</v>
      </c>
      <c r="J632" s="49" t="s">
        <v>95</v>
      </c>
      <c r="K632" s="49" t="s">
        <v>540</v>
      </c>
    </row>
    <row r="633">
      <c r="A633" s="49" t="s">
        <v>1452</v>
      </c>
      <c r="B633" s="49" t="s">
        <v>1453</v>
      </c>
      <c r="C633" s="50">
        <v>7.28</v>
      </c>
      <c r="D633" s="51">
        <v>-0.07</v>
      </c>
      <c r="E633" s="52">
        <v>-0.0095</v>
      </c>
      <c r="F633" s="51">
        <v>3.0618748E7</v>
      </c>
      <c r="G633" s="54"/>
      <c r="H633" s="51">
        <v>2020.0</v>
      </c>
      <c r="I633" s="51">
        <v>4071.0</v>
      </c>
      <c r="J633" s="49" t="s">
        <v>82</v>
      </c>
      <c r="K633" s="49" t="s">
        <v>1454</v>
      </c>
    </row>
    <row r="634">
      <c r="A634" s="49" t="s">
        <v>1455</v>
      </c>
      <c r="B634" s="49" t="s">
        <v>1456</v>
      </c>
      <c r="C634" s="50">
        <v>129.24</v>
      </c>
      <c r="D634" s="51">
        <v>-1.78</v>
      </c>
      <c r="E634" s="52">
        <v>-0.0136</v>
      </c>
      <c r="F634" s="53">
        <v>4.88E9</v>
      </c>
      <c r="G634" s="49" t="s">
        <v>56</v>
      </c>
      <c r="H634" s="51">
        <v>2016.0</v>
      </c>
      <c r="I634" s="51">
        <v>447247.0</v>
      </c>
      <c r="J634" s="49" t="s">
        <v>315</v>
      </c>
      <c r="K634" s="49" t="s">
        <v>111</v>
      </c>
    </row>
    <row r="635">
      <c r="A635" s="49" t="s">
        <v>1457</v>
      </c>
      <c r="B635" s="49" t="s">
        <v>1458</v>
      </c>
      <c r="C635" s="50">
        <v>29.5</v>
      </c>
      <c r="D635" s="51">
        <v>-0.72</v>
      </c>
      <c r="E635" s="52">
        <v>-0.0238</v>
      </c>
      <c r="F635" s="53">
        <v>4.26E8</v>
      </c>
      <c r="G635" s="49" t="s">
        <v>56</v>
      </c>
      <c r="H635" s="51">
        <v>1995.0</v>
      </c>
      <c r="I635" s="51">
        <v>12423.0</v>
      </c>
      <c r="J635" s="49" t="s">
        <v>72</v>
      </c>
      <c r="K635" s="49" t="s">
        <v>650</v>
      </c>
    </row>
    <row r="636">
      <c r="A636" s="49" t="s">
        <v>1459</v>
      </c>
      <c r="B636" s="49" t="s">
        <v>1460</v>
      </c>
      <c r="C636" s="50">
        <v>21.61</v>
      </c>
      <c r="D636" s="51">
        <v>0.01</v>
      </c>
      <c r="E636" s="52">
        <v>5.0E-4</v>
      </c>
      <c r="F636" s="53">
        <v>3.12E8</v>
      </c>
      <c r="G636" s="49" t="s">
        <v>56</v>
      </c>
      <c r="I636" s="51">
        <v>1091.0</v>
      </c>
      <c r="J636" s="49" t="s">
        <v>72</v>
      </c>
      <c r="K636" s="49" t="s">
        <v>650</v>
      </c>
    </row>
    <row r="637">
      <c r="A637" s="49" t="s">
        <v>1461</v>
      </c>
      <c r="B637" s="49" t="s">
        <v>1462</v>
      </c>
      <c r="C637" s="50">
        <v>20.61</v>
      </c>
      <c r="D637" s="51">
        <v>0.3899</v>
      </c>
      <c r="E637" s="52">
        <v>0.0193</v>
      </c>
      <c r="F637" s="53">
        <v>2.97E8</v>
      </c>
      <c r="G637" s="49" t="s">
        <v>56</v>
      </c>
      <c r="I637" s="51">
        <v>17159.0</v>
      </c>
      <c r="J637" s="49" t="s">
        <v>72</v>
      </c>
      <c r="K637" s="49" t="s">
        <v>650</v>
      </c>
    </row>
    <row r="638">
      <c r="A638" s="49" t="s">
        <v>1463</v>
      </c>
      <c r="B638" s="49" t="s">
        <v>1464</v>
      </c>
      <c r="C638" s="50">
        <v>15.8</v>
      </c>
      <c r="D638" s="51">
        <v>-0.01</v>
      </c>
      <c r="E638" s="52">
        <v>-6.0E-4</v>
      </c>
      <c r="F638" s="53">
        <v>1.42E8</v>
      </c>
      <c r="G638" s="49" t="s">
        <v>56</v>
      </c>
      <c r="I638" s="51">
        <v>27240.0</v>
      </c>
      <c r="J638" s="49" t="s">
        <v>72</v>
      </c>
      <c r="K638" s="49" t="s">
        <v>133</v>
      </c>
    </row>
    <row r="639">
      <c r="A639" s="49" t="s">
        <v>1465</v>
      </c>
      <c r="B639" s="49" t="s">
        <v>1466</v>
      </c>
      <c r="C639" s="50">
        <v>27.1</v>
      </c>
      <c r="D639" s="51">
        <v>-0.93</v>
      </c>
      <c r="E639" s="52">
        <v>-0.0332</v>
      </c>
      <c r="F639" s="53">
        <v>2.89E8</v>
      </c>
      <c r="G639" s="49" t="s">
        <v>56</v>
      </c>
      <c r="I639" s="51">
        <v>38387.0</v>
      </c>
      <c r="J639" s="49" t="s">
        <v>57</v>
      </c>
      <c r="K639" s="49" t="s">
        <v>1467</v>
      </c>
    </row>
    <row r="640">
      <c r="A640" s="49" t="s">
        <v>1468</v>
      </c>
      <c r="B640" s="49" t="s">
        <v>1469</v>
      </c>
      <c r="C640" s="50">
        <v>10.65</v>
      </c>
      <c r="D640" s="51">
        <v>0.0</v>
      </c>
      <c r="E640" s="52">
        <v>0.0</v>
      </c>
      <c r="F640" s="51">
        <v>0.0</v>
      </c>
      <c r="G640" s="49" t="s">
        <v>56</v>
      </c>
      <c r="H640" s="51">
        <v>2023.0</v>
      </c>
      <c r="I640" s="51">
        <v>66.0</v>
      </c>
      <c r="J640" s="49" t="s">
        <v>72</v>
      </c>
      <c r="K640" s="49" t="s">
        <v>73</v>
      </c>
    </row>
    <row r="641">
      <c r="A641" s="49" t="s">
        <v>1470</v>
      </c>
      <c r="B641" s="49" t="s">
        <v>1471</v>
      </c>
      <c r="C641" s="50">
        <v>0.15</v>
      </c>
      <c r="D641" s="51">
        <v>0.0</v>
      </c>
      <c r="E641" s="52">
        <v>0.0</v>
      </c>
      <c r="F641" s="51">
        <v>0.0</v>
      </c>
      <c r="G641" s="49" t="s">
        <v>56</v>
      </c>
      <c r="H641" s="51">
        <v>2023.0</v>
      </c>
      <c r="I641" s="51">
        <v>1.0</v>
      </c>
      <c r="J641" s="49" t="s">
        <v>72</v>
      </c>
      <c r="K641" s="49" t="s">
        <v>73</v>
      </c>
    </row>
    <row r="642">
      <c r="A642" s="49" t="s">
        <v>1472</v>
      </c>
      <c r="B642" s="49" t="s">
        <v>1473</v>
      </c>
      <c r="C642" s="50">
        <v>10.74</v>
      </c>
      <c r="D642" s="51">
        <v>0.0</v>
      </c>
      <c r="E642" s="52">
        <v>0.0</v>
      </c>
      <c r="F642" s="51">
        <v>0.0</v>
      </c>
      <c r="G642" s="49" t="s">
        <v>56</v>
      </c>
      <c r="H642" s="51">
        <v>2022.0</v>
      </c>
      <c r="I642" s="51">
        <v>115.0</v>
      </c>
      <c r="J642" s="49" t="s">
        <v>72</v>
      </c>
      <c r="K642" s="49" t="s">
        <v>73</v>
      </c>
    </row>
    <row r="643">
      <c r="A643" s="49" t="s">
        <v>1474</v>
      </c>
      <c r="B643" s="49" t="s">
        <v>1475</v>
      </c>
      <c r="C643" s="50">
        <v>20.5</v>
      </c>
      <c r="D643" s="51">
        <v>0.01</v>
      </c>
      <c r="E643" s="52">
        <v>5.0E-4</v>
      </c>
      <c r="F643" s="53">
        <v>1.71E9</v>
      </c>
      <c r="G643" s="49" t="s">
        <v>56</v>
      </c>
      <c r="H643" s="51">
        <v>2023.0</v>
      </c>
      <c r="I643" s="51">
        <v>504752.0</v>
      </c>
      <c r="J643" s="49" t="s">
        <v>95</v>
      </c>
      <c r="K643" s="49" t="s">
        <v>362</v>
      </c>
    </row>
    <row r="644">
      <c r="A644" s="49" t="s">
        <v>1476</v>
      </c>
      <c r="B644" s="49" t="s">
        <v>1477</v>
      </c>
      <c r="C644" s="50">
        <v>10.64</v>
      </c>
      <c r="D644" s="51">
        <v>0.0</v>
      </c>
      <c r="E644" s="52">
        <v>0.0</v>
      </c>
      <c r="F644" s="51">
        <v>0.0</v>
      </c>
      <c r="G644" s="49" t="s">
        <v>56</v>
      </c>
      <c r="H644" s="51">
        <v>2023.0</v>
      </c>
      <c r="I644" s="51">
        <v>2.0</v>
      </c>
      <c r="J644" s="49" t="s">
        <v>72</v>
      </c>
      <c r="K644" s="49" t="s">
        <v>73</v>
      </c>
    </row>
    <row r="645">
      <c r="A645" s="49" t="s">
        <v>1478</v>
      </c>
      <c r="B645" s="49" t="s">
        <v>1479</v>
      </c>
      <c r="C645" s="50">
        <v>0.1608</v>
      </c>
      <c r="D645" s="51">
        <v>1.0E-4</v>
      </c>
      <c r="E645" s="52">
        <v>6.0E-4</v>
      </c>
      <c r="F645" s="51">
        <v>0.0</v>
      </c>
      <c r="G645" s="49" t="s">
        <v>56</v>
      </c>
      <c r="H645" s="51">
        <v>2023.0</v>
      </c>
      <c r="I645" s="51">
        <v>101.0</v>
      </c>
      <c r="J645" s="49" t="s">
        <v>72</v>
      </c>
      <c r="K645" s="49" t="s">
        <v>73</v>
      </c>
    </row>
    <row r="646">
      <c r="A646" s="49" t="s">
        <v>1480</v>
      </c>
      <c r="B646" s="49" t="s">
        <v>1481</v>
      </c>
      <c r="C646" s="50">
        <v>0.4455</v>
      </c>
      <c r="D646" s="51">
        <v>-0.0645</v>
      </c>
      <c r="E646" s="52">
        <v>-0.1265</v>
      </c>
      <c r="F646" s="51">
        <v>2368985.0</v>
      </c>
      <c r="G646" s="49" t="s">
        <v>56</v>
      </c>
      <c r="H646" s="51">
        <v>2017.0</v>
      </c>
      <c r="I646" s="51">
        <v>253657.0</v>
      </c>
      <c r="J646" s="49" t="s">
        <v>82</v>
      </c>
      <c r="K646" s="49" t="s">
        <v>83</v>
      </c>
    </row>
    <row r="647">
      <c r="A647" s="49" t="s">
        <v>1482</v>
      </c>
      <c r="B647" s="49" t="s">
        <v>1483</v>
      </c>
      <c r="C647" s="50">
        <v>0.0091</v>
      </c>
      <c r="D647" s="51">
        <v>-9.0E-4</v>
      </c>
      <c r="E647" s="52">
        <v>-0.09</v>
      </c>
      <c r="F647" s="51">
        <v>48390.0</v>
      </c>
      <c r="G647" s="49" t="s">
        <v>56</v>
      </c>
      <c r="H647" s="51">
        <v>2017.0</v>
      </c>
      <c r="I647" s="51">
        <v>102750.0</v>
      </c>
      <c r="J647" s="49" t="s">
        <v>82</v>
      </c>
      <c r="K647" s="49" t="s">
        <v>83</v>
      </c>
    </row>
    <row r="648">
      <c r="A648" s="49" t="s">
        <v>1484</v>
      </c>
      <c r="B648" s="49" t="s">
        <v>1485</v>
      </c>
      <c r="C648" s="50">
        <v>34.63</v>
      </c>
      <c r="D648" s="51">
        <v>-0.06</v>
      </c>
      <c r="E648" s="52">
        <v>-0.0017</v>
      </c>
      <c r="F648" s="53">
        <v>5.4E8</v>
      </c>
      <c r="G648" s="49" t="s">
        <v>56</v>
      </c>
      <c r="I648" s="51">
        <v>40523.0</v>
      </c>
      <c r="J648" s="49" t="s">
        <v>520</v>
      </c>
      <c r="K648" s="49" t="s">
        <v>391</v>
      </c>
    </row>
    <row r="649">
      <c r="A649" s="49" t="s">
        <v>1486</v>
      </c>
      <c r="B649" s="49" t="s">
        <v>1487</v>
      </c>
      <c r="C649" s="50">
        <v>5.76</v>
      </c>
      <c r="D649" s="51">
        <v>-0.08</v>
      </c>
      <c r="E649" s="52">
        <v>-0.0137</v>
      </c>
      <c r="F649" s="53">
        <v>1.56E8</v>
      </c>
      <c r="G649" s="49" t="s">
        <v>56</v>
      </c>
      <c r="I649" s="51">
        <v>133294.0</v>
      </c>
      <c r="J649" s="49" t="s">
        <v>82</v>
      </c>
      <c r="K649" s="49" t="s">
        <v>83</v>
      </c>
    </row>
    <row r="650">
      <c r="A650" s="49" t="s">
        <v>1488</v>
      </c>
      <c r="B650" s="49" t="s">
        <v>1489</v>
      </c>
      <c r="C650" s="50">
        <v>110.1</v>
      </c>
      <c r="D650" s="51">
        <v>-1.78</v>
      </c>
      <c r="E650" s="52">
        <v>-0.0159</v>
      </c>
      <c r="F650" s="53">
        <v>1.63E10</v>
      </c>
      <c r="G650" s="49" t="s">
        <v>56</v>
      </c>
      <c r="I650" s="51">
        <v>799436.0</v>
      </c>
      <c r="J650" s="49" t="s">
        <v>365</v>
      </c>
      <c r="K650" s="49" t="s">
        <v>1490</v>
      </c>
    </row>
    <row r="651">
      <c r="A651" s="49" t="s">
        <v>1491</v>
      </c>
      <c r="B651" s="49" t="s">
        <v>1492</v>
      </c>
      <c r="C651" s="50">
        <v>6.61</v>
      </c>
      <c r="D651" s="51">
        <v>-0.29</v>
      </c>
      <c r="E651" s="52">
        <v>-0.042</v>
      </c>
      <c r="F651" s="53">
        <v>1.7E8</v>
      </c>
      <c r="G651" s="49" t="s">
        <v>56</v>
      </c>
      <c r="H651" s="51">
        <v>2016.0</v>
      </c>
      <c r="I651" s="51">
        <v>107764.0</v>
      </c>
      <c r="J651" s="49" t="s">
        <v>107</v>
      </c>
      <c r="K651" s="49" t="s">
        <v>108</v>
      </c>
    </row>
    <row r="652">
      <c r="A652" s="49" t="s">
        <v>1493</v>
      </c>
      <c r="B652" s="49" t="s">
        <v>1494</v>
      </c>
      <c r="C652" s="50">
        <v>0.66</v>
      </c>
      <c r="D652" s="51">
        <v>-0.014</v>
      </c>
      <c r="E652" s="52">
        <v>-0.0208</v>
      </c>
      <c r="F652" s="51">
        <v>8.3018232E7</v>
      </c>
      <c r="G652" s="49" t="s">
        <v>56</v>
      </c>
      <c r="H652" s="51">
        <v>2012.0</v>
      </c>
      <c r="I652" s="51">
        <v>355810.0</v>
      </c>
      <c r="J652" s="49" t="s">
        <v>82</v>
      </c>
      <c r="K652" s="49" t="s">
        <v>152</v>
      </c>
    </row>
    <row r="653">
      <c r="A653" s="49" t="s">
        <v>1495</v>
      </c>
      <c r="B653" s="49" t="s">
        <v>1496</v>
      </c>
      <c r="C653" s="50">
        <v>1.11</v>
      </c>
      <c r="D653" s="51">
        <v>-0.04</v>
      </c>
      <c r="E653" s="52">
        <v>-0.0348</v>
      </c>
      <c r="F653" s="51">
        <v>0.0</v>
      </c>
      <c r="G653" s="49" t="s">
        <v>1172</v>
      </c>
      <c r="H653" s="54"/>
      <c r="I653" s="51">
        <v>215335.0</v>
      </c>
      <c r="J653" s="49" t="s">
        <v>82</v>
      </c>
      <c r="K653" s="49" t="s">
        <v>396</v>
      </c>
    </row>
    <row r="654">
      <c r="A654" s="49" t="s">
        <v>1497</v>
      </c>
      <c r="B654" s="49" t="s">
        <v>1498</v>
      </c>
      <c r="C654" s="50">
        <v>125.73</v>
      </c>
      <c r="D654" s="51">
        <v>-1.05</v>
      </c>
      <c r="E654" s="52">
        <v>-0.0083</v>
      </c>
      <c r="F654" s="53">
        <v>8.25E9</v>
      </c>
      <c r="G654" s="49" t="s">
        <v>56</v>
      </c>
      <c r="I654" s="51">
        <v>443939.0</v>
      </c>
      <c r="J654" s="49" t="s">
        <v>57</v>
      </c>
      <c r="K654" s="49" t="s">
        <v>1206</v>
      </c>
    </row>
    <row r="655">
      <c r="A655" s="49" t="s">
        <v>1499</v>
      </c>
      <c r="B655" s="49" t="s">
        <v>1500</v>
      </c>
      <c r="C655" s="50">
        <v>1.38</v>
      </c>
      <c r="D655" s="51">
        <v>-0.11</v>
      </c>
      <c r="E655" s="52">
        <v>-0.0738</v>
      </c>
      <c r="F655" s="53">
        <v>1.4E8</v>
      </c>
      <c r="G655" s="49" t="s">
        <v>56</v>
      </c>
      <c r="H655" s="51">
        <v>2014.0</v>
      </c>
      <c r="I655" s="51">
        <v>1395005.0</v>
      </c>
      <c r="J655" s="49" t="s">
        <v>82</v>
      </c>
      <c r="K655" s="49" t="s">
        <v>139</v>
      </c>
    </row>
    <row r="656">
      <c r="A656" s="49" t="s">
        <v>1501</v>
      </c>
      <c r="B656" s="49" t="s">
        <v>1502</v>
      </c>
      <c r="C656" s="50">
        <v>35.29</v>
      </c>
      <c r="D656" s="51">
        <v>-0.58</v>
      </c>
      <c r="E656" s="52">
        <v>-0.0162</v>
      </c>
      <c r="F656" s="53">
        <v>1.67E9</v>
      </c>
      <c r="G656" s="49" t="s">
        <v>56</v>
      </c>
      <c r="H656" s="51">
        <v>2005.0</v>
      </c>
      <c r="I656" s="51">
        <v>197818.0</v>
      </c>
      <c r="J656" s="49" t="s">
        <v>82</v>
      </c>
      <c r="K656" s="49" t="s">
        <v>178</v>
      </c>
    </row>
    <row r="657">
      <c r="A657" s="49" t="s">
        <v>1503</v>
      </c>
      <c r="B657" s="49" t="s">
        <v>1504</v>
      </c>
      <c r="C657" s="50">
        <v>355.0</v>
      </c>
      <c r="D657" s="51">
        <v>-14.0</v>
      </c>
      <c r="E657" s="52">
        <v>-0.0379</v>
      </c>
      <c r="F657" s="53">
        <v>6.25E8</v>
      </c>
      <c r="G657" s="49" t="s">
        <v>56</v>
      </c>
      <c r="I657" s="51">
        <v>8479.0</v>
      </c>
      <c r="J657" s="49" t="s">
        <v>82</v>
      </c>
      <c r="K657" s="49" t="s">
        <v>178</v>
      </c>
    </row>
    <row r="658">
      <c r="A658" s="49" t="s">
        <v>1505</v>
      </c>
      <c r="B658" s="49" t="s">
        <v>1506</v>
      </c>
      <c r="C658" s="50">
        <v>15.37</v>
      </c>
      <c r="D658" s="51">
        <v>-0.14</v>
      </c>
      <c r="E658" s="52">
        <v>-0.009</v>
      </c>
      <c r="F658" s="53">
        <v>5.0E8</v>
      </c>
      <c r="G658" s="49" t="s">
        <v>56</v>
      </c>
      <c r="I658" s="51">
        <v>63453.0</v>
      </c>
      <c r="J658" s="49" t="s">
        <v>57</v>
      </c>
      <c r="K658" s="49" t="s">
        <v>269</v>
      </c>
    </row>
    <row r="659">
      <c r="A659" s="49" t="s">
        <v>1507</v>
      </c>
      <c r="B659" s="49" t="s">
        <v>1508</v>
      </c>
      <c r="C659" s="50">
        <v>36.04</v>
      </c>
      <c r="D659" s="51">
        <v>0.02</v>
      </c>
      <c r="E659" s="52">
        <v>6.0E-4</v>
      </c>
      <c r="F659" s="53">
        <v>3.55E9</v>
      </c>
      <c r="G659" s="49" t="s">
        <v>121</v>
      </c>
      <c r="H659" s="51">
        <v>2023.0</v>
      </c>
      <c r="I659" s="51">
        <v>196144.0</v>
      </c>
      <c r="J659" s="54"/>
      <c r="K659" s="54"/>
    </row>
    <row r="660">
      <c r="A660" s="49" t="s">
        <v>1509</v>
      </c>
      <c r="B660" s="49" t="s">
        <v>1510</v>
      </c>
      <c r="C660" s="50">
        <v>20.34</v>
      </c>
      <c r="D660" s="51">
        <v>-0.26</v>
      </c>
      <c r="E660" s="52">
        <v>-0.0126</v>
      </c>
      <c r="F660" s="53">
        <v>1.44E9</v>
      </c>
      <c r="G660" s="49" t="s">
        <v>56</v>
      </c>
      <c r="I660" s="51">
        <v>195774.0</v>
      </c>
      <c r="J660" s="49" t="s">
        <v>95</v>
      </c>
      <c r="K660" s="49" t="s">
        <v>96</v>
      </c>
    </row>
    <row r="661">
      <c r="A661" s="49" t="s">
        <v>1511</v>
      </c>
      <c r="B661" s="49" t="s">
        <v>1512</v>
      </c>
      <c r="C661" s="50">
        <v>3.0</v>
      </c>
      <c r="D661" s="51">
        <v>-0.05</v>
      </c>
      <c r="E661" s="52">
        <v>-0.0164</v>
      </c>
      <c r="F661" s="53">
        <v>1.36E9</v>
      </c>
      <c r="G661" s="49" t="s">
        <v>56</v>
      </c>
      <c r="H661" s="51">
        <v>2017.0</v>
      </c>
      <c r="I661" s="51">
        <v>1717586.0</v>
      </c>
      <c r="J661" s="49" t="s">
        <v>520</v>
      </c>
      <c r="K661" s="49" t="s">
        <v>521</v>
      </c>
    </row>
    <row r="662">
      <c r="A662" s="49" t="s">
        <v>1513</v>
      </c>
      <c r="B662" s="49" t="s">
        <v>1514</v>
      </c>
      <c r="C662" s="50">
        <v>1.42</v>
      </c>
      <c r="D662" s="51">
        <v>-0.03</v>
      </c>
      <c r="E662" s="52">
        <v>-0.0207</v>
      </c>
      <c r="F662" s="51">
        <v>6098870.0</v>
      </c>
      <c r="G662" s="49" t="s">
        <v>67</v>
      </c>
      <c r="H662" s="54"/>
      <c r="I662" s="51">
        <v>14732.0</v>
      </c>
      <c r="J662" s="49" t="s">
        <v>95</v>
      </c>
      <c r="K662" s="49" t="s">
        <v>540</v>
      </c>
    </row>
    <row r="663">
      <c r="A663" s="49" t="s">
        <v>1515</v>
      </c>
      <c r="B663" s="49" t="s">
        <v>1516</v>
      </c>
      <c r="C663" s="50">
        <v>0.59</v>
      </c>
      <c r="D663" s="51">
        <v>0.024</v>
      </c>
      <c r="E663" s="52">
        <v>0.0424</v>
      </c>
      <c r="F663" s="51">
        <v>4827961.0</v>
      </c>
      <c r="G663" s="49" t="s">
        <v>56</v>
      </c>
      <c r="H663" s="51">
        <v>2017.0</v>
      </c>
      <c r="I663" s="51">
        <v>39910.0</v>
      </c>
      <c r="J663" s="49" t="s">
        <v>82</v>
      </c>
      <c r="K663" s="49" t="s">
        <v>83</v>
      </c>
    </row>
    <row r="664">
      <c r="A664" s="49" t="s">
        <v>1517</v>
      </c>
      <c r="B664" s="49" t="s">
        <v>1518</v>
      </c>
      <c r="C664" s="50">
        <v>5.2</v>
      </c>
      <c r="D664" s="51">
        <v>-0.22</v>
      </c>
      <c r="E664" s="52">
        <v>-0.0406</v>
      </c>
      <c r="F664" s="53">
        <v>1.46E8</v>
      </c>
      <c r="G664" s="49" t="s">
        <v>56</v>
      </c>
      <c r="H664" s="51">
        <v>2015.0</v>
      </c>
      <c r="I664" s="51">
        <v>228521.0</v>
      </c>
      <c r="J664" s="49" t="s">
        <v>82</v>
      </c>
      <c r="K664" s="49" t="s">
        <v>83</v>
      </c>
    </row>
    <row r="665">
      <c r="A665" s="49" t="s">
        <v>1519</v>
      </c>
      <c r="B665" s="49" t="s">
        <v>1520</v>
      </c>
      <c r="C665" s="50">
        <v>18.84</v>
      </c>
      <c r="D665" s="51">
        <v>-0.01</v>
      </c>
      <c r="E665" s="52">
        <v>-5.0E-4</v>
      </c>
      <c r="F665" s="53">
        <v>7.89E9</v>
      </c>
      <c r="G665" s="49" t="s">
        <v>1521</v>
      </c>
      <c r="I665" s="51">
        <v>2242326.0</v>
      </c>
      <c r="J665" s="49" t="s">
        <v>127</v>
      </c>
      <c r="K665" s="49" t="s">
        <v>441</v>
      </c>
    </row>
    <row r="666">
      <c r="A666" s="49" t="s">
        <v>1522</v>
      </c>
      <c r="B666" s="49" t="s">
        <v>1523</v>
      </c>
      <c r="C666" s="50">
        <v>29.7</v>
      </c>
      <c r="D666" s="51">
        <v>0.67</v>
      </c>
      <c r="E666" s="52">
        <v>0.0231</v>
      </c>
      <c r="F666" s="53">
        <v>2.23E9</v>
      </c>
      <c r="G666" s="49" t="s">
        <v>56</v>
      </c>
      <c r="I666" s="51">
        <v>378142.0</v>
      </c>
      <c r="J666" s="49" t="s">
        <v>72</v>
      </c>
      <c r="K666" s="49" t="s">
        <v>133</v>
      </c>
    </row>
    <row r="667">
      <c r="A667" s="49" t="s">
        <v>1524</v>
      </c>
      <c r="B667" s="49" t="s">
        <v>1525</v>
      </c>
      <c r="C667" s="50">
        <v>19.25</v>
      </c>
      <c r="D667" s="51">
        <v>-0.3</v>
      </c>
      <c r="E667" s="52">
        <v>-0.0154</v>
      </c>
      <c r="F667" s="54"/>
      <c r="G667" s="49" t="s">
        <v>56</v>
      </c>
      <c r="I667" s="51">
        <v>20496.0</v>
      </c>
      <c r="J667" s="54"/>
      <c r="K667" s="54"/>
    </row>
    <row r="668">
      <c r="A668" s="49" t="s">
        <v>1526</v>
      </c>
      <c r="B668" s="49" t="s">
        <v>1527</v>
      </c>
      <c r="C668" s="50">
        <v>21.31</v>
      </c>
      <c r="D668" s="51">
        <v>0.11</v>
      </c>
      <c r="E668" s="52">
        <v>0.0052</v>
      </c>
      <c r="F668" s="51">
        <v>7.4530233E7</v>
      </c>
      <c r="G668" s="49" t="s">
        <v>56</v>
      </c>
      <c r="I668" s="51">
        <v>1177.0</v>
      </c>
      <c r="J668" s="49" t="s">
        <v>72</v>
      </c>
      <c r="K668" s="49" t="s">
        <v>133</v>
      </c>
    </row>
    <row r="669">
      <c r="A669" s="49" t="s">
        <v>1528</v>
      </c>
      <c r="B669" s="49" t="s">
        <v>1529</v>
      </c>
      <c r="C669" s="50">
        <v>8.42</v>
      </c>
      <c r="D669" s="51">
        <v>-0.25</v>
      </c>
      <c r="E669" s="52">
        <v>-0.0288</v>
      </c>
      <c r="F669" s="53">
        <v>2.67E8</v>
      </c>
      <c r="G669" s="49" t="s">
        <v>738</v>
      </c>
      <c r="H669" s="51">
        <v>1999.0</v>
      </c>
      <c r="I669" s="51">
        <v>126690.0</v>
      </c>
      <c r="J669" s="49" t="s">
        <v>365</v>
      </c>
      <c r="K669" s="49" t="s">
        <v>391</v>
      </c>
    </row>
    <row r="670">
      <c r="A670" s="49" t="s">
        <v>1530</v>
      </c>
      <c r="B670" s="49" t="s">
        <v>1531</v>
      </c>
      <c r="C670" s="50">
        <v>5.38</v>
      </c>
      <c r="D670" s="51">
        <v>-0.2</v>
      </c>
      <c r="E670" s="52">
        <v>-0.0358</v>
      </c>
      <c r="F670" s="53">
        <v>2.19E8</v>
      </c>
      <c r="G670" s="49" t="s">
        <v>56</v>
      </c>
      <c r="I670" s="51">
        <v>104059.0</v>
      </c>
      <c r="J670" s="49" t="s">
        <v>107</v>
      </c>
      <c r="K670" s="49" t="s">
        <v>262</v>
      </c>
    </row>
    <row r="671">
      <c r="A671" s="49" t="s">
        <v>1532</v>
      </c>
      <c r="B671" s="49" t="s">
        <v>1533</v>
      </c>
      <c r="C671" s="50">
        <v>7.65</v>
      </c>
      <c r="D671" s="51">
        <v>-1.0E-4</v>
      </c>
      <c r="E671" s="52">
        <v>0.0</v>
      </c>
      <c r="F671" s="51">
        <v>6.0243459E7</v>
      </c>
      <c r="G671" s="49" t="s">
        <v>56</v>
      </c>
      <c r="I671" s="51">
        <v>856.0</v>
      </c>
      <c r="J671" s="49" t="s">
        <v>107</v>
      </c>
      <c r="K671" s="49" t="s">
        <v>262</v>
      </c>
    </row>
    <row r="672">
      <c r="A672" s="49" t="s">
        <v>1534</v>
      </c>
      <c r="B672" s="49" t="s">
        <v>1535</v>
      </c>
      <c r="C672" s="50">
        <v>0.1499</v>
      </c>
      <c r="D672" s="51">
        <v>-0.0071</v>
      </c>
      <c r="E672" s="52">
        <v>-0.0452</v>
      </c>
      <c r="F672" s="51">
        <v>1586594.0</v>
      </c>
      <c r="G672" s="49" t="s">
        <v>56</v>
      </c>
      <c r="H672" s="51">
        <v>1997.0</v>
      </c>
      <c r="I672" s="51">
        <v>2432010.0</v>
      </c>
      <c r="J672" s="49" t="s">
        <v>72</v>
      </c>
      <c r="K672" s="49" t="s">
        <v>185</v>
      </c>
    </row>
    <row r="673">
      <c r="A673" s="49" t="s">
        <v>1536</v>
      </c>
      <c r="B673" s="49" t="s">
        <v>1537</v>
      </c>
      <c r="C673" s="50">
        <v>18.0</v>
      </c>
      <c r="D673" s="51">
        <v>-0.42</v>
      </c>
      <c r="E673" s="52">
        <v>-0.0228</v>
      </c>
      <c r="F673" s="54"/>
      <c r="G673" s="49" t="s">
        <v>56</v>
      </c>
      <c r="I673" s="51">
        <v>1514.0</v>
      </c>
      <c r="J673" s="54"/>
      <c r="K673" s="54"/>
    </row>
    <row r="674">
      <c r="A674" s="49" t="s">
        <v>1538</v>
      </c>
      <c r="B674" s="49" t="s">
        <v>1539</v>
      </c>
      <c r="C674" s="50">
        <v>1.27</v>
      </c>
      <c r="D674" s="51">
        <v>-0.09</v>
      </c>
      <c r="E674" s="52">
        <v>-0.0662</v>
      </c>
      <c r="F674" s="51">
        <v>1.088803E7</v>
      </c>
      <c r="G674" s="49" t="s">
        <v>56</v>
      </c>
      <c r="I674" s="51">
        <v>1319470.0</v>
      </c>
      <c r="J674" s="49" t="s">
        <v>127</v>
      </c>
      <c r="K674" s="49" t="s">
        <v>441</v>
      </c>
    </row>
    <row r="675">
      <c r="A675" s="49" t="s">
        <v>1540</v>
      </c>
      <c r="B675" s="49" t="s">
        <v>1541</v>
      </c>
      <c r="C675" s="50">
        <v>7.47</v>
      </c>
      <c r="D675" s="51">
        <v>-0.2</v>
      </c>
      <c r="E675" s="52">
        <v>-0.0261</v>
      </c>
      <c r="F675" s="53">
        <v>1.07E9</v>
      </c>
      <c r="G675" s="49" t="s">
        <v>121</v>
      </c>
      <c r="H675" s="54"/>
      <c r="I675" s="51">
        <v>1541278.0</v>
      </c>
      <c r="J675" s="49" t="s">
        <v>82</v>
      </c>
      <c r="K675" s="49" t="s">
        <v>83</v>
      </c>
    </row>
    <row r="676">
      <c r="A676" s="49" t="s">
        <v>1542</v>
      </c>
      <c r="B676" s="49" t="s">
        <v>1543</v>
      </c>
      <c r="C676" s="50">
        <v>1.8</v>
      </c>
      <c r="D676" s="51">
        <v>-0.02</v>
      </c>
      <c r="E676" s="52">
        <v>-0.011</v>
      </c>
      <c r="F676" s="53">
        <v>2.67E9</v>
      </c>
      <c r="G676" s="49" t="s">
        <v>56</v>
      </c>
      <c r="H676" s="51">
        <v>2021.0</v>
      </c>
      <c r="I676" s="51">
        <v>2962175.0</v>
      </c>
      <c r="J676" s="49" t="s">
        <v>107</v>
      </c>
      <c r="K676" s="49" t="s">
        <v>348</v>
      </c>
    </row>
    <row r="677">
      <c r="A677" s="49" t="s">
        <v>1544</v>
      </c>
      <c r="B677" s="49" t="s">
        <v>1545</v>
      </c>
      <c r="C677" s="50">
        <v>8.47</v>
      </c>
      <c r="D677" s="51">
        <v>-0.05</v>
      </c>
      <c r="E677" s="52">
        <v>-0.0059</v>
      </c>
      <c r="F677" s="53">
        <v>3.24E8</v>
      </c>
      <c r="G677" s="49" t="s">
        <v>56</v>
      </c>
      <c r="H677" s="51">
        <v>2021.0</v>
      </c>
      <c r="I677" s="51">
        <v>87301.0</v>
      </c>
      <c r="J677" s="49" t="s">
        <v>82</v>
      </c>
      <c r="K677" s="49" t="s">
        <v>83</v>
      </c>
    </row>
    <row r="678">
      <c r="A678" s="49" t="s">
        <v>1546</v>
      </c>
      <c r="B678" s="49" t="s">
        <v>1547</v>
      </c>
      <c r="C678" s="50">
        <v>0.18</v>
      </c>
      <c r="D678" s="51">
        <v>-0.0105</v>
      </c>
      <c r="E678" s="52">
        <v>-0.0551</v>
      </c>
      <c r="F678" s="53">
        <v>2.67E8</v>
      </c>
      <c r="G678" s="49" t="s">
        <v>56</v>
      </c>
      <c r="H678" s="51">
        <v>2021.0</v>
      </c>
      <c r="I678" s="51">
        <v>48010.0</v>
      </c>
      <c r="J678" s="49" t="s">
        <v>107</v>
      </c>
      <c r="K678" s="49" t="s">
        <v>348</v>
      </c>
    </row>
    <row r="679">
      <c r="A679" s="49" t="s">
        <v>1548</v>
      </c>
      <c r="B679" s="49" t="s">
        <v>1549</v>
      </c>
      <c r="C679" s="50">
        <v>0.7365</v>
      </c>
      <c r="D679" s="51">
        <v>0.0265</v>
      </c>
      <c r="E679" s="52">
        <v>0.0373</v>
      </c>
      <c r="F679" s="51">
        <v>9773355.0</v>
      </c>
      <c r="G679" s="54"/>
      <c r="H679" s="51">
        <v>2022.0</v>
      </c>
      <c r="I679" s="51">
        <v>11707.0</v>
      </c>
      <c r="J679" s="54"/>
      <c r="K679" s="54"/>
    </row>
    <row r="680">
      <c r="A680" s="49" t="s">
        <v>1550</v>
      </c>
      <c r="B680" s="49" t="s">
        <v>1551</v>
      </c>
      <c r="C680" s="50">
        <v>2.5</v>
      </c>
      <c r="D680" s="51">
        <v>-0.03</v>
      </c>
      <c r="E680" s="52">
        <v>-0.0119</v>
      </c>
      <c r="F680" s="53">
        <v>4.33E8</v>
      </c>
      <c r="G680" s="49" t="s">
        <v>138</v>
      </c>
      <c r="H680" s="51">
        <v>2018.0</v>
      </c>
      <c r="I680" s="51">
        <v>508354.0</v>
      </c>
      <c r="J680" s="49" t="s">
        <v>82</v>
      </c>
      <c r="K680" s="49" t="s">
        <v>139</v>
      </c>
    </row>
    <row r="681">
      <c r="A681" s="49" t="s">
        <v>1552</v>
      </c>
      <c r="B681" s="49" t="s">
        <v>1553</v>
      </c>
      <c r="C681" s="50">
        <v>0.236</v>
      </c>
      <c r="D681" s="51">
        <v>-0.025</v>
      </c>
      <c r="E681" s="52">
        <v>-0.0958</v>
      </c>
      <c r="F681" s="51">
        <v>4707545.0</v>
      </c>
      <c r="G681" s="49" t="s">
        <v>56</v>
      </c>
      <c r="H681" s="51">
        <v>2021.0</v>
      </c>
      <c r="I681" s="51">
        <v>86865.0</v>
      </c>
      <c r="J681" s="49" t="s">
        <v>107</v>
      </c>
      <c r="K681" s="49" t="s">
        <v>262</v>
      </c>
    </row>
    <row r="682">
      <c r="A682" s="49" t="s">
        <v>1554</v>
      </c>
      <c r="B682" s="49" t="s">
        <v>1555</v>
      </c>
      <c r="C682" s="50">
        <v>0.0355</v>
      </c>
      <c r="D682" s="51">
        <v>5.0E-4</v>
      </c>
      <c r="E682" s="52">
        <v>0.0143</v>
      </c>
      <c r="F682" s="51">
        <v>708126.0</v>
      </c>
      <c r="G682" s="49" t="s">
        <v>56</v>
      </c>
      <c r="H682" s="51">
        <v>2021.0</v>
      </c>
      <c r="I682" s="51">
        <v>30100.0</v>
      </c>
      <c r="J682" s="49" t="s">
        <v>107</v>
      </c>
      <c r="K682" s="49" t="s">
        <v>262</v>
      </c>
    </row>
    <row r="683">
      <c r="A683" s="49" t="s">
        <v>1556</v>
      </c>
      <c r="B683" s="49" t="s">
        <v>1557</v>
      </c>
      <c r="C683" s="50">
        <v>0.2499</v>
      </c>
      <c r="D683" s="51">
        <v>-1.0E-4</v>
      </c>
      <c r="E683" s="52">
        <v>-4.0E-4</v>
      </c>
      <c r="F683" s="51">
        <v>2225518.0</v>
      </c>
      <c r="G683" s="49" t="s">
        <v>56</v>
      </c>
      <c r="H683" s="51">
        <v>2020.0</v>
      </c>
      <c r="I683" s="51">
        <v>240636.0</v>
      </c>
      <c r="J683" s="49" t="s">
        <v>95</v>
      </c>
      <c r="K683" s="49" t="s">
        <v>1558</v>
      </c>
    </row>
    <row r="684">
      <c r="A684" s="49" t="s">
        <v>1559</v>
      </c>
      <c r="B684" s="49" t="s">
        <v>1560</v>
      </c>
      <c r="C684" s="50">
        <v>2.5</v>
      </c>
      <c r="D684" s="51">
        <v>0.43</v>
      </c>
      <c r="E684" s="52">
        <v>0.2077</v>
      </c>
      <c r="F684" s="51">
        <v>2.2264083E7</v>
      </c>
      <c r="G684" s="49" t="s">
        <v>56</v>
      </c>
      <c r="I684" s="51">
        <v>15193.0</v>
      </c>
      <c r="J684" s="49" t="s">
        <v>95</v>
      </c>
      <c r="K684" s="49" t="s">
        <v>1558</v>
      </c>
    </row>
    <row r="685">
      <c r="A685" s="49" t="s">
        <v>1561</v>
      </c>
      <c r="B685" s="49" t="s">
        <v>1562</v>
      </c>
      <c r="C685" s="50">
        <v>32.06</v>
      </c>
      <c r="D685" s="51">
        <v>-0.62</v>
      </c>
      <c r="E685" s="52">
        <v>-0.019</v>
      </c>
      <c r="F685" s="53">
        <v>2.45E9</v>
      </c>
      <c r="G685" s="49" t="s">
        <v>56</v>
      </c>
      <c r="I685" s="51">
        <v>508059.0</v>
      </c>
      <c r="J685" s="49" t="s">
        <v>365</v>
      </c>
      <c r="K685" s="49" t="s">
        <v>366</v>
      </c>
    </row>
    <row r="686">
      <c r="A686" s="49" t="s">
        <v>1563</v>
      </c>
      <c r="B686" s="49" t="s">
        <v>1564</v>
      </c>
      <c r="C686" s="50">
        <v>1.27</v>
      </c>
      <c r="D686" s="51">
        <v>-0.06</v>
      </c>
      <c r="E686" s="52">
        <v>-0.0451</v>
      </c>
      <c r="F686" s="53">
        <v>2.42E8</v>
      </c>
      <c r="G686" s="49" t="s">
        <v>56</v>
      </c>
      <c r="H686" s="51">
        <v>2021.0</v>
      </c>
      <c r="I686" s="51">
        <v>60765.0</v>
      </c>
      <c r="J686" s="49" t="s">
        <v>82</v>
      </c>
      <c r="K686" s="49" t="s">
        <v>1454</v>
      </c>
    </row>
    <row r="687">
      <c r="A687" s="49" t="s">
        <v>1565</v>
      </c>
      <c r="B687" s="49" t="s">
        <v>1566</v>
      </c>
      <c r="C687" s="50">
        <v>2.39</v>
      </c>
      <c r="D687" s="51">
        <v>0.0</v>
      </c>
      <c r="E687" s="52">
        <v>0.0</v>
      </c>
      <c r="F687" s="53">
        <v>2.84E9</v>
      </c>
      <c r="G687" s="54"/>
      <c r="H687" s="51">
        <v>2014.0</v>
      </c>
      <c r="I687" s="51">
        <v>18711.0</v>
      </c>
      <c r="J687" s="49" t="s">
        <v>72</v>
      </c>
      <c r="K687" s="49" t="s">
        <v>878</v>
      </c>
    </row>
    <row r="688">
      <c r="A688" s="49" t="s">
        <v>1567</v>
      </c>
      <c r="B688" s="49" t="s">
        <v>1568</v>
      </c>
      <c r="C688" s="50">
        <v>117.48</v>
      </c>
      <c r="D688" s="51">
        <v>1.24</v>
      </c>
      <c r="E688" s="52">
        <v>0.0107</v>
      </c>
      <c r="F688" s="53">
        <v>3.09E9</v>
      </c>
      <c r="G688" s="49" t="s">
        <v>56</v>
      </c>
      <c r="H688" s="51">
        <v>2007.0</v>
      </c>
      <c r="I688" s="51">
        <v>264323.0</v>
      </c>
      <c r="J688" s="49" t="s">
        <v>57</v>
      </c>
      <c r="K688" s="49" t="s">
        <v>249</v>
      </c>
    </row>
    <row r="689">
      <c r="A689" s="49" t="s">
        <v>1569</v>
      </c>
      <c r="B689" s="49" t="s">
        <v>1570</v>
      </c>
      <c r="C689" s="50">
        <v>173.05</v>
      </c>
      <c r="D689" s="51">
        <v>-2.4</v>
      </c>
      <c r="E689" s="52">
        <v>-0.0137</v>
      </c>
      <c r="F689" s="53">
        <v>2.46E10</v>
      </c>
      <c r="G689" s="49" t="s">
        <v>56</v>
      </c>
      <c r="I689" s="51">
        <v>773920.0</v>
      </c>
      <c r="J689" s="49" t="s">
        <v>68</v>
      </c>
      <c r="K689" s="49" t="s">
        <v>86</v>
      </c>
    </row>
    <row r="690">
      <c r="A690" s="49" t="s">
        <v>1571</v>
      </c>
      <c r="B690" s="49" t="s">
        <v>1572</v>
      </c>
      <c r="C690" s="50">
        <v>10.21</v>
      </c>
      <c r="D690" s="51">
        <v>-0.05</v>
      </c>
      <c r="E690" s="52">
        <v>-0.0049</v>
      </c>
      <c r="F690" s="53">
        <v>2.99E8</v>
      </c>
      <c r="G690" s="49" t="s">
        <v>56</v>
      </c>
      <c r="H690" s="51">
        <v>1998.0</v>
      </c>
      <c r="I690" s="51">
        <v>226435.0</v>
      </c>
      <c r="J690" s="49" t="s">
        <v>57</v>
      </c>
      <c r="K690" s="49" t="s">
        <v>1573</v>
      </c>
    </row>
    <row r="691">
      <c r="A691" s="49" t="s">
        <v>1574</v>
      </c>
      <c r="B691" s="49" t="s">
        <v>1575</v>
      </c>
      <c r="C691" s="50">
        <v>10.27</v>
      </c>
      <c r="D691" s="51">
        <v>-0.45</v>
      </c>
      <c r="E691" s="52">
        <v>-0.042</v>
      </c>
      <c r="F691" s="53">
        <v>9.18E8</v>
      </c>
      <c r="G691" s="49" t="s">
        <v>1576</v>
      </c>
      <c r="H691" s="54"/>
      <c r="I691" s="51">
        <v>607102.0</v>
      </c>
      <c r="J691" s="49" t="s">
        <v>82</v>
      </c>
      <c r="K691" s="49" t="s">
        <v>83</v>
      </c>
    </row>
    <row r="692">
      <c r="A692" s="49" t="s">
        <v>1577</v>
      </c>
      <c r="B692" s="49" t="s">
        <v>1578</v>
      </c>
      <c r="C692" s="50">
        <v>9.04</v>
      </c>
      <c r="D692" s="51">
        <v>0.09</v>
      </c>
      <c r="E692" s="52">
        <v>0.0101</v>
      </c>
      <c r="F692" s="53">
        <v>1.83E9</v>
      </c>
      <c r="G692" s="49" t="s">
        <v>56</v>
      </c>
      <c r="H692" s="51">
        <v>2021.0</v>
      </c>
      <c r="I692" s="51">
        <v>1436947.0</v>
      </c>
      <c r="J692" s="49" t="s">
        <v>107</v>
      </c>
      <c r="K692" s="49" t="s">
        <v>348</v>
      </c>
    </row>
    <row r="693">
      <c r="A693" s="49" t="s">
        <v>1579</v>
      </c>
      <c r="B693" s="49" t="s">
        <v>1580</v>
      </c>
      <c r="C693" s="50">
        <v>867.83</v>
      </c>
      <c r="D693" s="51">
        <v>-19.2</v>
      </c>
      <c r="E693" s="52">
        <v>-0.0217</v>
      </c>
      <c r="F693" s="53">
        <v>3.58E11</v>
      </c>
      <c r="G693" s="49" t="s">
        <v>56</v>
      </c>
      <c r="H693" s="51">
        <v>2009.0</v>
      </c>
      <c r="I693" s="51">
        <v>2660702.0</v>
      </c>
      <c r="J693" s="49" t="s">
        <v>107</v>
      </c>
      <c r="K693" s="49" t="s">
        <v>108</v>
      </c>
    </row>
    <row r="694">
      <c r="A694" s="49" t="s">
        <v>1581</v>
      </c>
      <c r="B694" s="49" t="s">
        <v>1582</v>
      </c>
      <c r="C694" s="50">
        <v>5.5</v>
      </c>
      <c r="D694" s="51">
        <v>-0.24</v>
      </c>
      <c r="E694" s="52">
        <v>-0.0418</v>
      </c>
      <c r="F694" s="51">
        <v>3967838.0</v>
      </c>
      <c r="G694" s="49" t="s">
        <v>56</v>
      </c>
      <c r="H694" s="51">
        <v>2015.0</v>
      </c>
      <c r="I694" s="51">
        <v>40738.0</v>
      </c>
      <c r="J694" s="49" t="s">
        <v>82</v>
      </c>
      <c r="K694" s="49" t="s">
        <v>178</v>
      </c>
    </row>
    <row r="695">
      <c r="A695" s="49" t="s">
        <v>1583</v>
      </c>
      <c r="B695" s="49" t="s">
        <v>1584</v>
      </c>
      <c r="C695" s="50">
        <v>26.93</v>
      </c>
      <c r="D695" s="51">
        <v>0.02</v>
      </c>
      <c r="E695" s="52">
        <v>7.0E-4</v>
      </c>
      <c r="F695" s="53">
        <v>1.19E9</v>
      </c>
      <c r="G695" s="49" t="s">
        <v>56</v>
      </c>
      <c r="H695" s="51">
        <v>1993.0</v>
      </c>
      <c r="I695" s="51">
        <v>365136.0</v>
      </c>
      <c r="J695" s="49" t="s">
        <v>107</v>
      </c>
      <c r="K695" s="49" t="s">
        <v>262</v>
      </c>
    </row>
    <row r="696">
      <c r="A696" s="49" t="s">
        <v>1585</v>
      </c>
      <c r="B696" s="49" t="s">
        <v>1586</v>
      </c>
      <c r="C696" s="50">
        <v>2.97</v>
      </c>
      <c r="D696" s="51">
        <v>0.04</v>
      </c>
      <c r="E696" s="52">
        <v>0.0137</v>
      </c>
      <c r="F696" s="53">
        <v>2.48E8</v>
      </c>
      <c r="G696" s="49" t="s">
        <v>56</v>
      </c>
      <c r="H696" s="51">
        <v>2020.0</v>
      </c>
      <c r="I696" s="51">
        <v>372544.0</v>
      </c>
      <c r="J696" s="49" t="s">
        <v>82</v>
      </c>
      <c r="K696" s="49" t="s">
        <v>211</v>
      </c>
    </row>
    <row r="697">
      <c r="A697" s="49" t="s">
        <v>1587</v>
      </c>
      <c r="B697" s="49" t="s">
        <v>1588</v>
      </c>
      <c r="C697" s="50">
        <v>9.56</v>
      </c>
      <c r="D697" s="51">
        <v>-0.09</v>
      </c>
      <c r="E697" s="52">
        <v>-0.0093</v>
      </c>
      <c r="F697" s="51">
        <v>0.0</v>
      </c>
      <c r="G697" s="49" t="s">
        <v>56</v>
      </c>
      <c r="H697" s="51">
        <v>2003.0</v>
      </c>
      <c r="I697" s="51">
        <v>94795.0</v>
      </c>
      <c r="J697" s="49" t="s">
        <v>72</v>
      </c>
      <c r="K697" s="49" t="s">
        <v>481</v>
      </c>
    </row>
    <row r="698">
      <c r="A698" s="49" t="s">
        <v>1589</v>
      </c>
      <c r="B698" s="49" t="s">
        <v>1590</v>
      </c>
      <c r="C698" s="50">
        <v>18.27</v>
      </c>
      <c r="D698" s="51">
        <v>-0.38</v>
      </c>
      <c r="E698" s="52">
        <v>-0.0204</v>
      </c>
      <c r="F698" s="53">
        <v>8.56E8</v>
      </c>
      <c r="G698" s="49" t="s">
        <v>56</v>
      </c>
      <c r="H698" s="51">
        <v>2014.0</v>
      </c>
      <c r="I698" s="51">
        <v>225401.0</v>
      </c>
      <c r="J698" s="49" t="s">
        <v>82</v>
      </c>
      <c r="K698" s="49" t="s">
        <v>379</v>
      </c>
    </row>
    <row r="699">
      <c r="A699" s="49" t="s">
        <v>1591</v>
      </c>
      <c r="B699" s="49" t="s">
        <v>1592</v>
      </c>
      <c r="C699" s="50">
        <v>32.18</v>
      </c>
      <c r="D699" s="51">
        <v>-0.21</v>
      </c>
      <c r="E699" s="52">
        <v>-0.0065</v>
      </c>
      <c r="F699" s="53">
        <v>2.93E9</v>
      </c>
      <c r="G699" s="49" t="s">
        <v>56</v>
      </c>
      <c r="I699" s="51">
        <v>474122.0</v>
      </c>
      <c r="J699" s="49" t="s">
        <v>57</v>
      </c>
      <c r="K699" s="49" t="s">
        <v>345</v>
      </c>
    </row>
    <row r="700">
      <c r="A700" s="49" t="s">
        <v>1593</v>
      </c>
      <c r="B700" s="49" t="s">
        <v>1594</v>
      </c>
      <c r="C700" s="50">
        <v>26.08</v>
      </c>
      <c r="D700" s="51">
        <v>-0.72</v>
      </c>
      <c r="E700" s="52">
        <v>-0.0269</v>
      </c>
      <c r="F700" s="53">
        <v>3.01E8</v>
      </c>
      <c r="G700" s="49" t="s">
        <v>56</v>
      </c>
      <c r="I700" s="51">
        <v>114964.0</v>
      </c>
      <c r="J700" s="49" t="s">
        <v>520</v>
      </c>
      <c r="K700" s="49" t="s">
        <v>391</v>
      </c>
    </row>
    <row r="701">
      <c r="A701" s="49" t="s">
        <v>1595</v>
      </c>
      <c r="B701" s="49" t="s">
        <v>1596</v>
      </c>
      <c r="C701" s="50">
        <v>9.34</v>
      </c>
      <c r="D701" s="51">
        <v>0.01</v>
      </c>
      <c r="E701" s="52">
        <v>0.0011</v>
      </c>
      <c r="F701" s="53">
        <v>6.61E8</v>
      </c>
      <c r="G701" s="49" t="s">
        <v>56</v>
      </c>
      <c r="H701" s="51">
        <v>2020.0</v>
      </c>
      <c r="I701" s="51">
        <v>98214.0</v>
      </c>
      <c r="J701" s="49" t="s">
        <v>145</v>
      </c>
      <c r="K701" s="49" t="s">
        <v>588</v>
      </c>
    </row>
    <row r="702">
      <c r="A702" s="49" t="s">
        <v>1597</v>
      </c>
      <c r="B702" s="49" t="s">
        <v>1598</v>
      </c>
      <c r="C702" s="50">
        <v>7.35</v>
      </c>
      <c r="D702" s="51">
        <v>0.09</v>
      </c>
      <c r="E702" s="52">
        <v>0.0124</v>
      </c>
      <c r="F702" s="53">
        <v>1.36E9</v>
      </c>
      <c r="G702" s="49" t="s">
        <v>56</v>
      </c>
      <c r="H702" s="51">
        <v>2019.0</v>
      </c>
      <c r="I702" s="51">
        <v>414501.0</v>
      </c>
      <c r="J702" s="49" t="s">
        <v>107</v>
      </c>
      <c r="K702" s="49" t="s">
        <v>262</v>
      </c>
    </row>
    <row r="703">
      <c r="A703" s="49" t="s">
        <v>1599</v>
      </c>
      <c r="B703" s="49" t="s">
        <v>1600</v>
      </c>
      <c r="C703" s="50">
        <v>1.06</v>
      </c>
      <c r="D703" s="51">
        <v>0.01</v>
      </c>
      <c r="E703" s="52">
        <v>0.0095</v>
      </c>
      <c r="F703" s="53">
        <v>1.97E8</v>
      </c>
      <c r="G703" s="49" t="s">
        <v>56</v>
      </c>
      <c r="H703" s="51">
        <v>2019.0</v>
      </c>
      <c r="I703" s="51">
        <v>3668.0</v>
      </c>
      <c r="J703" s="49" t="s">
        <v>107</v>
      </c>
      <c r="K703" s="49" t="s">
        <v>262</v>
      </c>
    </row>
    <row r="704">
      <c r="A704" s="49" t="s">
        <v>1601</v>
      </c>
      <c r="B704" s="49" t="s">
        <v>1602</v>
      </c>
      <c r="C704" s="50">
        <v>1.56</v>
      </c>
      <c r="D704" s="51">
        <v>-0.02</v>
      </c>
      <c r="E704" s="52">
        <v>-0.0127</v>
      </c>
      <c r="F704" s="51">
        <v>6.9467961E7</v>
      </c>
      <c r="G704" s="49" t="s">
        <v>56</v>
      </c>
      <c r="H704" s="51">
        <v>2018.0</v>
      </c>
      <c r="I704" s="51">
        <v>148069.0</v>
      </c>
      <c r="J704" s="49" t="s">
        <v>82</v>
      </c>
      <c r="K704" s="49" t="s">
        <v>139</v>
      </c>
    </row>
    <row r="705">
      <c r="A705" s="49" t="s">
        <v>1603</v>
      </c>
      <c r="B705" s="49" t="s">
        <v>1604</v>
      </c>
      <c r="C705" s="50">
        <v>46.35</v>
      </c>
      <c r="D705" s="51">
        <v>-0.74</v>
      </c>
      <c r="E705" s="52">
        <v>-0.0157</v>
      </c>
      <c r="F705" s="53">
        <v>4.24E9</v>
      </c>
      <c r="G705" s="49" t="s">
        <v>56</v>
      </c>
      <c r="I705" s="51">
        <v>485852.0</v>
      </c>
      <c r="J705" s="49" t="s">
        <v>107</v>
      </c>
      <c r="K705" s="49" t="s">
        <v>1294</v>
      </c>
    </row>
    <row r="706">
      <c r="A706" s="49" t="s">
        <v>1605</v>
      </c>
      <c r="B706" s="49" t="s">
        <v>1606</v>
      </c>
      <c r="C706" s="50">
        <v>25.71</v>
      </c>
      <c r="D706" s="51">
        <v>0.01</v>
      </c>
      <c r="E706" s="52">
        <v>4.0E-4</v>
      </c>
      <c r="F706" s="53">
        <v>9.45E8</v>
      </c>
      <c r="G706" s="49" t="s">
        <v>56</v>
      </c>
      <c r="I706" s="51">
        <v>321061.0</v>
      </c>
      <c r="J706" s="49" t="s">
        <v>72</v>
      </c>
      <c r="K706" s="49" t="s">
        <v>650</v>
      </c>
    </row>
    <row r="707">
      <c r="A707" s="49" t="s">
        <v>1607</v>
      </c>
      <c r="B707" s="49" t="s">
        <v>1608</v>
      </c>
      <c r="C707" s="50">
        <v>11.37</v>
      </c>
      <c r="D707" s="51">
        <v>0.01</v>
      </c>
      <c r="E707" s="52">
        <v>9.0E-4</v>
      </c>
      <c r="F707" s="53">
        <v>3.14E8</v>
      </c>
      <c r="G707" s="49" t="s">
        <v>56</v>
      </c>
      <c r="H707" s="51">
        <v>2021.0</v>
      </c>
      <c r="I707" s="51">
        <v>43573.0</v>
      </c>
      <c r="J707" s="49" t="s">
        <v>82</v>
      </c>
      <c r="K707" s="49" t="s">
        <v>83</v>
      </c>
    </row>
    <row r="708">
      <c r="A708" s="49" t="s">
        <v>1609</v>
      </c>
      <c r="B708" s="49" t="s">
        <v>1610</v>
      </c>
      <c r="C708" s="50">
        <v>20.83</v>
      </c>
      <c r="D708" s="51">
        <v>0.03</v>
      </c>
      <c r="E708" s="52">
        <v>0.0014</v>
      </c>
      <c r="F708" s="53">
        <v>1.41E10</v>
      </c>
      <c r="G708" s="49" t="s">
        <v>56</v>
      </c>
      <c r="H708" s="51">
        <v>2019.0</v>
      </c>
      <c r="I708" s="51">
        <v>1.1498733E7</v>
      </c>
      <c r="J708" s="49" t="s">
        <v>57</v>
      </c>
      <c r="K708" s="49" t="s">
        <v>1611</v>
      </c>
    </row>
    <row r="709">
      <c r="A709" s="49" t="s">
        <v>1612</v>
      </c>
      <c r="B709" s="49" t="s">
        <v>1613</v>
      </c>
      <c r="C709" s="50">
        <v>0.1256</v>
      </c>
      <c r="D709" s="51">
        <v>-0.0174</v>
      </c>
      <c r="E709" s="52">
        <v>-0.1217</v>
      </c>
      <c r="F709" s="51">
        <v>2543331.0</v>
      </c>
      <c r="G709" s="49" t="s">
        <v>56</v>
      </c>
      <c r="H709" s="51">
        <v>2015.0</v>
      </c>
      <c r="I709" s="51">
        <v>3.9518798E7</v>
      </c>
      <c r="J709" s="49" t="s">
        <v>82</v>
      </c>
      <c r="K709" s="49" t="s">
        <v>83</v>
      </c>
    </row>
    <row r="710">
      <c r="A710" s="49" t="s">
        <v>1614</v>
      </c>
      <c r="B710" s="49" t="s">
        <v>1615</v>
      </c>
      <c r="C710" s="50">
        <v>5.59</v>
      </c>
      <c r="D710" s="51">
        <v>-0.06</v>
      </c>
      <c r="E710" s="52">
        <v>-0.0106</v>
      </c>
      <c r="F710" s="53">
        <v>4.58E8</v>
      </c>
      <c r="G710" s="49" t="s">
        <v>56</v>
      </c>
      <c r="I710" s="51">
        <v>556941.0</v>
      </c>
      <c r="J710" s="49" t="s">
        <v>82</v>
      </c>
      <c r="K710" s="49" t="s">
        <v>139</v>
      </c>
    </row>
    <row r="711">
      <c r="A711" s="49" t="s">
        <v>1616</v>
      </c>
      <c r="B711" s="49" t="s">
        <v>1617</v>
      </c>
      <c r="C711" s="50">
        <v>176.93</v>
      </c>
      <c r="D711" s="51">
        <v>-2.29</v>
      </c>
      <c r="E711" s="52">
        <v>-0.0128</v>
      </c>
      <c r="F711" s="53">
        <v>1.43E10</v>
      </c>
      <c r="G711" s="49" t="s">
        <v>56</v>
      </c>
      <c r="I711" s="51">
        <v>392333.0</v>
      </c>
      <c r="J711" s="49" t="s">
        <v>95</v>
      </c>
      <c r="K711" s="49" t="s">
        <v>898</v>
      </c>
    </row>
    <row r="712">
      <c r="A712" s="49" t="s">
        <v>1618</v>
      </c>
      <c r="B712" s="49" t="s">
        <v>1619</v>
      </c>
      <c r="C712" s="50">
        <v>9.33</v>
      </c>
      <c r="D712" s="51">
        <v>-0.04</v>
      </c>
      <c r="E712" s="52">
        <v>-0.0043</v>
      </c>
      <c r="F712" s="51">
        <v>0.0</v>
      </c>
      <c r="G712" s="49" t="s">
        <v>56</v>
      </c>
      <c r="H712" s="51">
        <v>1993.0</v>
      </c>
      <c r="I712" s="51">
        <v>149101.0</v>
      </c>
      <c r="J712" s="49" t="s">
        <v>72</v>
      </c>
      <c r="K712" s="49" t="s">
        <v>481</v>
      </c>
    </row>
    <row r="713">
      <c r="A713" s="49" t="s">
        <v>1620</v>
      </c>
      <c r="B713" s="49" t="s">
        <v>1621</v>
      </c>
      <c r="C713" s="50">
        <v>5.71</v>
      </c>
      <c r="D713" s="51">
        <v>0.21</v>
      </c>
      <c r="E713" s="52">
        <v>0.0382</v>
      </c>
      <c r="F713" s="51">
        <v>5.8232527E7</v>
      </c>
      <c r="G713" s="49" t="s">
        <v>56</v>
      </c>
      <c r="I713" s="51">
        <v>18004.0</v>
      </c>
      <c r="J713" s="49" t="s">
        <v>82</v>
      </c>
      <c r="K713" s="49" t="s">
        <v>178</v>
      </c>
    </row>
    <row r="714">
      <c r="A714" s="49" t="s">
        <v>1622</v>
      </c>
      <c r="B714" s="49" t="s">
        <v>1623</v>
      </c>
      <c r="C714" s="50">
        <v>69.73</v>
      </c>
      <c r="D714" s="51">
        <v>-0.67</v>
      </c>
      <c r="E714" s="52">
        <v>-0.0095</v>
      </c>
      <c r="F714" s="53">
        <v>3.12E9</v>
      </c>
      <c r="G714" s="49" t="s">
        <v>56</v>
      </c>
      <c r="I714" s="51">
        <v>330689.0</v>
      </c>
      <c r="J714" s="49" t="s">
        <v>57</v>
      </c>
      <c r="K714" s="49" t="s">
        <v>1206</v>
      </c>
    </row>
    <row r="715">
      <c r="A715" s="49" t="s">
        <v>1624</v>
      </c>
      <c r="B715" s="49" t="s">
        <v>1625</v>
      </c>
      <c r="C715" s="50">
        <v>0.137</v>
      </c>
      <c r="D715" s="51">
        <v>-0.002</v>
      </c>
      <c r="E715" s="52">
        <v>-0.0144</v>
      </c>
      <c r="F715" s="51">
        <v>8588285.0</v>
      </c>
      <c r="G715" s="49" t="s">
        <v>1626</v>
      </c>
      <c r="H715" s="51">
        <v>2021.0</v>
      </c>
      <c r="I715" s="51">
        <v>456106.0</v>
      </c>
      <c r="J715" s="49" t="s">
        <v>57</v>
      </c>
      <c r="K715" s="49" t="s">
        <v>111</v>
      </c>
    </row>
    <row r="716">
      <c r="A716" s="49" t="s">
        <v>1627</v>
      </c>
      <c r="B716" s="49" t="s">
        <v>1628</v>
      </c>
      <c r="C716" s="50">
        <v>0.0212</v>
      </c>
      <c r="D716" s="51">
        <v>-0.0053</v>
      </c>
      <c r="E716" s="52">
        <v>-0.2</v>
      </c>
      <c r="F716" s="51">
        <v>1328990.0</v>
      </c>
      <c r="G716" s="49" t="s">
        <v>1626</v>
      </c>
      <c r="H716" s="51">
        <v>2021.0</v>
      </c>
      <c r="I716" s="51">
        <v>1153.0</v>
      </c>
      <c r="J716" s="49" t="s">
        <v>57</v>
      </c>
      <c r="K716" s="49" t="s">
        <v>111</v>
      </c>
    </row>
    <row r="717">
      <c r="A717" s="49" t="s">
        <v>1629</v>
      </c>
      <c r="B717" s="49" t="s">
        <v>1630</v>
      </c>
      <c r="C717" s="50">
        <v>117.02</v>
      </c>
      <c r="D717" s="51">
        <v>-1.12</v>
      </c>
      <c r="E717" s="52">
        <v>-0.0095</v>
      </c>
      <c r="F717" s="53">
        <v>2.28E10</v>
      </c>
      <c r="G717" s="49" t="s">
        <v>56</v>
      </c>
      <c r="H717" s="51">
        <v>2008.0</v>
      </c>
      <c r="I717" s="51">
        <v>1376776.0</v>
      </c>
      <c r="J717" s="49" t="s">
        <v>365</v>
      </c>
      <c r="K717" s="49" t="s">
        <v>1229</v>
      </c>
    </row>
    <row r="718">
      <c r="A718" s="49" t="s">
        <v>1631</v>
      </c>
      <c r="B718" s="49" t="s">
        <v>1632</v>
      </c>
      <c r="C718" s="50">
        <v>3.38</v>
      </c>
      <c r="D718" s="51">
        <v>-0.09</v>
      </c>
      <c r="E718" s="52">
        <v>-0.0259</v>
      </c>
      <c r="F718" s="51">
        <v>0.0</v>
      </c>
      <c r="G718" s="49" t="s">
        <v>56</v>
      </c>
      <c r="H718" s="51">
        <v>2007.0</v>
      </c>
      <c r="I718" s="51">
        <v>402507.0</v>
      </c>
      <c r="J718" s="49" t="s">
        <v>72</v>
      </c>
      <c r="K718" s="49" t="s">
        <v>481</v>
      </c>
    </row>
    <row r="719">
      <c r="A719" s="49" t="s">
        <v>1633</v>
      </c>
      <c r="B719" s="49" t="s">
        <v>1634</v>
      </c>
      <c r="C719" s="50">
        <v>77.48</v>
      </c>
      <c r="D719" s="51">
        <v>-0.79</v>
      </c>
      <c r="E719" s="52">
        <v>-0.0101</v>
      </c>
      <c r="F719" s="53">
        <v>2.86E9</v>
      </c>
      <c r="G719" s="49" t="s">
        <v>56</v>
      </c>
      <c r="I719" s="51">
        <v>179599.0</v>
      </c>
      <c r="J719" s="49" t="s">
        <v>365</v>
      </c>
      <c r="K719" s="49" t="s">
        <v>1229</v>
      </c>
    </row>
    <row r="720">
      <c r="A720" s="49" t="s">
        <v>1635</v>
      </c>
      <c r="B720" s="49" t="s">
        <v>1636</v>
      </c>
      <c r="C720" s="50">
        <v>1.22</v>
      </c>
      <c r="D720" s="51">
        <v>-0.02</v>
      </c>
      <c r="E720" s="52">
        <v>-0.0161</v>
      </c>
      <c r="F720" s="51">
        <v>2.5693614E7</v>
      </c>
      <c r="G720" s="49" t="s">
        <v>56</v>
      </c>
      <c r="H720" s="51">
        <v>1996.0</v>
      </c>
      <c r="I720" s="51">
        <v>25330.0</v>
      </c>
      <c r="J720" s="49" t="s">
        <v>107</v>
      </c>
      <c r="K720" s="49" t="s">
        <v>262</v>
      </c>
    </row>
    <row r="721">
      <c r="A721" s="49" t="s">
        <v>1637</v>
      </c>
      <c r="B721" s="49" t="s">
        <v>1638</v>
      </c>
      <c r="C721" s="50">
        <v>1.92</v>
      </c>
      <c r="D721" s="51">
        <v>0.0</v>
      </c>
      <c r="E721" s="52">
        <v>0.0</v>
      </c>
      <c r="F721" s="51">
        <v>6312282.0</v>
      </c>
      <c r="G721" s="49" t="s">
        <v>56</v>
      </c>
      <c r="H721" s="51">
        <v>1998.0</v>
      </c>
      <c r="I721" s="51">
        <v>73.0</v>
      </c>
      <c r="J721" s="49" t="s">
        <v>365</v>
      </c>
      <c r="K721" s="49" t="s">
        <v>893</v>
      </c>
    </row>
    <row r="722">
      <c r="A722" s="49" t="s">
        <v>1639</v>
      </c>
      <c r="B722" s="49" t="s">
        <v>1640</v>
      </c>
      <c r="C722" s="50">
        <v>36.66</v>
      </c>
      <c r="D722" s="51">
        <v>-0.51</v>
      </c>
      <c r="E722" s="52">
        <v>-0.0137</v>
      </c>
      <c r="F722" s="53">
        <v>2.2E9</v>
      </c>
      <c r="G722" s="49" t="s">
        <v>56</v>
      </c>
      <c r="H722" s="51">
        <v>2018.0</v>
      </c>
      <c r="I722" s="51">
        <v>521215.0</v>
      </c>
      <c r="J722" s="49" t="s">
        <v>72</v>
      </c>
      <c r="K722" s="49" t="s">
        <v>1641</v>
      </c>
    </row>
    <row r="723">
      <c r="A723" s="49" t="s">
        <v>1642</v>
      </c>
      <c r="B723" s="49" t="s">
        <v>1643</v>
      </c>
      <c r="C723" s="50">
        <v>5.69</v>
      </c>
      <c r="D723" s="51">
        <v>-0.06</v>
      </c>
      <c r="E723" s="52">
        <v>-0.0104</v>
      </c>
      <c r="F723" s="51">
        <v>8.1753755E7</v>
      </c>
      <c r="G723" s="49" t="s">
        <v>56</v>
      </c>
      <c r="I723" s="51">
        <v>18516.0</v>
      </c>
      <c r="J723" s="49" t="s">
        <v>57</v>
      </c>
      <c r="K723" s="49" t="s">
        <v>1611</v>
      </c>
    </row>
    <row r="724">
      <c r="A724" s="49" t="s">
        <v>1644</v>
      </c>
      <c r="B724" s="49" t="s">
        <v>1645</v>
      </c>
      <c r="C724" s="50">
        <v>4.17</v>
      </c>
      <c r="D724" s="51">
        <v>-0.08</v>
      </c>
      <c r="E724" s="52">
        <v>-0.0188</v>
      </c>
      <c r="F724" s="53">
        <v>1.79E8</v>
      </c>
      <c r="G724" s="49" t="s">
        <v>56</v>
      </c>
      <c r="I724" s="51">
        <v>423790.0</v>
      </c>
      <c r="J724" s="49" t="s">
        <v>82</v>
      </c>
      <c r="K724" s="49" t="s">
        <v>498</v>
      </c>
    </row>
    <row r="725">
      <c r="A725" s="49" t="s">
        <v>1646</v>
      </c>
      <c r="B725" s="49" t="s">
        <v>1647</v>
      </c>
      <c r="C725" s="50">
        <v>6.9</v>
      </c>
      <c r="D725" s="51">
        <v>-0.11</v>
      </c>
      <c r="E725" s="52">
        <v>-0.0157</v>
      </c>
      <c r="F725" s="53">
        <v>8.08E8</v>
      </c>
      <c r="G725" s="49" t="s">
        <v>56</v>
      </c>
      <c r="I725" s="51">
        <v>1418950.0</v>
      </c>
      <c r="J725" s="49" t="s">
        <v>95</v>
      </c>
      <c r="K725" s="49" t="s">
        <v>362</v>
      </c>
    </row>
    <row r="726">
      <c r="A726" s="49" t="s">
        <v>1648</v>
      </c>
      <c r="B726" s="49" t="s">
        <v>1649</v>
      </c>
      <c r="C726" s="50">
        <v>8.42</v>
      </c>
      <c r="D726" s="51">
        <v>-0.19</v>
      </c>
      <c r="E726" s="52">
        <v>-0.0221</v>
      </c>
      <c r="F726" s="51">
        <v>2.4819718E7</v>
      </c>
      <c r="G726" s="49" t="s">
        <v>56</v>
      </c>
      <c r="H726" s="51">
        <v>2019.0</v>
      </c>
      <c r="I726" s="51">
        <v>29566.0</v>
      </c>
      <c r="J726" s="49" t="s">
        <v>82</v>
      </c>
      <c r="K726" s="49" t="s">
        <v>139</v>
      </c>
    </row>
    <row r="727">
      <c r="A727" s="49" t="s">
        <v>1650</v>
      </c>
      <c r="B727" s="49" t="s">
        <v>1651</v>
      </c>
      <c r="C727" s="50">
        <v>52.11</v>
      </c>
      <c r="D727" s="51">
        <v>-1.88</v>
      </c>
      <c r="E727" s="52">
        <v>-0.0348</v>
      </c>
      <c r="F727" s="53">
        <v>2.63E9</v>
      </c>
      <c r="G727" s="49" t="s">
        <v>56</v>
      </c>
      <c r="H727" s="51">
        <v>2018.0</v>
      </c>
      <c r="I727" s="51">
        <v>472117.0</v>
      </c>
      <c r="J727" s="49" t="s">
        <v>82</v>
      </c>
      <c r="K727" s="49" t="s">
        <v>178</v>
      </c>
    </row>
    <row r="728">
      <c r="A728" s="49" t="s">
        <v>1652</v>
      </c>
      <c r="B728" s="49" t="s">
        <v>1653</v>
      </c>
      <c r="C728" s="50">
        <v>212.31</v>
      </c>
      <c r="D728" s="51">
        <v>-7.22</v>
      </c>
      <c r="E728" s="52">
        <v>-0.0329</v>
      </c>
      <c r="F728" s="53">
        <v>1.59E10</v>
      </c>
      <c r="G728" s="49" t="s">
        <v>56</v>
      </c>
      <c r="H728" s="51">
        <v>2001.0</v>
      </c>
      <c r="I728" s="51">
        <v>365621.0</v>
      </c>
      <c r="J728" s="49" t="s">
        <v>57</v>
      </c>
      <c r="K728" s="49" t="s">
        <v>1061</v>
      </c>
    </row>
    <row r="729">
      <c r="A729" s="49" t="s">
        <v>1654</v>
      </c>
      <c r="B729" s="49" t="s">
        <v>1655</v>
      </c>
      <c r="C729" s="50">
        <v>149.62</v>
      </c>
      <c r="D729" s="51">
        <v>-1.91</v>
      </c>
      <c r="E729" s="52">
        <v>-0.0126</v>
      </c>
      <c r="F729" s="53">
        <v>1.1E11</v>
      </c>
      <c r="G729" s="49" t="s">
        <v>56</v>
      </c>
      <c r="I729" s="51">
        <v>4634994.0</v>
      </c>
      <c r="J729" s="49" t="s">
        <v>72</v>
      </c>
      <c r="K729" s="49" t="s">
        <v>650</v>
      </c>
    </row>
    <row r="730">
      <c r="A730" s="49" t="s">
        <v>1656</v>
      </c>
      <c r="B730" s="49" t="s">
        <v>1657</v>
      </c>
      <c r="C730" s="50">
        <v>16.5</v>
      </c>
      <c r="D730" s="51">
        <v>-0.15</v>
      </c>
      <c r="E730" s="52">
        <v>-0.009</v>
      </c>
      <c r="F730" s="51">
        <v>8.6976599E7</v>
      </c>
      <c r="G730" s="49" t="s">
        <v>56</v>
      </c>
      <c r="I730" s="51">
        <v>4285.0</v>
      </c>
      <c r="J730" s="49" t="s">
        <v>68</v>
      </c>
      <c r="K730" s="49" t="s">
        <v>1658</v>
      </c>
    </row>
    <row r="731">
      <c r="A731" s="49" t="s">
        <v>1659</v>
      </c>
      <c r="B731" s="49" t="s">
        <v>1660</v>
      </c>
      <c r="C731" s="50">
        <v>57.62</v>
      </c>
      <c r="D731" s="51">
        <v>-0.92</v>
      </c>
      <c r="E731" s="52">
        <v>-0.0157</v>
      </c>
      <c r="F731" s="53">
        <v>4.91E9</v>
      </c>
      <c r="G731" s="49" t="s">
        <v>236</v>
      </c>
      <c r="H731" s="51">
        <v>2003.0</v>
      </c>
      <c r="I731" s="51">
        <v>532773.0</v>
      </c>
      <c r="J731" s="49" t="s">
        <v>72</v>
      </c>
      <c r="K731" s="49" t="s">
        <v>237</v>
      </c>
    </row>
    <row r="732">
      <c r="A732" s="49" t="s">
        <v>1661</v>
      </c>
      <c r="B732" s="49" t="s">
        <v>1662</v>
      </c>
      <c r="C732" s="50">
        <v>19.26</v>
      </c>
      <c r="D732" s="51">
        <v>0.12</v>
      </c>
      <c r="E732" s="52">
        <v>0.0063</v>
      </c>
      <c r="F732" s="54"/>
      <c r="G732" s="49" t="s">
        <v>236</v>
      </c>
      <c r="H732" s="54"/>
      <c r="I732" s="51">
        <v>45834.0</v>
      </c>
      <c r="J732" s="54"/>
      <c r="K732" s="54"/>
    </row>
    <row r="733">
      <c r="A733" s="49" t="s">
        <v>1663</v>
      </c>
      <c r="B733" s="49" t="s">
        <v>1664</v>
      </c>
      <c r="C733" s="50">
        <v>64.25</v>
      </c>
      <c r="D733" s="51">
        <v>-0.8</v>
      </c>
      <c r="E733" s="52">
        <v>-0.0123</v>
      </c>
      <c r="F733" s="53">
        <v>3.03E9</v>
      </c>
      <c r="G733" s="49" t="s">
        <v>56</v>
      </c>
      <c r="H733" s="51">
        <v>2015.0</v>
      </c>
      <c r="I733" s="51">
        <v>556900.0</v>
      </c>
      <c r="J733" s="49" t="s">
        <v>82</v>
      </c>
      <c r="K733" s="49" t="s">
        <v>83</v>
      </c>
    </row>
    <row r="734">
      <c r="A734" s="49" t="s">
        <v>1665</v>
      </c>
      <c r="B734" s="49" t="s">
        <v>1666</v>
      </c>
      <c r="C734" s="50">
        <v>25.76</v>
      </c>
      <c r="D734" s="51">
        <v>-0.55</v>
      </c>
      <c r="E734" s="52">
        <v>-0.0209</v>
      </c>
      <c r="F734" s="53">
        <v>5.71E9</v>
      </c>
      <c r="G734" s="49" t="s">
        <v>56</v>
      </c>
      <c r="H734" s="51">
        <v>2014.0</v>
      </c>
      <c r="I734" s="51">
        <v>2832051.0</v>
      </c>
      <c r="J734" s="49" t="s">
        <v>95</v>
      </c>
      <c r="K734" s="49" t="s">
        <v>1667</v>
      </c>
    </row>
    <row r="735">
      <c r="A735" s="49" t="s">
        <v>1668</v>
      </c>
      <c r="B735" s="49" t="s">
        <v>1669</v>
      </c>
      <c r="C735" s="50">
        <v>2.28</v>
      </c>
      <c r="D735" s="51">
        <v>0.0</v>
      </c>
      <c r="E735" s="52">
        <v>0.0</v>
      </c>
      <c r="F735" s="51">
        <v>9.9378114E7</v>
      </c>
      <c r="G735" s="49" t="s">
        <v>56</v>
      </c>
      <c r="H735" s="51">
        <v>1998.0</v>
      </c>
      <c r="I735" s="51">
        <v>146446.0</v>
      </c>
      <c r="J735" s="49" t="s">
        <v>107</v>
      </c>
      <c r="K735" s="49" t="s">
        <v>108</v>
      </c>
    </row>
    <row r="736">
      <c r="A736" s="49" t="s">
        <v>1670</v>
      </c>
      <c r="B736" s="49" t="s">
        <v>1671</v>
      </c>
      <c r="C736" s="50">
        <v>17.12</v>
      </c>
      <c r="D736" s="51">
        <v>-0.13</v>
      </c>
      <c r="E736" s="52">
        <v>-0.0075</v>
      </c>
      <c r="F736" s="53">
        <v>1.99E9</v>
      </c>
      <c r="G736" s="49" t="s">
        <v>138</v>
      </c>
      <c r="H736" s="51">
        <v>2014.0</v>
      </c>
      <c r="I736" s="51">
        <v>493179.0</v>
      </c>
      <c r="J736" s="49" t="s">
        <v>365</v>
      </c>
      <c r="K736" s="49" t="s">
        <v>456</v>
      </c>
    </row>
    <row r="737">
      <c r="A737" s="49" t="s">
        <v>1672</v>
      </c>
      <c r="B737" s="49" t="s">
        <v>1673</v>
      </c>
      <c r="C737" s="50">
        <v>165.06</v>
      </c>
      <c r="D737" s="51">
        <v>-4.09</v>
      </c>
      <c r="E737" s="52">
        <v>-0.0242</v>
      </c>
      <c r="F737" s="53">
        <v>5.25E9</v>
      </c>
      <c r="G737" s="49" t="s">
        <v>56</v>
      </c>
      <c r="I737" s="51">
        <v>404724.0</v>
      </c>
      <c r="J737" s="49" t="s">
        <v>95</v>
      </c>
      <c r="K737" s="49" t="s">
        <v>1558</v>
      </c>
    </row>
    <row r="738">
      <c r="A738" s="49" t="s">
        <v>1674</v>
      </c>
      <c r="B738" s="49" t="s">
        <v>1675</v>
      </c>
      <c r="C738" s="50">
        <v>1.88</v>
      </c>
      <c r="D738" s="51">
        <v>-0.04</v>
      </c>
      <c r="E738" s="52">
        <v>-0.0208</v>
      </c>
      <c r="F738" s="51">
        <v>8867144.0</v>
      </c>
      <c r="G738" s="49" t="s">
        <v>56</v>
      </c>
      <c r="I738" s="51">
        <v>9380.0</v>
      </c>
      <c r="J738" s="49" t="s">
        <v>95</v>
      </c>
      <c r="K738" s="49" t="s">
        <v>391</v>
      </c>
    </row>
    <row r="739">
      <c r="A739" s="49" t="s">
        <v>1676</v>
      </c>
      <c r="B739" s="49" t="s">
        <v>1677</v>
      </c>
      <c r="C739" s="50">
        <v>3.32</v>
      </c>
      <c r="D739" s="51">
        <v>-0.01</v>
      </c>
      <c r="E739" s="52">
        <v>-0.003</v>
      </c>
      <c r="F739" s="51">
        <v>1.835969E7</v>
      </c>
      <c r="G739" s="49" t="s">
        <v>56</v>
      </c>
      <c r="I739" s="51">
        <v>89401.0</v>
      </c>
      <c r="J739" s="49" t="s">
        <v>82</v>
      </c>
      <c r="K739" s="49" t="s">
        <v>83</v>
      </c>
    </row>
    <row r="740">
      <c r="A740" s="49" t="s">
        <v>1678</v>
      </c>
      <c r="B740" s="49" t="s">
        <v>1679</v>
      </c>
      <c r="C740" s="50">
        <v>35.57</v>
      </c>
      <c r="D740" s="51">
        <v>-0.14</v>
      </c>
      <c r="E740" s="52">
        <v>-0.0039</v>
      </c>
      <c r="F740" s="53">
        <v>2.53E9</v>
      </c>
      <c r="G740" s="49" t="s">
        <v>56</v>
      </c>
      <c r="H740" s="51">
        <v>2017.0</v>
      </c>
      <c r="I740" s="51">
        <v>1587528.0</v>
      </c>
      <c r="J740" s="49" t="s">
        <v>107</v>
      </c>
      <c r="K740" s="49" t="s">
        <v>262</v>
      </c>
    </row>
    <row r="741">
      <c r="A741" s="49" t="s">
        <v>1680</v>
      </c>
      <c r="B741" s="49" t="s">
        <v>1681</v>
      </c>
      <c r="C741" s="50">
        <v>1.52</v>
      </c>
      <c r="D741" s="51">
        <v>-0.04</v>
      </c>
      <c r="E741" s="52">
        <v>-0.0256</v>
      </c>
      <c r="F741" s="51">
        <v>5.569608E7</v>
      </c>
      <c r="G741" s="49" t="s">
        <v>121</v>
      </c>
      <c r="H741" s="54"/>
      <c r="I741" s="51">
        <v>19442.0</v>
      </c>
      <c r="J741" s="54"/>
      <c r="K741" s="54"/>
    </row>
    <row r="742">
      <c r="A742" s="49" t="s">
        <v>1682</v>
      </c>
      <c r="B742" s="49" t="s">
        <v>1683</v>
      </c>
      <c r="C742" s="50">
        <v>25.97</v>
      </c>
      <c r="D742" s="51">
        <v>-0.63</v>
      </c>
      <c r="E742" s="52">
        <v>-0.0237</v>
      </c>
      <c r="F742" s="53">
        <v>3.88E9</v>
      </c>
      <c r="G742" s="49" t="s">
        <v>56</v>
      </c>
      <c r="H742" s="51">
        <v>2020.0</v>
      </c>
      <c r="I742" s="51">
        <v>1459056.0</v>
      </c>
      <c r="J742" s="49" t="s">
        <v>57</v>
      </c>
      <c r="K742" s="49" t="s">
        <v>1206</v>
      </c>
    </row>
    <row r="743">
      <c r="A743" s="49" t="s">
        <v>1684</v>
      </c>
      <c r="B743" s="49" t="s">
        <v>1685</v>
      </c>
      <c r="C743" s="50">
        <v>64.42</v>
      </c>
      <c r="D743" s="51">
        <v>-0.82</v>
      </c>
      <c r="E743" s="52">
        <v>-0.0126</v>
      </c>
      <c r="F743" s="53">
        <v>9.98E10</v>
      </c>
      <c r="G743" s="49" t="s">
        <v>138</v>
      </c>
      <c r="I743" s="51">
        <v>8809404.0</v>
      </c>
      <c r="J743" s="49" t="s">
        <v>82</v>
      </c>
      <c r="K743" s="49" t="s">
        <v>83</v>
      </c>
    </row>
    <row r="744">
      <c r="A744" s="49" t="s">
        <v>1686</v>
      </c>
      <c r="B744" s="49" t="s">
        <v>1687</v>
      </c>
      <c r="C744" s="50">
        <v>2494.66</v>
      </c>
      <c r="D744" s="51">
        <v>-134.74</v>
      </c>
      <c r="E744" s="52">
        <v>-0.0512</v>
      </c>
      <c r="F744" s="53">
        <v>4.59E10</v>
      </c>
      <c r="G744" s="49" t="s">
        <v>56</v>
      </c>
      <c r="I744" s="51">
        <v>182970.0</v>
      </c>
      <c r="J744" s="49" t="s">
        <v>95</v>
      </c>
      <c r="K744" s="49" t="s">
        <v>114</v>
      </c>
    </row>
    <row r="745">
      <c r="A745" s="49" t="s">
        <v>1688</v>
      </c>
      <c r="B745" s="49" t="s">
        <v>1689</v>
      </c>
      <c r="C745" s="50">
        <v>189.6</v>
      </c>
      <c r="D745" s="51">
        <v>-3.29</v>
      </c>
      <c r="E745" s="52">
        <v>-0.0171</v>
      </c>
      <c r="F745" s="53">
        <v>1.26E10</v>
      </c>
      <c r="G745" s="49" t="s">
        <v>56</v>
      </c>
      <c r="I745" s="51">
        <v>181704.0</v>
      </c>
      <c r="J745" s="49" t="s">
        <v>107</v>
      </c>
      <c r="K745" s="49" t="s">
        <v>348</v>
      </c>
    </row>
    <row r="746">
      <c r="A746" s="49" t="s">
        <v>1690</v>
      </c>
      <c r="B746" s="49" t="s">
        <v>1691</v>
      </c>
      <c r="C746" s="50">
        <v>50.06</v>
      </c>
      <c r="D746" s="51">
        <v>-0.62</v>
      </c>
      <c r="E746" s="52">
        <v>-0.0122</v>
      </c>
      <c r="F746" s="53">
        <v>3.01E9</v>
      </c>
      <c r="G746" s="49" t="s">
        <v>56</v>
      </c>
      <c r="I746" s="51">
        <v>483265.0</v>
      </c>
      <c r="J746" s="49" t="s">
        <v>82</v>
      </c>
      <c r="K746" s="49" t="s">
        <v>178</v>
      </c>
    </row>
    <row r="747">
      <c r="A747" s="49" t="s">
        <v>1692</v>
      </c>
      <c r="B747" s="49" t="s">
        <v>1693</v>
      </c>
      <c r="C747" s="50">
        <v>1.8</v>
      </c>
      <c r="D747" s="51">
        <v>0.0</v>
      </c>
      <c r="E747" s="52">
        <v>0.0</v>
      </c>
      <c r="F747" s="51">
        <v>2.1775757E7</v>
      </c>
      <c r="G747" s="54"/>
      <c r="H747" s="51">
        <v>2023.0</v>
      </c>
      <c r="I747" s="51">
        <v>1832.0</v>
      </c>
      <c r="J747" s="49" t="s">
        <v>82</v>
      </c>
      <c r="K747" s="49" t="s">
        <v>83</v>
      </c>
    </row>
    <row r="748">
      <c r="A748" s="49" t="s">
        <v>1694</v>
      </c>
      <c r="B748" s="49" t="s">
        <v>1695</v>
      </c>
      <c r="C748" s="50">
        <v>7.58</v>
      </c>
      <c r="D748" s="51">
        <v>-0.06</v>
      </c>
      <c r="E748" s="52">
        <v>-0.0079</v>
      </c>
      <c r="F748" s="53">
        <v>8.48E8</v>
      </c>
      <c r="G748" s="49" t="s">
        <v>144</v>
      </c>
      <c r="H748" s="51">
        <v>2017.0</v>
      </c>
      <c r="I748" s="51">
        <v>1231438.0</v>
      </c>
      <c r="J748" s="49" t="s">
        <v>95</v>
      </c>
      <c r="K748" s="49" t="s">
        <v>96</v>
      </c>
    </row>
    <row r="749">
      <c r="A749" s="49" t="s">
        <v>1696</v>
      </c>
      <c r="B749" s="49" t="s">
        <v>1697</v>
      </c>
      <c r="C749" s="50">
        <v>44.92</v>
      </c>
      <c r="D749" s="51">
        <v>-1.03</v>
      </c>
      <c r="E749" s="52">
        <v>-0.0224</v>
      </c>
      <c r="F749" s="53">
        <v>1.13E9</v>
      </c>
      <c r="G749" s="49" t="s">
        <v>56</v>
      </c>
      <c r="I749" s="51">
        <v>105995.0</v>
      </c>
      <c r="J749" s="49" t="s">
        <v>57</v>
      </c>
      <c r="K749" s="49" t="s">
        <v>379</v>
      </c>
    </row>
    <row r="750">
      <c r="A750" s="49" t="s">
        <v>1698</v>
      </c>
      <c r="B750" s="49" t="s">
        <v>1699</v>
      </c>
      <c r="C750" s="50">
        <v>32.98</v>
      </c>
      <c r="D750" s="51">
        <v>-0.23</v>
      </c>
      <c r="E750" s="52">
        <v>-0.0069</v>
      </c>
      <c r="F750" s="53">
        <v>1.67E9</v>
      </c>
      <c r="G750" s="49" t="s">
        <v>56</v>
      </c>
      <c r="I750" s="51">
        <v>318312.0</v>
      </c>
      <c r="J750" s="49" t="s">
        <v>57</v>
      </c>
      <c r="K750" s="49" t="s">
        <v>64</v>
      </c>
    </row>
    <row r="751">
      <c r="A751" s="49" t="s">
        <v>1700</v>
      </c>
      <c r="B751" s="49" t="s">
        <v>1701</v>
      </c>
      <c r="C751" s="50">
        <v>182.79</v>
      </c>
      <c r="D751" s="51">
        <v>-2.9</v>
      </c>
      <c r="E751" s="52">
        <v>-0.0156</v>
      </c>
      <c r="F751" s="53">
        <v>1.1E11</v>
      </c>
      <c r="G751" s="49" t="s">
        <v>56</v>
      </c>
      <c r="I751" s="51">
        <v>4035320.0</v>
      </c>
      <c r="J751" s="49" t="s">
        <v>57</v>
      </c>
      <c r="K751" s="49" t="s">
        <v>249</v>
      </c>
    </row>
    <row r="752">
      <c r="A752" s="49" t="s">
        <v>1702</v>
      </c>
      <c r="B752" s="49" t="s">
        <v>1703</v>
      </c>
      <c r="C752" s="50">
        <v>81.61</v>
      </c>
      <c r="D752" s="51">
        <v>-1.4</v>
      </c>
      <c r="E752" s="52">
        <v>-0.0169</v>
      </c>
      <c r="F752" s="53">
        <v>2.09E11</v>
      </c>
      <c r="G752" s="49" t="s">
        <v>67</v>
      </c>
      <c r="H752" s="51">
        <v>2014.0</v>
      </c>
      <c r="I752" s="51">
        <v>1.2611112E7</v>
      </c>
      <c r="J752" s="49" t="s">
        <v>95</v>
      </c>
      <c r="K752" s="49" t="s">
        <v>215</v>
      </c>
    </row>
    <row r="753">
      <c r="A753" s="49" t="s">
        <v>1704</v>
      </c>
      <c r="B753" s="49" t="s">
        <v>1705</v>
      </c>
      <c r="C753" s="50">
        <v>26.96</v>
      </c>
      <c r="D753" s="51">
        <v>-0.35</v>
      </c>
      <c r="E753" s="52">
        <v>-0.0128</v>
      </c>
      <c r="F753" s="53">
        <v>2.14E11</v>
      </c>
      <c r="G753" s="49" t="s">
        <v>56</v>
      </c>
      <c r="I753" s="51">
        <v>5.8583823E7</v>
      </c>
      <c r="J753" s="49" t="s">
        <v>72</v>
      </c>
      <c r="K753" s="49" t="s">
        <v>133</v>
      </c>
    </row>
    <row r="754">
      <c r="A754" s="49" t="s">
        <v>1706</v>
      </c>
      <c r="B754" s="49" t="s">
        <v>1707</v>
      </c>
      <c r="C754" s="50">
        <v>23.02</v>
      </c>
      <c r="D754" s="51">
        <v>-0.16</v>
      </c>
      <c r="E754" s="52">
        <v>-0.0069</v>
      </c>
      <c r="F754" s="54"/>
      <c r="G754" s="49" t="s">
        <v>56</v>
      </c>
      <c r="I754" s="51">
        <v>155126.0</v>
      </c>
      <c r="J754" s="54"/>
      <c r="K754" s="54"/>
    </row>
    <row r="755">
      <c r="A755" s="49" t="s">
        <v>1708</v>
      </c>
      <c r="B755" s="49" t="s">
        <v>1709</v>
      </c>
      <c r="C755" s="50">
        <v>20.05</v>
      </c>
      <c r="D755" s="51">
        <v>-0.01</v>
      </c>
      <c r="E755" s="52">
        <v>-5.0E-4</v>
      </c>
      <c r="F755" s="54"/>
      <c r="G755" s="49" t="s">
        <v>56</v>
      </c>
      <c r="I755" s="51">
        <v>10554.0</v>
      </c>
      <c r="J755" s="54"/>
      <c r="K755" s="54"/>
    </row>
    <row r="756">
      <c r="A756" s="49" t="s">
        <v>1710</v>
      </c>
      <c r="B756" s="49" t="s">
        <v>1711</v>
      </c>
      <c r="C756" s="50">
        <v>22.0</v>
      </c>
      <c r="D756" s="51">
        <v>-0.12</v>
      </c>
      <c r="E756" s="52">
        <v>-0.0054</v>
      </c>
      <c r="F756" s="54"/>
      <c r="G756" s="49" t="s">
        <v>56</v>
      </c>
      <c r="I756" s="51">
        <v>115503.0</v>
      </c>
      <c r="J756" s="54"/>
      <c r="K756" s="54"/>
    </row>
    <row r="757">
      <c r="A757" s="49" t="s">
        <v>1712</v>
      </c>
      <c r="B757" s="49" t="s">
        <v>1713</v>
      </c>
      <c r="C757" s="50">
        <v>1051.99</v>
      </c>
      <c r="D757" s="51">
        <v>-2.9</v>
      </c>
      <c r="E757" s="52">
        <v>-0.0028</v>
      </c>
      <c r="F757" s="54"/>
      <c r="G757" s="49" t="s">
        <v>56</v>
      </c>
      <c r="I757" s="51">
        <v>7648.0</v>
      </c>
      <c r="J757" s="54"/>
      <c r="K757" s="54"/>
    </row>
    <row r="758">
      <c r="A758" s="49" t="s">
        <v>1714</v>
      </c>
      <c r="B758" s="49" t="s">
        <v>1715</v>
      </c>
      <c r="C758" s="50">
        <v>20.7</v>
      </c>
      <c r="D758" s="51">
        <v>-0.15</v>
      </c>
      <c r="E758" s="52">
        <v>-0.0072</v>
      </c>
      <c r="F758" s="54"/>
      <c r="G758" s="49" t="s">
        <v>56</v>
      </c>
      <c r="I758" s="51">
        <v>214570.0</v>
      </c>
      <c r="J758" s="54"/>
      <c r="K758" s="54"/>
    </row>
    <row r="759">
      <c r="A759" s="49" t="s">
        <v>1716</v>
      </c>
      <c r="B759" s="49" t="s">
        <v>1717</v>
      </c>
      <c r="C759" s="50">
        <v>19.25</v>
      </c>
      <c r="D759" s="51">
        <v>-0.13</v>
      </c>
      <c r="E759" s="52">
        <v>-0.0067</v>
      </c>
      <c r="F759" s="54"/>
      <c r="G759" s="49" t="s">
        <v>56</v>
      </c>
      <c r="I759" s="51">
        <v>348812.0</v>
      </c>
      <c r="J759" s="54"/>
      <c r="K759" s="54"/>
    </row>
    <row r="760">
      <c r="A760" s="49" t="s">
        <v>1718</v>
      </c>
      <c r="B760" s="49" t="s">
        <v>1719</v>
      </c>
      <c r="C760" s="50">
        <v>16.54</v>
      </c>
      <c r="D760" s="51">
        <v>-0.03</v>
      </c>
      <c r="E760" s="52">
        <v>-0.0018</v>
      </c>
      <c r="F760" s="54"/>
      <c r="G760" s="49" t="s">
        <v>56</v>
      </c>
      <c r="I760" s="51">
        <v>81906.0</v>
      </c>
      <c r="J760" s="54"/>
      <c r="K760" s="54"/>
    </row>
    <row r="761">
      <c r="A761" s="49" t="s">
        <v>1720</v>
      </c>
      <c r="B761" s="49" t="s">
        <v>1721</v>
      </c>
      <c r="C761" s="50">
        <v>15.57</v>
      </c>
      <c r="D761" s="51">
        <v>0.0</v>
      </c>
      <c r="E761" s="52">
        <v>0.0</v>
      </c>
      <c r="F761" s="54"/>
      <c r="G761" s="49" t="s">
        <v>56</v>
      </c>
      <c r="I761" s="51">
        <v>91221.0</v>
      </c>
      <c r="J761" s="54"/>
      <c r="K761" s="54"/>
    </row>
    <row r="762">
      <c r="A762" s="49" t="s">
        <v>1722</v>
      </c>
      <c r="B762" s="49" t="s">
        <v>1723</v>
      </c>
      <c r="C762" s="50">
        <v>16.11</v>
      </c>
      <c r="D762" s="51">
        <v>0.0</v>
      </c>
      <c r="E762" s="52">
        <v>0.0</v>
      </c>
      <c r="F762" s="54"/>
      <c r="G762" s="49" t="s">
        <v>56</v>
      </c>
      <c r="I762" s="51">
        <v>113997.0</v>
      </c>
      <c r="J762" s="54"/>
      <c r="K762" s="54"/>
    </row>
    <row r="763">
      <c r="A763" s="49" t="s">
        <v>1724</v>
      </c>
      <c r="B763" s="49" t="s">
        <v>1725</v>
      </c>
      <c r="C763" s="50">
        <v>18.24</v>
      </c>
      <c r="D763" s="51">
        <v>0.02</v>
      </c>
      <c r="E763" s="52">
        <v>0.0011</v>
      </c>
      <c r="F763" s="54"/>
      <c r="G763" s="49" t="s">
        <v>56</v>
      </c>
      <c r="I763" s="51">
        <v>55647.0</v>
      </c>
      <c r="J763" s="54"/>
      <c r="K763" s="54"/>
    </row>
    <row r="764">
      <c r="A764" s="49" t="s">
        <v>1726</v>
      </c>
      <c r="B764" s="49" t="s">
        <v>1727</v>
      </c>
      <c r="C764" s="50">
        <v>10.24</v>
      </c>
      <c r="D764" s="51">
        <v>0.0</v>
      </c>
      <c r="E764" s="52">
        <v>0.0</v>
      </c>
      <c r="F764" s="51">
        <v>0.0</v>
      </c>
      <c r="G764" s="54"/>
      <c r="H764" s="51">
        <v>2021.0</v>
      </c>
      <c r="I764" s="51">
        <v>27.0</v>
      </c>
      <c r="J764" s="49" t="s">
        <v>72</v>
      </c>
      <c r="K764" s="49" t="s">
        <v>73</v>
      </c>
    </row>
    <row r="765">
      <c r="A765" s="49" t="s">
        <v>1728</v>
      </c>
      <c r="B765" s="49" t="s">
        <v>1729</v>
      </c>
      <c r="C765" s="50">
        <v>1.8861</v>
      </c>
      <c r="D765" s="51">
        <v>0.0461</v>
      </c>
      <c r="E765" s="52">
        <v>0.0251</v>
      </c>
      <c r="F765" s="51">
        <v>2092317.0</v>
      </c>
      <c r="G765" s="49" t="s">
        <v>56</v>
      </c>
      <c r="H765" s="51">
        <v>2019.0</v>
      </c>
      <c r="I765" s="51">
        <v>8738.0</v>
      </c>
      <c r="J765" s="49" t="s">
        <v>82</v>
      </c>
      <c r="K765" s="49" t="s">
        <v>244</v>
      </c>
    </row>
    <row r="766">
      <c r="A766" s="49" t="s">
        <v>1730</v>
      </c>
      <c r="B766" s="49" t="s">
        <v>1731</v>
      </c>
      <c r="C766" s="50">
        <v>4.09</v>
      </c>
      <c r="D766" s="51">
        <v>-0.265</v>
      </c>
      <c r="E766" s="52">
        <v>-0.0609</v>
      </c>
      <c r="F766" s="53">
        <v>1.82E8</v>
      </c>
      <c r="G766" s="49" t="s">
        <v>56</v>
      </c>
      <c r="I766" s="51">
        <v>262971.0</v>
      </c>
      <c r="J766" s="49" t="s">
        <v>72</v>
      </c>
      <c r="K766" s="49" t="s">
        <v>73</v>
      </c>
    </row>
    <row r="767">
      <c r="A767" s="49" t="s">
        <v>1732</v>
      </c>
      <c r="B767" s="49" t="s">
        <v>1733</v>
      </c>
      <c r="C767" s="50">
        <v>0.22</v>
      </c>
      <c r="D767" s="51">
        <v>0.0201</v>
      </c>
      <c r="E767" s="52">
        <v>0.1006</v>
      </c>
      <c r="F767" s="51">
        <v>9791308.0</v>
      </c>
      <c r="G767" s="49" t="s">
        <v>56</v>
      </c>
      <c r="I767" s="51">
        <v>38506.0</v>
      </c>
      <c r="J767" s="49" t="s">
        <v>72</v>
      </c>
      <c r="K767" s="49" t="s">
        <v>73</v>
      </c>
    </row>
    <row r="768">
      <c r="A768" s="49" t="s">
        <v>1734</v>
      </c>
      <c r="B768" s="49" t="s">
        <v>1735</v>
      </c>
      <c r="C768" s="50">
        <v>8.98</v>
      </c>
      <c r="D768" s="51">
        <v>-0.39</v>
      </c>
      <c r="E768" s="52">
        <v>-0.0416</v>
      </c>
      <c r="F768" s="51">
        <v>3.6852429E7</v>
      </c>
      <c r="G768" s="49" t="s">
        <v>56</v>
      </c>
      <c r="I768" s="51">
        <v>9360.0</v>
      </c>
      <c r="J768" s="49" t="s">
        <v>72</v>
      </c>
      <c r="K768" s="49" t="s">
        <v>1641</v>
      </c>
    </row>
    <row r="769">
      <c r="A769" s="49" t="s">
        <v>1736</v>
      </c>
      <c r="B769" s="49" t="s">
        <v>1737</v>
      </c>
      <c r="C769" s="50">
        <v>123.31</v>
      </c>
      <c r="D769" s="51">
        <v>-1.99</v>
      </c>
      <c r="E769" s="52">
        <v>-0.0159</v>
      </c>
      <c r="F769" s="53">
        <v>1.62E10</v>
      </c>
      <c r="G769" s="49" t="s">
        <v>56</v>
      </c>
      <c r="H769" s="51">
        <v>2010.0</v>
      </c>
      <c r="I769" s="51">
        <v>1456982.0</v>
      </c>
      <c r="J769" s="49" t="s">
        <v>95</v>
      </c>
      <c r="K769" s="49" t="s">
        <v>540</v>
      </c>
    </row>
    <row r="770">
      <c r="A770" s="49" t="s">
        <v>1738</v>
      </c>
      <c r="B770" s="49" t="s">
        <v>1739</v>
      </c>
      <c r="C770" s="50">
        <v>7.4</v>
      </c>
      <c r="D770" s="51">
        <v>0.02</v>
      </c>
      <c r="E770" s="52">
        <v>0.0027</v>
      </c>
      <c r="F770" s="53">
        <v>2.95E9</v>
      </c>
      <c r="G770" s="49" t="s">
        <v>144</v>
      </c>
      <c r="H770" s="54"/>
      <c r="I770" s="51">
        <v>353605.0</v>
      </c>
      <c r="J770" s="49" t="s">
        <v>57</v>
      </c>
      <c r="K770" s="49" t="s">
        <v>345</v>
      </c>
    </row>
    <row r="771">
      <c r="A771" s="49" t="s">
        <v>1740</v>
      </c>
      <c r="B771" s="49" t="s">
        <v>1741</v>
      </c>
      <c r="C771" s="50">
        <v>45.16</v>
      </c>
      <c r="D771" s="51">
        <v>0.0</v>
      </c>
      <c r="E771" s="52">
        <v>0.0</v>
      </c>
      <c r="F771" s="53">
        <v>1.42E10</v>
      </c>
      <c r="G771" s="49" t="s">
        <v>56</v>
      </c>
      <c r="I771" s="51">
        <v>2344068.0</v>
      </c>
      <c r="J771" s="49" t="s">
        <v>57</v>
      </c>
      <c r="K771" s="49" t="s">
        <v>898</v>
      </c>
    </row>
    <row r="772">
      <c r="A772" s="49" t="s">
        <v>1742</v>
      </c>
      <c r="B772" s="49" t="s">
        <v>1743</v>
      </c>
      <c r="C772" s="50">
        <v>9.21</v>
      </c>
      <c r="D772" s="51">
        <v>0.0</v>
      </c>
      <c r="E772" s="52">
        <v>0.0</v>
      </c>
      <c r="F772" s="53">
        <v>4.2E8</v>
      </c>
      <c r="G772" s="49" t="s">
        <v>56</v>
      </c>
      <c r="H772" s="51">
        <v>2019.0</v>
      </c>
      <c r="I772" s="51">
        <v>376972.0</v>
      </c>
      <c r="J772" s="49" t="s">
        <v>95</v>
      </c>
      <c r="K772" s="49" t="s">
        <v>163</v>
      </c>
    </row>
    <row r="773">
      <c r="A773" s="49" t="s">
        <v>1744</v>
      </c>
      <c r="B773" s="49" t="s">
        <v>1745</v>
      </c>
      <c r="C773" s="50">
        <v>30.74</v>
      </c>
      <c r="D773" s="51">
        <v>-0.79</v>
      </c>
      <c r="E773" s="52">
        <v>-0.0251</v>
      </c>
      <c r="F773" s="53">
        <v>1.2E10</v>
      </c>
      <c r="G773" s="54"/>
      <c r="H773" s="51">
        <v>2022.0</v>
      </c>
      <c r="I773" s="51">
        <v>2058243.0</v>
      </c>
      <c r="J773" s="54"/>
      <c r="K773" s="54"/>
    </row>
    <row r="774">
      <c r="A774" s="49" t="s">
        <v>1746</v>
      </c>
      <c r="B774" s="49" t="s">
        <v>1747</v>
      </c>
      <c r="C774" s="50">
        <v>12.36</v>
      </c>
      <c r="D774" s="51">
        <v>0.06</v>
      </c>
      <c r="E774" s="52">
        <v>0.0049</v>
      </c>
      <c r="F774" s="53">
        <v>7.1E8</v>
      </c>
      <c r="G774" s="49" t="s">
        <v>56</v>
      </c>
      <c r="I774" s="51">
        <v>1720992.0</v>
      </c>
      <c r="J774" s="49" t="s">
        <v>72</v>
      </c>
      <c r="K774" s="49" t="s">
        <v>133</v>
      </c>
    </row>
    <row r="775">
      <c r="A775" s="49" t="s">
        <v>1748</v>
      </c>
      <c r="B775" s="49" t="s">
        <v>1749</v>
      </c>
      <c r="C775" s="50">
        <v>10.11</v>
      </c>
      <c r="D775" s="51">
        <v>-0.48</v>
      </c>
      <c r="E775" s="52">
        <v>-0.0453</v>
      </c>
      <c r="F775" s="53">
        <v>2.59E8</v>
      </c>
      <c r="G775" s="49" t="s">
        <v>56</v>
      </c>
      <c r="H775" s="51">
        <v>2017.0</v>
      </c>
      <c r="I775" s="51">
        <v>218691.0</v>
      </c>
      <c r="J775" s="49" t="s">
        <v>107</v>
      </c>
      <c r="K775" s="49" t="s">
        <v>262</v>
      </c>
    </row>
    <row r="776">
      <c r="A776" s="49" t="s">
        <v>1750</v>
      </c>
      <c r="B776" s="49" t="s">
        <v>1751</v>
      </c>
      <c r="C776" s="50">
        <v>82.44</v>
      </c>
      <c r="D776" s="51">
        <v>-0.91</v>
      </c>
      <c r="E776" s="52">
        <v>-0.0109</v>
      </c>
      <c r="F776" s="53">
        <v>2.72E9</v>
      </c>
      <c r="G776" s="49" t="s">
        <v>56</v>
      </c>
      <c r="H776" s="51">
        <v>1993.0</v>
      </c>
      <c r="I776" s="51">
        <v>52127.0</v>
      </c>
      <c r="J776" s="49" t="s">
        <v>72</v>
      </c>
      <c r="K776" s="49" t="s">
        <v>133</v>
      </c>
    </row>
    <row r="777">
      <c r="A777" s="49" t="s">
        <v>1752</v>
      </c>
      <c r="B777" s="49" t="s">
        <v>1753</v>
      </c>
      <c r="C777" s="50">
        <v>26.9999</v>
      </c>
      <c r="D777" s="51">
        <v>0.0</v>
      </c>
      <c r="E777" s="52">
        <v>0.0</v>
      </c>
      <c r="F777" s="51">
        <v>0.0</v>
      </c>
      <c r="G777" s="49" t="s">
        <v>56</v>
      </c>
      <c r="I777" s="51">
        <v>260.0</v>
      </c>
      <c r="J777" s="49" t="s">
        <v>72</v>
      </c>
      <c r="K777" s="49" t="s">
        <v>133</v>
      </c>
    </row>
    <row r="778">
      <c r="A778" s="49" t="s">
        <v>1754</v>
      </c>
      <c r="B778" s="49" t="s">
        <v>1755</v>
      </c>
      <c r="C778" s="50">
        <v>0.895</v>
      </c>
      <c r="D778" s="51">
        <v>-0.135</v>
      </c>
      <c r="E778" s="52">
        <v>-0.1311</v>
      </c>
      <c r="F778" s="51">
        <v>2.2441006E7</v>
      </c>
      <c r="G778" s="49" t="s">
        <v>1172</v>
      </c>
      <c r="H778" s="51">
        <v>2023.0</v>
      </c>
      <c r="I778" s="51">
        <v>121050.0</v>
      </c>
      <c r="J778" s="49" t="s">
        <v>223</v>
      </c>
      <c r="K778" s="49" t="s">
        <v>409</v>
      </c>
    </row>
    <row r="779">
      <c r="A779" s="49" t="s">
        <v>1756</v>
      </c>
      <c r="B779" s="49" t="s">
        <v>1757</v>
      </c>
      <c r="C779" s="50">
        <v>43.27</v>
      </c>
      <c r="D779" s="51">
        <v>0.68</v>
      </c>
      <c r="E779" s="52">
        <v>0.016</v>
      </c>
      <c r="F779" s="53">
        <v>1.49E9</v>
      </c>
      <c r="G779" s="49" t="s">
        <v>56</v>
      </c>
      <c r="I779" s="51">
        <v>394763.0</v>
      </c>
      <c r="J779" s="49" t="s">
        <v>72</v>
      </c>
      <c r="K779" s="49" t="s">
        <v>133</v>
      </c>
    </row>
    <row r="780">
      <c r="A780" s="49" t="s">
        <v>1758</v>
      </c>
      <c r="B780" s="49" t="s">
        <v>1759</v>
      </c>
      <c r="C780" s="50">
        <v>17.35</v>
      </c>
      <c r="D780" s="51">
        <v>-0.31</v>
      </c>
      <c r="E780" s="52">
        <v>-0.0176</v>
      </c>
      <c r="F780" s="53">
        <v>1.23E8</v>
      </c>
      <c r="G780" s="49" t="s">
        <v>56</v>
      </c>
      <c r="I780" s="51">
        <v>25827.0</v>
      </c>
      <c r="J780" s="49" t="s">
        <v>72</v>
      </c>
      <c r="K780" s="49" t="s">
        <v>481</v>
      </c>
    </row>
    <row r="781">
      <c r="A781" s="49" t="s">
        <v>1760</v>
      </c>
      <c r="B781" s="49" t="s">
        <v>1761</v>
      </c>
      <c r="C781" s="50">
        <v>4.5952</v>
      </c>
      <c r="D781" s="51">
        <v>0.2652</v>
      </c>
      <c r="E781" s="52">
        <v>0.0613</v>
      </c>
      <c r="F781" s="51">
        <v>6984704.0</v>
      </c>
      <c r="G781" s="49" t="s">
        <v>67</v>
      </c>
      <c r="H781" s="51">
        <v>2021.0</v>
      </c>
      <c r="I781" s="51">
        <v>2240.0</v>
      </c>
      <c r="J781" s="49" t="s">
        <v>95</v>
      </c>
      <c r="K781" s="49" t="s">
        <v>215</v>
      </c>
    </row>
    <row r="782">
      <c r="A782" s="49" t="s">
        <v>1762</v>
      </c>
      <c r="B782" s="49" t="s">
        <v>1763</v>
      </c>
      <c r="C782" s="50">
        <v>125.96</v>
      </c>
      <c r="D782" s="51">
        <v>-0.03</v>
      </c>
      <c r="E782" s="52">
        <v>-2.0E-4</v>
      </c>
      <c r="F782" s="53">
        <v>1.0E10</v>
      </c>
      <c r="G782" s="49" t="s">
        <v>1764</v>
      </c>
      <c r="H782" s="54"/>
      <c r="I782" s="51">
        <v>273059.0</v>
      </c>
      <c r="J782" s="49" t="s">
        <v>72</v>
      </c>
      <c r="K782" s="49" t="s">
        <v>133</v>
      </c>
    </row>
    <row r="783">
      <c r="A783" s="49" t="s">
        <v>1765</v>
      </c>
      <c r="B783" s="49" t="s">
        <v>1766</v>
      </c>
      <c r="C783" s="50">
        <v>1.04</v>
      </c>
      <c r="D783" s="51">
        <v>-0.02</v>
      </c>
      <c r="E783" s="52">
        <v>-0.0189</v>
      </c>
      <c r="F783" s="53">
        <v>1.86E8</v>
      </c>
      <c r="G783" s="49" t="s">
        <v>56</v>
      </c>
      <c r="H783" s="51">
        <v>2020.0</v>
      </c>
      <c r="I783" s="51">
        <v>441762.0</v>
      </c>
      <c r="J783" s="49" t="s">
        <v>95</v>
      </c>
      <c r="K783" s="49" t="s">
        <v>1767</v>
      </c>
    </row>
    <row r="784">
      <c r="A784" s="49" t="s">
        <v>1768</v>
      </c>
      <c r="B784" s="49" t="s">
        <v>1769</v>
      </c>
      <c r="C784" s="50">
        <v>15.14</v>
      </c>
      <c r="D784" s="51">
        <v>0.0</v>
      </c>
      <c r="E784" s="52">
        <v>0.0</v>
      </c>
      <c r="F784" s="53">
        <v>7.13E8</v>
      </c>
      <c r="G784" s="49" t="s">
        <v>56</v>
      </c>
      <c r="H784" s="51">
        <v>2021.0</v>
      </c>
      <c r="I784" s="51">
        <v>104924.0</v>
      </c>
      <c r="J784" s="49" t="s">
        <v>107</v>
      </c>
      <c r="K784" s="49" t="s">
        <v>348</v>
      </c>
    </row>
    <row r="785">
      <c r="A785" s="49" t="s">
        <v>1770</v>
      </c>
      <c r="B785" s="49" t="s">
        <v>1771</v>
      </c>
      <c r="C785" s="50">
        <v>6.14</v>
      </c>
      <c r="D785" s="51">
        <v>0.03</v>
      </c>
      <c r="E785" s="52">
        <v>0.0049</v>
      </c>
      <c r="F785" s="53">
        <v>1.01E8</v>
      </c>
      <c r="G785" s="49" t="s">
        <v>56</v>
      </c>
      <c r="I785" s="51">
        <v>22804.0</v>
      </c>
      <c r="J785" s="49" t="s">
        <v>223</v>
      </c>
      <c r="K785" s="49" t="s">
        <v>953</v>
      </c>
    </row>
    <row r="786">
      <c r="A786" s="49" t="s">
        <v>1772</v>
      </c>
      <c r="B786" s="49" t="s">
        <v>1773</v>
      </c>
      <c r="C786" s="50">
        <v>38.43</v>
      </c>
      <c r="D786" s="51">
        <v>-0.45</v>
      </c>
      <c r="E786" s="52">
        <v>-0.0116</v>
      </c>
      <c r="F786" s="53">
        <v>2.37E9</v>
      </c>
      <c r="G786" s="49" t="s">
        <v>56</v>
      </c>
      <c r="I786" s="51">
        <v>51531.0</v>
      </c>
      <c r="J786" s="49" t="s">
        <v>95</v>
      </c>
      <c r="K786" s="49" t="s">
        <v>901</v>
      </c>
    </row>
    <row r="787">
      <c r="A787" s="49" t="s">
        <v>1774</v>
      </c>
      <c r="B787" s="49" t="s">
        <v>1775</v>
      </c>
      <c r="C787" s="50">
        <v>35.42</v>
      </c>
      <c r="D787" s="51">
        <v>-0.18</v>
      </c>
      <c r="E787" s="52">
        <v>-0.0051</v>
      </c>
      <c r="F787" s="53">
        <v>2.19E9</v>
      </c>
      <c r="G787" s="49" t="s">
        <v>56</v>
      </c>
      <c r="I787" s="51">
        <v>262712.0</v>
      </c>
      <c r="J787" s="49" t="s">
        <v>95</v>
      </c>
      <c r="K787" s="49" t="s">
        <v>901</v>
      </c>
    </row>
    <row r="788">
      <c r="A788" s="49" t="s">
        <v>1776</v>
      </c>
      <c r="B788" s="49" t="s">
        <v>1777</v>
      </c>
      <c r="C788" s="50">
        <v>32.61</v>
      </c>
      <c r="D788" s="51">
        <v>0.55</v>
      </c>
      <c r="E788" s="52">
        <v>0.0172</v>
      </c>
      <c r="F788" s="53">
        <v>1.65E10</v>
      </c>
      <c r="G788" s="49" t="s">
        <v>56</v>
      </c>
      <c r="I788" s="51">
        <v>6037137.0</v>
      </c>
      <c r="J788" s="49" t="s">
        <v>82</v>
      </c>
      <c r="K788" s="49" t="s">
        <v>178</v>
      </c>
    </row>
    <row r="789">
      <c r="A789" s="49" t="s">
        <v>1778</v>
      </c>
      <c r="B789" s="49" t="s">
        <v>1779</v>
      </c>
      <c r="C789" s="50">
        <v>3.44</v>
      </c>
      <c r="D789" s="51">
        <v>-0.11</v>
      </c>
      <c r="E789" s="52">
        <v>-0.031</v>
      </c>
      <c r="F789" s="53">
        <v>2.01E9</v>
      </c>
      <c r="G789" s="49" t="s">
        <v>121</v>
      </c>
      <c r="H789" s="54"/>
      <c r="I789" s="51">
        <v>4804978.0</v>
      </c>
      <c r="J789" s="49" t="s">
        <v>107</v>
      </c>
      <c r="K789" s="49" t="s">
        <v>262</v>
      </c>
    </row>
    <row r="790">
      <c r="A790" s="49" t="s">
        <v>1780</v>
      </c>
      <c r="B790" s="49" t="s">
        <v>1781</v>
      </c>
      <c r="C790" s="50">
        <v>1.35</v>
      </c>
      <c r="D790" s="51">
        <v>-0.01</v>
      </c>
      <c r="E790" s="52">
        <v>-0.0074</v>
      </c>
      <c r="F790" s="53">
        <v>2.1E8</v>
      </c>
      <c r="G790" s="49" t="s">
        <v>56</v>
      </c>
      <c r="H790" s="51">
        <v>2021.0</v>
      </c>
      <c r="I790" s="51">
        <v>1060303.0</v>
      </c>
      <c r="J790" s="49" t="s">
        <v>107</v>
      </c>
      <c r="K790" s="49" t="s">
        <v>348</v>
      </c>
    </row>
    <row r="791">
      <c r="A791" s="49" t="s">
        <v>1782</v>
      </c>
      <c r="B791" s="49" t="s">
        <v>1783</v>
      </c>
      <c r="C791" s="50">
        <v>4.1</v>
      </c>
      <c r="D791" s="51">
        <v>-0.13</v>
      </c>
      <c r="E791" s="52">
        <v>-0.0307</v>
      </c>
      <c r="F791" s="53">
        <v>8.37E8</v>
      </c>
      <c r="G791" s="49" t="s">
        <v>1194</v>
      </c>
      <c r="I791" s="51">
        <v>549287.0</v>
      </c>
      <c r="J791" s="49" t="s">
        <v>72</v>
      </c>
      <c r="K791" s="49" t="s">
        <v>878</v>
      </c>
    </row>
    <row r="792">
      <c r="A792" s="49" t="s">
        <v>1784</v>
      </c>
      <c r="B792" s="49" t="s">
        <v>1785</v>
      </c>
      <c r="C792" s="50">
        <v>7.87</v>
      </c>
      <c r="D792" s="51">
        <v>-0.47</v>
      </c>
      <c r="E792" s="52">
        <v>-0.0564</v>
      </c>
      <c r="F792" s="53">
        <v>4.31E8</v>
      </c>
      <c r="G792" s="49" t="s">
        <v>56</v>
      </c>
      <c r="H792" s="51">
        <v>2017.0</v>
      </c>
      <c r="I792" s="51">
        <v>48463.0</v>
      </c>
      <c r="J792" s="49" t="s">
        <v>95</v>
      </c>
      <c r="K792" s="49" t="s">
        <v>340</v>
      </c>
    </row>
    <row r="793">
      <c r="A793" s="49" t="s">
        <v>1786</v>
      </c>
      <c r="B793" s="49" t="s">
        <v>1787</v>
      </c>
      <c r="C793" s="50">
        <v>2.89</v>
      </c>
      <c r="D793" s="51">
        <v>0.04</v>
      </c>
      <c r="E793" s="52">
        <v>0.014</v>
      </c>
      <c r="F793" s="53">
        <v>3.08E10</v>
      </c>
      <c r="G793" s="49" t="s">
        <v>144</v>
      </c>
      <c r="H793" s="54"/>
      <c r="I793" s="51">
        <v>1.4014033E7</v>
      </c>
      <c r="J793" s="49" t="s">
        <v>72</v>
      </c>
      <c r="K793" s="49" t="s">
        <v>133</v>
      </c>
    </row>
    <row r="794">
      <c r="A794" s="49" t="s">
        <v>1788</v>
      </c>
      <c r="B794" s="49" t="s">
        <v>1789</v>
      </c>
      <c r="C794" s="50">
        <v>8.9</v>
      </c>
      <c r="D794" s="51">
        <v>-0.08</v>
      </c>
      <c r="E794" s="52">
        <v>-0.0089</v>
      </c>
      <c r="F794" s="53">
        <v>9.48E8</v>
      </c>
      <c r="G794" s="49" t="s">
        <v>56</v>
      </c>
      <c r="I794" s="51">
        <v>309077.0</v>
      </c>
      <c r="J794" s="49" t="s">
        <v>72</v>
      </c>
      <c r="K794" s="49" t="s">
        <v>1790</v>
      </c>
    </row>
    <row r="795">
      <c r="A795" s="49" t="s">
        <v>1791</v>
      </c>
      <c r="B795" s="49" t="s">
        <v>1792</v>
      </c>
      <c r="C795" s="50">
        <v>2.48</v>
      </c>
      <c r="D795" s="51">
        <v>0.02</v>
      </c>
      <c r="E795" s="52">
        <v>0.0081</v>
      </c>
      <c r="F795" s="53">
        <v>2.64E10</v>
      </c>
      <c r="G795" s="49" t="s">
        <v>144</v>
      </c>
      <c r="H795" s="54"/>
      <c r="I795" s="51">
        <v>6707.0</v>
      </c>
      <c r="J795" s="49" t="s">
        <v>72</v>
      </c>
      <c r="K795" s="49" t="s">
        <v>133</v>
      </c>
    </row>
    <row r="796">
      <c r="A796" s="49" t="s">
        <v>1793</v>
      </c>
      <c r="B796" s="49" t="s">
        <v>1794</v>
      </c>
      <c r="C796" s="50">
        <v>0.85</v>
      </c>
      <c r="D796" s="51">
        <v>0.0587</v>
      </c>
      <c r="E796" s="52">
        <v>0.0742</v>
      </c>
      <c r="F796" s="51">
        <v>2.5465773E7</v>
      </c>
      <c r="G796" s="49" t="s">
        <v>56</v>
      </c>
      <c r="H796" s="51">
        <v>2000.0</v>
      </c>
      <c r="I796" s="51">
        <v>23772.0</v>
      </c>
      <c r="J796" s="49" t="s">
        <v>95</v>
      </c>
      <c r="K796" s="49" t="s">
        <v>1795</v>
      </c>
    </row>
    <row r="797">
      <c r="A797" s="49" t="s">
        <v>1796</v>
      </c>
      <c r="B797" s="49" t="s">
        <v>1797</v>
      </c>
      <c r="C797" s="50">
        <v>24.68</v>
      </c>
      <c r="D797" s="51">
        <v>-1.4</v>
      </c>
      <c r="E797" s="52">
        <v>-0.0537</v>
      </c>
      <c r="F797" s="53">
        <v>4.01E9</v>
      </c>
      <c r="G797" s="49" t="s">
        <v>56</v>
      </c>
      <c r="H797" s="51">
        <v>2019.0</v>
      </c>
      <c r="I797" s="51">
        <v>1052816.0</v>
      </c>
      <c r="J797" s="49" t="s">
        <v>82</v>
      </c>
      <c r="K797" s="49" t="s">
        <v>83</v>
      </c>
    </row>
    <row r="798">
      <c r="A798" s="49" t="s">
        <v>1798</v>
      </c>
      <c r="B798" s="49" t="s">
        <v>1799</v>
      </c>
      <c r="C798" s="50">
        <v>0.615</v>
      </c>
      <c r="D798" s="51">
        <v>-0.015</v>
      </c>
      <c r="E798" s="52">
        <v>-0.0238</v>
      </c>
      <c r="F798" s="51">
        <v>1927650.0</v>
      </c>
      <c r="G798" s="49" t="s">
        <v>56</v>
      </c>
      <c r="I798" s="51">
        <v>52382.0</v>
      </c>
      <c r="J798" s="49" t="s">
        <v>82</v>
      </c>
      <c r="K798" s="49" t="s">
        <v>379</v>
      </c>
    </row>
    <row r="799">
      <c r="A799" s="49" t="s">
        <v>1800</v>
      </c>
      <c r="B799" s="49" t="s">
        <v>1801</v>
      </c>
      <c r="C799" s="50">
        <v>2.5</v>
      </c>
      <c r="D799" s="51">
        <v>-1.63</v>
      </c>
      <c r="E799" s="52">
        <v>-0.3947</v>
      </c>
      <c r="F799" s="51">
        <v>7835978.0</v>
      </c>
      <c r="G799" s="49" t="s">
        <v>56</v>
      </c>
      <c r="I799" s="51">
        <v>4225.0</v>
      </c>
      <c r="J799" s="49" t="s">
        <v>82</v>
      </c>
      <c r="K799" s="49" t="s">
        <v>379</v>
      </c>
    </row>
    <row r="800">
      <c r="A800" s="49" t="s">
        <v>1802</v>
      </c>
      <c r="B800" s="49" t="s">
        <v>1803</v>
      </c>
      <c r="C800" s="50">
        <v>14.51</v>
      </c>
      <c r="D800" s="51">
        <v>-0.41</v>
      </c>
      <c r="E800" s="52">
        <v>-0.0275</v>
      </c>
      <c r="F800" s="51">
        <v>0.0</v>
      </c>
      <c r="G800" s="49" t="s">
        <v>56</v>
      </c>
      <c r="H800" s="51">
        <v>2010.0</v>
      </c>
      <c r="I800" s="51">
        <v>368405.0</v>
      </c>
      <c r="J800" s="49" t="s">
        <v>72</v>
      </c>
      <c r="K800" s="49" t="s">
        <v>552</v>
      </c>
    </row>
    <row r="801">
      <c r="A801" s="49" t="s">
        <v>1804</v>
      </c>
      <c r="B801" s="49" t="s">
        <v>1805</v>
      </c>
      <c r="C801" s="50">
        <v>90.44</v>
      </c>
      <c r="D801" s="51">
        <v>-1.06</v>
      </c>
      <c r="E801" s="52">
        <v>-0.0116</v>
      </c>
      <c r="F801" s="53">
        <v>6.09E8</v>
      </c>
      <c r="G801" s="49" t="s">
        <v>56</v>
      </c>
      <c r="H801" s="51">
        <v>1993.0</v>
      </c>
      <c r="I801" s="51">
        <v>12600.0</v>
      </c>
      <c r="J801" s="49" t="s">
        <v>95</v>
      </c>
      <c r="K801" s="49" t="s">
        <v>540</v>
      </c>
    </row>
    <row r="802">
      <c r="A802" s="49" t="s">
        <v>1806</v>
      </c>
      <c r="B802" s="49" t="s">
        <v>1807</v>
      </c>
      <c r="C802" s="50">
        <v>14.9</v>
      </c>
      <c r="D802" s="51">
        <v>0.06</v>
      </c>
      <c r="E802" s="52">
        <v>0.004</v>
      </c>
      <c r="F802" s="53">
        <v>1.11E9</v>
      </c>
      <c r="G802" s="54"/>
      <c r="H802" s="51">
        <v>2016.0</v>
      </c>
      <c r="I802" s="51">
        <v>6283.0</v>
      </c>
      <c r="J802" s="49" t="s">
        <v>95</v>
      </c>
      <c r="K802" s="49" t="s">
        <v>340</v>
      </c>
    </row>
    <row r="803">
      <c r="A803" s="49" t="s">
        <v>1808</v>
      </c>
      <c r="B803" s="49" t="s">
        <v>1809</v>
      </c>
      <c r="C803" s="50">
        <v>16.58</v>
      </c>
      <c r="D803" s="51">
        <v>-0.05</v>
      </c>
      <c r="E803" s="52">
        <v>-0.003</v>
      </c>
      <c r="F803" s="53">
        <v>1.21E9</v>
      </c>
      <c r="G803" s="54"/>
      <c r="H803" s="51">
        <v>2022.0</v>
      </c>
      <c r="I803" s="51">
        <v>37573.0</v>
      </c>
      <c r="J803" s="54"/>
      <c r="K803" s="54"/>
    </row>
    <row r="804">
      <c r="A804" s="49" t="s">
        <v>1810</v>
      </c>
      <c r="B804" s="49" t="s">
        <v>1811</v>
      </c>
      <c r="C804" s="50">
        <v>8.03</v>
      </c>
      <c r="D804" s="51">
        <v>0.02</v>
      </c>
      <c r="E804" s="52">
        <v>0.0025</v>
      </c>
      <c r="F804" s="53">
        <v>4.84E10</v>
      </c>
      <c r="G804" s="49" t="s">
        <v>1812</v>
      </c>
      <c r="H804" s="54"/>
      <c r="I804" s="51">
        <v>2113231.0</v>
      </c>
      <c r="J804" s="49" t="s">
        <v>72</v>
      </c>
      <c r="K804" s="49" t="s">
        <v>878</v>
      </c>
    </row>
    <row r="805">
      <c r="A805" s="49" t="s">
        <v>1813</v>
      </c>
      <c r="B805" s="49" t="s">
        <v>1814</v>
      </c>
      <c r="C805" s="50">
        <v>26.16</v>
      </c>
      <c r="D805" s="51">
        <v>-0.35</v>
      </c>
      <c r="E805" s="52">
        <v>-0.0132</v>
      </c>
      <c r="F805" s="53">
        <v>3.8E8</v>
      </c>
      <c r="G805" s="49" t="s">
        <v>56</v>
      </c>
      <c r="H805" s="51">
        <v>2004.0</v>
      </c>
      <c r="I805" s="51">
        <v>217927.0</v>
      </c>
      <c r="J805" s="49" t="s">
        <v>95</v>
      </c>
      <c r="K805" s="49" t="s">
        <v>1354</v>
      </c>
    </row>
    <row r="806">
      <c r="A806" s="49" t="s">
        <v>1815</v>
      </c>
      <c r="B806" s="49" t="s">
        <v>1816</v>
      </c>
      <c r="C806" s="50">
        <v>30.71</v>
      </c>
      <c r="D806" s="51">
        <v>-1.31</v>
      </c>
      <c r="E806" s="52">
        <v>-0.0409</v>
      </c>
      <c r="F806" s="53">
        <v>6.98E9</v>
      </c>
      <c r="G806" s="49" t="s">
        <v>56</v>
      </c>
      <c r="I806" s="51">
        <v>2903417.0</v>
      </c>
      <c r="J806" s="49" t="s">
        <v>95</v>
      </c>
      <c r="K806" s="49" t="s">
        <v>451</v>
      </c>
    </row>
    <row r="807">
      <c r="A807" s="49" t="s">
        <v>1817</v>
      </c>
      <c r="B807" s="49" t="s">
        <v>1818</v>
      </c>
      <c r="C807" s="50">
        <v>69.5</v>
      </c>
      <c r="D807" s="51">
        <v>-0.7</v>
      </c>
      <c r="E807" s="52">
        <v>-0.01</v>
      </c>
      <c r="F807" s="53">
        <v>1.51E10</v>
      </c>
      <c r="G807" s="49" t="s">
        <v>56</v>
      </c>
      <c r="I807" s="51">
        <v>2802822.0</v>
      </c>
      <c r="J807" s="49" t="s">
        <v>95</v>
      </c>
      <c r="K807" s="49" t="s">
        <v>1819</v>
      </c>
    </row>
    <row r="808">
      <c r="A808" s="49" t="s">
        <v>1820</v>
      </c>
      <c r="B808" s="49" t="s">
        <v>1821</v>
      </c>
      <c r="C808" s="50">
        <v>72.75</v>
      </c>
      <c r="D808" s="51">
        <v>-1.03</v>
      </c>
      <c r="E808" s="52">
        <v>-0.014</v>
      </c>
      <c r="F808" s="53">
        <v>5.08E9</v>
      </c>
      <c r="G808" s="49" t="s">
        <v>56</v>
      </c>
      <c r="I808" s="51">
        <v>593141.0</v>
      </c>
      <c r="J808" s="49" t="s">
        <v>95</v>
      </c>
      <c r="K808" s="49" t="s">
        <v>1658</v>
      </c>
    </row>
    <row r="809">
      <c r="A809" s="49" t="s">
        <v>1822</v>
      </c>
      <c r="B809" s="49" t="s">
        <v>1823</v>
      </c>
      <c r="C809" s="50">
        <v>22.5</v>
      </c>
      <c r="D809" s="51">
        <v>-0.33</v>
      </c>
      <c r="E809" s="52">
        <v>-0.0145</v>
      </c>
      <c r="F809" s="54"/>
      <c r="G809" s="49" t="s">
        <v>56</v>
      </c>
      <c r="I809" s="51">
        <v>14430.0</v>
      </c>
      <c r="J809" s="54"/>
      <c r="K809" s="54"/>
    </row>
    <row r="810">
      <c r="A810" s="49" t="s">
        <v>1824</v>
      </c>
      <c r="B810" s="49" t="s">
        <v>1825</v>
      </c>
      <c r="C810" s="50">
        <v>23.591</v>
      </c>
      <c r="D810" s="51">
        <v>0.381</v>
      </c>
      <c r="E810" s="52">
        <v>0.0164</v>
      </c>
      <c r="F810" s="54"/>
      <c r="G810" s="49" t="s">
        <v>56</v>
      </c>
      <c r="I810" s="51">
        <v>13288.0</v>
      </c>
      <c r="J810" s="54"/>
      <c r="K810" s="54"/>
    </row>
    <row r="811">
      <c r="A811" s="49" t="s">
        <v>1826</v>
      </c>
      <c r="B811" s="49" t="s">
        <v>1827</v>
      </c>
      <c r="C811" s="50">
        <v>22.33</v>
      </c>
      <c r="D811" s="51">
        <v>-0.36</v>
      </c>
      <c r="E811" s="52">
        <v>-0.0159</v>
      </c>
      <c r="F811" s="54"/>
      <c r="G811" s="49" t="s">
        <v>56</v>
      </c>
      <c r="I811" s="51">
        <v>15870.0</v>
      </c>
      <c r="J811" s="54"/>
      <c r="K811" s="54"/>
    </row>
    <row r="812">
      <c r="A812" s="49" t="s">
        <v>1828</v>
      </c>
      <c r="B812" s="49" t="s">
        <v>1829</v>
      </c>
      <c r="C812" s="50">
        <v>1.65</v>
      </c>
      <c r="D812" s="51">
        <v>-0.12</v>
      </c>
      <c r="E812" s="52">
        <v>-0.0678</v>
      </c>
      <c r="F812" s="51">
        <v>7.8875455E7</v>
      </c>
      <c r="G812" s="49" t="s">
        <v>56</v>
      </c>
      <c r="H812" s="51">
        <v>2020.0</v>
      </c>
      <c r="I812" s="51">
        <v>151356.0</v>
      </c>
      <c r="J812" s="49" t="s">
        <v>82</v>
      </c>
      <c r="K812" s="49" t="s">
        <v>211</v>
      </c>
    </row>
    <row r="813">
      <c r="A813" s="49" t="s">
        <v>1830</v>
      </c>
      <c r="B813" s="49" t="s">
        <v>1831</v>
      </c>
      <c r="C813" s="50">
        <v>14.65</v>
      </c>
      <c r="D813" s="51">
        <v>0.13</v>
      </c>
      <c r="E813" s="52">
        <v>0.009</v>
      </c>
      <c r="F813" s="53">
        <v>2.68E8</v>
      </c>
      <c r="G813" s="49" t="s">
        <v>56</v>
      </c>
      <c r="I813" s="51">
        <v>6513.0</v>
      </c>
      <c r="J813" s="49" t="s">
        <v>72</v>
      </c>
      <c r="K813" s="49" t="s">
        <v>133</v>
      </c>
    </row>
    <row r="814">
      <c r="A814" s="49" t="s">
        <v>1832</v>
      </c>
      <c r="B814" s="49" t="s">
        <v>1833</v>
      </c>
      <c r="C814" s="50">
        <v>0.8349</v>
      </c>
      <c r="D814" s="51">
        <v>-0.02</v>
      </c>
      <c r="E814" s="52">
        <v>-0.0234</v>
      </c>
      <c r="F814" s="51">
        <v>3.3098509E7</v>
      </c>
      <c r="G814" s="49" t="s">
        <v>121</v>
      </c>
      <c r="H814" s="54"/>
      <c r="I814" s="51">
        <v>8773.0</v>
      </c>
      <c r="J814" s="49" t="s">
        <v>107</v>
      </c>
      <c r="K814" s="49" t="s">
        <v>262</v>
      </c>
    </row>
    <row r="815">
      <c r="A815" s="49" t="s">
        <v>1834</v>
      </c>
      <c r="B815" s="49" t="s">
        <v>1835</v>
      </c>
      <c r="C815" s="50">
        <v>13.87</v>
      </c>
      <c r="D815" s="51">
        <v>-0.2</v>
      </c>
      <c r="E815" s="52">
        <v>-0.0142</v>
      </c>
      <c r="F815" s="53">
        <v>1.5E9</v>
      </c>
      <c r="G815" s="49" t="s">
        <v>56</v>
      </c>
      <c r="H815" s="51">
        <v>2020.0</v>
      </c>
      <c r="I815" s="51">
        <v>307573.0</v>
      </c>
      <c r="J815" s="49" t="s">
        <v>72</v>
      </c>
      <c r="K815" s="49" t="s">
        <v>321</v>
      </c>
    </row>
    <row r="816">
      <c r="A816" s="49" t="s">
        <v>1836</v>
      </c>
      <c r="B816" s="49" t="s">
        <v>1837</v>
      </c>
      <c r="C816" s="50">
        <v>10.88</v>
      </c>
      <c r="D816" s="51">
        <v>-0.2</v>
      </c>
      <c r="E816" s="52">
        <v>-0.0181</v>
      </c>
      <c r="F816" s="53">
        <v>1.83E8</v>
      </c>
      <c r="G816" s="49" t="s">
        <v>56</v>
      </c>
      <c r="H816" s="51">
        <v>2005.0</v>
      </c>
      <c r="I816" s="51">
        <v>28852.0</v>
      </c>
      <c r="J816" s="49" t="s">
        <v>72</v>
      </c>
      <c r="K816" s="49" t="s">
        <v>1641</v>
      </c>
    </row>
    <row r="817">
      <c r="A817" s="49" t="s">
        <v>1838</v>
      </c>
      <c r="B817" s="49" t="s">
        <v>1839</v>
      </c>
      <c r="C817" s="50">
        <v>91.94</v>
      </c>
      <c r="D817" s="51">
        <v>-1.54</v>
      </c>
      <c r="E817" s="52">
        <v>-0.0165</v>
      </c>
      <c r="F817" s="53">
        <v>3.64E9</v>
      </c>
      <c r="G817" s="49" t="s">
        <v>56</v>
      </c>
      <c r="H817" s="51">
        <v>2013.0</v>
      </c>
      <c r="I817" s="51">
        <v>310512.0</v>
      </c>
      <c r="J817" s="49" t="s">
        <v>95</v>
      </c>
      <c r="K817" s="49" t="s">
        <v>1365</v>
      </c>
    </row>
    <row r="818">
      <c r="A818" s="49" t="s">
        <v>1840</v>
      </c>
      <c r="B818" s="49" t="s">
        <v>1841</v>
      </c>
      <c r="C818" s="50">
        <v>0.391</v>
      </c>
      <c r="D818" s="51">
        <v>-0.0118</v>
      </c>
      <c r="E818" s="52">
        <v>-0.0293</v>
      </c>
      <c r="F818" s="51">
        <v>8453198.0</v>
      </c>
      <c r="G818" s="49" t="s">
        <v>56</v>
      </c>
      <c r="I818" s="51">
        <v>26811.0</v>
      </c>
      <c r="J818" s="49" t="s">
        <v>82</v>
      </c>
      <c r="K818" s="49" t="s">
        <v>139</v>
      </c>
    </row>
    <row r="819">
      <c r="A819" s="49" t="s">
        <v>1842</v>
      </c>
      <c r="B819" s="49" t="s">
        <v>1843</v>
      </c>
      <c r="C819" s="50">
        <v>37.54</v>
      </c>
      <c r="D819" s="51">
        <v>0.14</v>
      </c>
      <c r="E819" s="52">
        <v>0.0037</v>
      </c>
      <c r="F819" s="53">
        <v>3.42E10</v>
      </c>
      <c r="G819" s="49" t="s">
        <v>121</v>
      </c>
      <c r="H819" s="54"/>
      <c r="I819" s="51">
        <v>1788366.0</v>
      </c>
      <c r="J819" s="49" t="s">
        <v>520</v>
      </c>
      <c r="K819" s="49" t="s">
        <v>391</v>
      </c>
    </row>
    <row r="820">
      <c r="A820" s="49" t="s">
        <v>1844</v>
      </c>
      <c r="B820" s="49" t="s">
        <v>1845</v>
      </c>
      <c r="C820" s="50">
        <v>0.3682</v>
      </c>
      <c r="D820" s="51">
        <v>0.0972</v>
      </c>
      <c r="E820" s="52">
        <v>0.3587</v>
      </c>
      <c r="F820" s="51">
        <v>1.4468662E7</v>
      </c>
      <c r="G820" s="49" t="s">
        <v>56</v>
      </c>
      <c r="H820" s="51">
        <v>2019.0</v>
      </c>
      <c r="I820" s="51">
        <v>1.6149365E7</v>
      </c>
      <c r="J820" s="49" t="s">
        <v>82</v>
      </c>
      <c r="K820" s="49" t="s">
        <v>83</v>
      </c>
    </row>
    <row r="821">
      <c r="A821" s="49" t="s">
        <v>1846</v>
      </c>
      <c r="B821" s="49" t="s">
        <v>1847</v>
      </c>
      <c r="C821" s="50">
        <v>20.01</v>
      </c>
      <c r="D821" s="51">
        <v>0.18</v>
      </c>
      <c r="E821" s="52">
        <v>0.0091</v>
      </c>
      <c r="F821" s="53">
        <v>1.01E10</v>
      </c>
      <c r="G821" s="49" t="s">
        <v>718</v>
      </c>
      <c r="H821" s="54"/>
      <c r="I821" s="51">
        <v>69949.0</v>
      </c>
      <c r="J821" s="49" t="s">
        <v>72</v>
      </c>
      <c r="K821" s="49" t="s">
        <v>878</v>
      </c>
    </row>
    <row r="822">
      <c r="A822" s="49" t="s">
        <v>1848</v>
      </c>
      <c r="B822" s="49" t="s">
        <v>1849</v>
      </c>
      <c r="C822" s="50">
        <v>0.1963</v>
      </c>
      <c r="D822" s="51">
        <v>0.0127</v>
      </c>
      <c r="E822" s="52">
        <v>0.0692</v>
      </c>
      <c r="F822" s="51">
        <v>8836602.0</v>
      </c>
      <c r="G822" s="49" t="s">
        <v>56</v>
      </c>
      <c r="I822" s="51">
        <v>4371946.0</v>
      </c>
      <c r="J822" s="49" t="s">
        <v>82</v>
      </c>
      <c r="K822" s="49" t="s">
        <v>139</v>
      </c>
    </row>
    <row r="823">
      <c r="A823" s="49" t="s">
        <v>1850</v>
      </c>
      <c r="B823" s="49" t="s">
        <v>1851</v>
      </c>
      <c r="C823" s="50">
        <v>19.65</v>
      </c>
      <c r="D823" s="51">
        <v>-0.37</v>
      </c>
      <c r="E823" s="52">
        <v>-0.0185</v>
      </c>
      <c r="F823" s="53">
        <v>2.32E8</v>
      </c>
      <c r="G823" s="49" t="s">
        <v>56</v>
      </c>
      <c r="H823" s="51">
        <v>2018.0</v>
      </c>
      <c r="I823" s="51">
        <v>15551.0</v>
      </c>
      <c r="J823" s="49" t="s">
        <v>72</v>
      </c>
      <c r="K823" s="49" t="s">
        <v>133</v>
      </c>
    </row>
    <row r="824">
      <c r="A824" s="49" t="s">
        <v>1852</v>
      </c>
      <c r="B824" s="49" t="s">
        <v>1853</v>
      </c>
      <c r="C824" s="50">
        <v>68.85</v>
      </c>
      <c r="D824" s="51">
        <v>-1.61</v>
      </c>
      <c r="E824" s="52">
        <v>-0.0229</v>
      </c>
      <c r="F824" s="53">
        <v>3.2E9</v>
      </c>
      <c r="G824" s="49" t="s">
        <v>56</v>
      </c>
      <c r="I824" s="51">
        <v>227561.0</v>
      </c>
      <c r="J824" s="49" t="s">
        <v>95</v>
      </c>
      <c r="K824" s="49" t="s">
        <v>409</v>
      </c>
    </row>
    <row r="825">
      <c r="A825" s="49" t="s">
        <v>1854</v>
      </c>
      <c r="B825" s="49" t="s">
        <v>1855</v>
      </c>
      <c r="C825" s="50">
        <v>2.97</v>
      </c>
      <c r="D825" s="51">
        <v>-0.04</v>
      </c>
      <c r="E825" s="52">
        <v>-0.0133</v>
      </c>
      <c r="F825" s="53">
        <v>1.28E8</v>
      </c>
      <c r="G825" s="49" t="s">
        <v>56</v>
      </c>
      <c r="H825" s="51">
        <v>2012.0</v>
      </c>
      <c r="I825" s="51">
        <v>117351.0</v>
      </c>
      <c r="J825" s="49" t="s">
        <v>107</v>
      </c>
      <c r="K825" s="49" t="s">
        <v>348</v>
      </c>
    </row>
    <row r="826">
      <c r="A826" s="49" t="s">
        <v>1856</v>
      </c>
      <c r="B826" s="49" t="s">
        <v>1857</v>
      </c>
      <c r="C826" s="50">
        <v>6.69</v>
      </c>
      <c r="D826" s="51">
        <v>-0.0569</v>
      </c>
      <c r="E826" s="52">
        <v>-0.0084</v>
      </c>
      <c r="F826" s="51">
        <v>4.1177465E7</v>
      </c>
      <c r="G826" s="49" t="s">
        <v>56</v>
      </c>
      <c r="H826" s="51">
        <v>2019.0</v>
      </c>
      <c r="I826" s="51">
        <v>1520.0</v>
      </c>
      <c r="J826" s="49" t="s">
        <v>72</v>
      </c>
      <c r="K826" s="49" t="s">
        <v>1858</v>
      </c>
    </row>
    <row r="827">
      <c r="A827" s="49" t="s">
        <v>1859</v>
      </c>
      <c r="B827" s="49" t="s">
        <v>1860</v>
      </c>
      <c r="C827" s="50">
        <v>123.13</v>
      </c>
      <c r="D827" s="51">
        <v>-2.31</v>
      </c>
      <c r="E827" s="52">
        <v>-0.0184</v>
      </c>
      <c r="F827" s="53">
        <v>3.97E9</v>
      </c>
      <c r="G827" s="49" t="s">
        <v>56</v>
      </c>
      <c r="I827" s="51">
        <v>96402.0</v>
      </c>
      <c r="J827" s="49" t="s">
        <v>57</v>
      </c>
      <c r="K827" s="49" t="s">
        <v>345</v>
      </c>
    </row>
    <row r="828">
      <c r="A828" s="49" t="s">
        <v>1861</v>
      </c>
      <c r="B828" s="49" t="s">
        <v>1862</v>
      </c>
      <c r="C828" s="50">
        <v>5.72</v>
      </c>
      <c r="D828" s="51">
        <v>-0.14</v>
      </c>
      <c r="E828" s="52">
        <v>-0.0239</v>
      </c>
      <c r="F828" s="53">
        <v>1.08E9</v>
      </c>
      <c r="G828" s="49" t="s">
        <v>56</v>
      </c>
      <c r="H828" s="51">
        <v>1994.0</v>
      </c>
      <c r="I828" s="51">
        <v>1882897.0</v>
      </c>
      <c r="J828" s="49" t="s">
        <v>82</v>
      </c>
      <c r="K828" s="49" t="s">
        <v>139</v>
      </c>
    </row>
    <row r="829">
      <c r="A829" s="49" t="s">
        <v>1863</v>
      </c>
      <c r="B829" s="49" t="s">
        <v>1864</v>
      </c>
      <c r="C829" s="50">
        <v>7.18</v>
      </c>
      <c r="D829" s="51">
        <v>-0.17</v>
      </c>
      <c r="E829" s="52">
        <v>-0.0231</v>
      </c>
      <c r="F829" s="53">
        <v>1.12E11</v>
      </c>
      <c r="G829" s="49" t="s">
        <v>138</v>
      </c>
      <c r="I829" s="51">
        <v>1.4931216E7</v>
      </c>
      <c r="J829" s="49" t="s">
        <v>72</v>
      </c>
      <c r="K829" s="49" t="s">
        <v>878</v>
      </c>
    </row>
    <row r="830">
      <c r="A830" s="49" t="s">
        <v>1865</v>
      </c>
      <c r="B830" s="49" t="s">
        <v>1866</v>
      </c>
      <c r="C830" s="50">
        <v>10.91</v>
      </c>
      <c r="D830" s="51">
        <v>0.01</v>
      </c>
      <c r="E830" s="52">
        <v>9.0E-4</v>
      </c>
      <c r="F830" s="51">
        <v>0.0</v>
      </c>
      <c r="G830" s="49" t="s">
        <v>1024</v>
      </c>
      <c r="H830" s="51">
        <v>2021.0</v>
      </c>
      <c r="I830" s="51">
        <v>1152228.0</v>
      </c>
      <c r="J830" s="49" t="s">
        <v>72</v>
      </c>
      <c r="K830" s="49" t="s">
        <v>73</v>
      </c>
    </row>
    <row r="831">
      <c r="A831" s="49" t="s">
        <v>1867</v>
      </c>
      <c r="B831" s="49" t="s">
        <v>1868</v>
      </c>
      <c r="C831" s="50">
        <v>10.9</v>
      </c>
      <c r="D831" s="51">
        <v>0.05</v>
      </c>
      <c r="E831" s="52">
        <v>0.0046</v>
      </c>
      <c r="F831" s="51">
        <v>0.0</v>
      </c>
      <c r="G831" s="49" t="s">
        <v>1024</v>
      </c>
      <c r="H831" s="51">
        <v>2021.0</v>
      </c>
      <c r="I831" s="51">
        <v>10498.0</v>
      </c>
      <c r="J831" s="49" t="s">
        <v>72</v>
      </c>
      <c r="K831" s="49" t="s">
        <v>73</v>
      </c>
    </row>
    <row r="832">
      <c r="A832" s="49" t="s">
        <v>1869</v>
      </c>
      <c r="B832" s="49" t="s">
        <v>1870</v>
      </c>
      <c r="C832" s="50">
        <v>0.0401</v>
      </c>
      <c r="D832" s="51">
        <v>0.01</v>
      </c>
      <c r="E832" s="52">
        <v>0.3322</v>
      </c>
      <c r="F832" s="51">
        <v>0.0</v>
      </c>
      <c r="G832" s="49" t="s">
        <v>1024</v>
      </c>
      <c r="H832" s="51">
        <v>2021.0</v>
      </c>
      <c r="I832" s="51">
        <v>33100.0</v>
      </c>
      <c r="J832" s="49" t="s">
        <v>72</v>
      </c>
      <c r="K832" s="49" t="s">
        <v>73</v>
      </c>
    </row>
    <row r="833">
      <c r="A833" s="49" t="s">
        <v>1871</v>
      </c>
      <c r="B833" s="49" t="s">
        <v>1872</v>
      </c>
      <c r="C833" s="50">
        <v>15.25</v>
      </c>
      <c r="D833" s="51">
        <v>-0.1</v>
      </c>
      <c r="E833" s="52">
        <v>-0.0065</v>
      </c>
      <c r="F833" s="53">
        <v>9.85E8</v>
      </c>
      <c r="G833" s="49" t="s">
        <v>56</v>
      </c>
      <c r="H833" s="51">
        <v>2018.0</v>
      </c>
      <c r="I833" s="51">
        <v>180515.0</v>
      </c>
      <c r="J833" s="49" t="s">
        <v>72</v>
      </c>
      <c r="K833" s="49" t="s">
        <v>321</v>
      </c>
    </row>
    <row r="834">
      <c r="A834" s="49" t="s">
        <v>1873</v>
      </c>
      <c r="B834" s="49" t="s">
        <v>1874</v>
      </c>
      <c r="C834" s="50">
        <v>5.44</v>
      </c>
      <c r="D834" s="51">
        <v>0.04</v>
      </c>
      <c r="E834" s="52">
        <v>0.0074</v>
      </c>
      <c r="F834" s="51">
        <v>8.6940589E7</v>
      </c>
      <c r="G834" s="49" t="s">
        <v>121</v>
      </c>
      <c r="H834" s="54"/>
      <c r="I834" s="51">
        <v>40665.0</v>
      </c>
      <c r="J834" s="49" t="s">
        <v>82</v>
      </c>
      <c r="K834" s="49" t="s">
        <v>83</v>
      </c>
    </row>
    <row r="835">
      <c r="A835" s="49" t="s">
        <v>1875</v>
      </c>
      <c r="B835" s="49" t="s">
        <v>1876</v>
      </c>
      <c r="C835" s="50">
        <v>1.72</v>
      </c>
      <c r="D835" s="51">
        <v>0.12</v>
      </c>
      <c r="E835" s="52">
        <v>0.075</v>
      </c>
      <c r="F835" s="51">
        <v>2.7488569E7</v>
      </c>
      <c r="G835" s="49" t="s">
        <v>121</v>
      </c>
      <c r="H835" s="54"/>
      <c r="I835" s="51">
        <v>450.0</v>
      </c>
      <c r="J835" s="49" t="s">
        <v>82</v>
      </c>
      <c r="K835" s="49" t="s">
        <v>83</v>
      </c>
    </row>
    <row r="836">
      <c r="A836" s="49" t="s">
        <v>1877</v>
      </c>
      <c r="B836" s="49" t="s">
        <v>1878</v>
      </c>
      <c r="C836" s="50">
        <v>14.8</v>
      </c>
      <c r="D836" s="51">
        <v>-0.175</v>
      </c>
      <c r="E836" s="52">
        <v>-0.0117</v>
      </c>
      <c r="F836" s="51">
        <v>0.0</v>
      </c>
      <c r="G836" s="49" t="s">
        <v>56</v>
      </c>
      <c r="H836" s="51">
        <v>1972.0</v>
      </c>
      <c r="I836" s="51">
        <v>14373.0</v>
      </c>
      <c r="J836" s="49" t="s">
        <v>72</v>
      </c>
      <c r="K836" s="49" t="s">
        <v>321</v>
      </c>
    </row>
    <row r="837">
      <c r="A837" s="49" t="s">
        <v>1879</v>
      </c>
      <c r="B837" s="49" t="s">
        <v>1880</v>
      </c>
      <c r="C837" s="50">
        <v>22.1488</v>
      </c>
      <c r="D837" s="51">
        <v>-0.0012</v>
      </c>
      <c r="E837" s="52">
        <v>-1.0E-4</v>
      </c>
      <c r="F837" s="54"/>
      <c r="G837" s="49" t="s">
        <v>56</v>
      </c>
      <c r="I837" s="51">
        <v>3260.0</v>
      </c>
      <c r="J837" s="54"/>
      <c r="K837" s="54"/>
    </row>
    <row r="838">
      <c r="A838" s="49" t="s">
        <v>1881</v>
      </c>
      <c r="B838" s="49" t="s">
        <v>1882</v>
      </c>
      <c r="C838" s="50">
        <v>8.88</v>
      </c>
      <c r="D838" s="51">
        <v>-0.11</v>
      </c>
      <c r="E838" s="52">
        <v>-0.0122</v>
      </c>
      <c r="F838" s="53">
        <v>7.54E8</v>
      </c>
      <c r="G838" s="49" t="s">
        <v>56</v>
      </c>
      <c r="H838" s="51">
        <v>2011.0</v>
      </c>
      <c r="I838" s="51">
        <v>243149.0</v>
      </c>
      <c r="J838" s="49" t="s">
        <v>72</v>
      </c>
      <c r="K838" s="49" t="s">
        <v>321</v>
      </c>
    </row>
    <row r="839">
      <c r="A839" s="49" t="s">
        <v>1883</v>
      </c>
      <c r="B839" s="49" t="s">
        <v>1884</v>
      </c>
      <c r="C839" s="50">
        <v>17.21</v>
      </c>
      <c r="D839" s="51">
        <v>-0.19</v>
      </c>
      <c r="E839" s="52">
        <v>-0.0109</v>
      </c>
      <c r="F839" s="53">
        <v>6.32E8</v>
      </c>
      <c r="G839" s="49" t="s">
        <v>138</v>
      </c>
      <c r="H839" s="51">
        <v>2019.0</v>
      </c>
      <c r="I839" s="51">
        <v>637477.0</v>
      </c>
      <c r="J839" s="49" t="s">
        <v>82</v>
      </c>
      <c r="K839" s="49" t="s">
        <v>83</v>
      </c>
    </row>
    <row r="840">
      <c r="A840" s="49" t="s">
        <v>1885</v>
      </c>
      <c r="B840" s="49" t="s">
        <v>1886</v>
      </c>
      <c r="C840" s="50">
        <v>72.7</v>
      </c>
      <c r="D840" s="51">
        <v>-2.57</v>
      </c>
      <c r="E840" s="52">
        <v>-0.0341</v>
      </c>
      <c r="F840" s="53">
        <v>3.08E9</v>
      </c>
      <c r="G840" s="49" t="s">
        <v>56</v>
      </c>
      <c r="I840" s="51">
        <v>677635.0</v>
      </c>
      <c r="J840" s="49" t="s">
        <v>57</v>
      </c>
      <c r="K840" s="49" t="s">
        <v>391</v>
      </c>
    </row>
    <row r="841">
      <c r="A841" s="49" t="s">
        <v>1887</v>
      </c>
      <c r="B841" s="49" t="s">
        <v>1888</v>
      </c>
      <c r="C841" s="50">
        <v>7.29</v>
      </c>
      <c r="D841" s="51">
        <v>-0.1</v>
      </c>
      <c r="E841" s="52">
        <v>-0.0135</v>
      </c>
      <c r="F841" s="51">
        <v>0.0</v>
      </c>
      <c r="G841" s="49" t="s">
        <v>56</v>
      </c>
      <c r="H841" s="51">
        <v>2005.0</v>
      </c>
      <c r="I841" s="51">
        <v>557296.0</v>
      </c>
      <c r="J841" s="49" t="s">
        <v>72</v>
      </c>
      <c r="K841" s="49" t="s">
        <v>552</v>
      </c>
    </row>
    <row r="842">
      <c r="A842" s="49" t="s">
        <v>1889</v>
      </c>
      <c r="B842" s="49" t="s">
        <v>1890</v>
      </c>
      <c r="C842" s="50">
        <v>28.34</v>
      </c>
      <c r="D842" s="51">
        <v>-0.21</v>
      </c>
      <c r="E842" s="52">
        <v>-0.0074</v>
      </c>
      <c r="F842" s="51">
        <v>5.2674056E7</v>
      </c>
      <c r="G842" s="49" t="s">
        <v>56</v>
      </c>
      <c r="H842" s="51">
        <v>1972.0</v>
      </c>
      <c r="I842" s="51">
        <v>1870.0</v>
      </c>
      <c r="J842" s="49" t="s">
        <v>95</v>
      </c>
      <c r="K842" s="49" t="s">
        <v>1195</v>
      </c>
    </row>
    <row r="843">
      <c r="A843" s="49" t="s">
        <v>1891</v>
      </c>
      <c r="B843" s="49" t="s">
        <v>1892</v>
      </c>
      <c r="C843" s="50">
        <v>3.95</v>
      </c>
      <c r="D843" s="51">
        <v>-0.16</v>
      </c>
      <c r="E843" s="52">
        <v>-0.0389</v>
      </c>
      <c r="F843" s="53">
        <v>6.8E8</v>
      </c>
      <c r="G843" s="49" t="s">
        <v>56</v>
      </c>
      <c r="I843" s="51">
        <v>2072066.0</v>
      </c>
      <c r="J843" s="49" t="s">
        <v>68</v>
      </c>
      <c r="K843" s="49" t="s">
        <v>86</v>
      </c>
    </row>
    <row r="844">
      <c r="A844" s="49" t="s">
        <v>1893</v>
      </c>
      <c r="B844" s="49" t="s">
        <v>1894</v>
      </c>
      <c r="C844" s="50">
        <v>3.9</v>
      </c>
      <c r="D844" s="51">
        <v>-0.03</v>
      </c>
      <c r="E844" s="52">
        <v>-0.0076</v>
      </c>
      <c r="F844" s="51">
        <v>2710223.0</v>
      </c>
      <c r="G844" s="49" t="s">
        <v>138</v>
      </c>
      <c r="I844" s="51">
        <v>18756.0</v>
      </c>
      <c r="J844" s="49" t="s">
        <v>82</v>
      </c>
      <c r="K844" s="49" t="s">
        <v>83</v>
      </c>
    </row>
    <row r="845">
      <c r="A845" s="49" t="s">
        <v>1895</v>
      </c>
      <c r="B845" s="49" t="s">
        <v>1896</v>
      </c>
      <c r="C845" s="50">
        <v>1.7</v>
      </c>
      <c r="D845" s="51">
        <v>0.0</v>
      </c>
      <c r="E845" s="52">
        <v>0.0</v>
      </c>
      <c r="F845" s="53">
        <v>1.34E8</v>
      </c>
      <c r="G845" s="49" t="s">
        <v>56</v>
      </c>
      <c r="H845" s="51">
        <v>2020.0</v>
      </c>
      <c r="I845" s="51">
        <v>23414.0</v>
      </c>
      <c r="J845" s="49" t="s">
        <v>82</v>
      </c>
      <c r="K845" s="49" t="s">
        <v>1897</v>
      </c>
    </row>
    <row r="846">
      <c r="A846" s="49" t="s">
        <v>1898</v>
      </c>
      <c r="B846" s="49" t="s">
        <v>1899</v>
      </c>
      <c r="C846" s="50">
        <v>2.125</v>
      </c>
      <c r="D846" s="51">
        <v>-0.025</v>
      </c>
      <c r="E846" s="52">
        <v>-0.0116</v>
      </c>
      <c r="F846" s="53">
        <v>1.1E8</v>
      </c>
      <c r="G846" s="49" t="s">
        <v>56</v>
      </c>
      <c r="H846" s="51">
        <v>2020.0</v>
      </c>
      <c r="I846" s="51">
        <v>644044.0</v>
      </c>
      <c r="J846" s="49" t="s">
        <v>82</v>
      </c>
      <c r="K846" s="49" t="s">
        <v>139</v>
      </c>
    </row>
    <row r="847">
      <c r="A847" s="49" t="s">
        <v>1900</v>
      </c>
      <c r="B847" s="49" t="s">
        <v>1901</v>
      </c>
      <c r="C847" s="50">
        <v>257.48</v>
      </c>
      <c r="D847" s="51">
        <v>-1.92</v>
      </c>
      <c r="E847" s="52">
        <v>-0.0074</v>
      </c>
      <c r="F847" s="53">
        <v>7.47E10</v>
      </c>
      <c r="G847" s="49" t="s">
        <v>56</v>
      </c>
      <c r="I847" s="51">
        <v>809533.0</v>
      </c>
      <c r="J847" s="49" t="s">
        <v>82</v>
      </c>
      <c r="K847" s="49" t="s">
        <v>178</v>
      </c>
    </row>
    <row r="848">
      <c r="A848" s="49" t="s">
        <v>1902</v>
      </c>
      <c r="B848" s="49" t="s">
        <v>1903</v>
      </c>
      <c r="C848" s="50">
        <v>11.94</v>
      </c>
      <c r="D848" s="51">
        <v>-0.08</v>
      </c>
      <c r="E848" s="52">
        <v>-0.0067</v>
      </c>
      <c r="F848" s="53">
        <v>2.5E9</v>
      </c>
      <c r="G848" s="49" t="s">
        <v>56</v>
      </c>
      <c r="H848" s="51">
        <v>2018.0</v>
      </c>
      <c r="I848" s="51">
        <v>4697002.0</v>
      </c>
      <c r="J848" s="49" t="s">
        <v>223</v>
      </c>
      <c r="K848" s="49" t="s">
        <v>111</v>
      </c>
    </row>
    <row r="849">
      <c r="A849" s="49" t="s">
        <v>1904</v>
      </c>
      <c r="B849" s="49" t="s">
        <v>1905</v>
      </c>
      <c r="C849" s="50">
        <v>18.36</v>
      </c>
      <c r="D849" s="51">
        <v>-2.44</v>
      </c>
      <c r="E849" s="52">
        <v>-0.1173</v>
      </c>
      <c r="F849" s="53">
        <v>1.45E9</v>
      </c>
      <c r="G849" s="49" t="s">
        <v>56</v>
      </c>
      <c r="H849" s="51">
        <v>2020.0</v>
      </c>
      <c r="I849" s="51">
        <v>2523574.0</v>
      </c>
      <c r="J849" s="49" t="s">
        <v>82</v>
      </c>
      <c r="K849" s="49" t="s">
        <v>139</v>
      </c>
    </row>
    <row r="850">
      <c r="A850" s="49" t="s">
        <v>1906</v>
      </c>
      <c r="B850" s="49" t="s">
        <v>1907</v>
      </c>
      <c r="C850" s="50">
        <v>1.29</v>
      </c>
      <c r="D850" s="51">
        <v>-0.22</v>
      </c>
      <c r="E850" s="52">
        <v>-0.1457</v>
      </c>
      <c r="F850" s="51">
        <v>3.3942356E7</v>
      </c>
      <c r="G850" s="49" t="s">
        <v>56</v>
      </c>
      <c r="H850" s="51">
        <v>2021.0</v>
      </c>
      <c r="I850" s="51">
        <v>85586.0</v>
      </c>
      <c r="J850" s="49" t="s">
        <v>107</v>
      </c>
      <c r="K850" s="49" t="s">
        <v>282</v>
      </c>
    </row>
    <row r="851">
      <c r="A851" s="49" t="s">
        <v>1908</v>
      </c>
      <c r="B851" s="49" t="s">
        <v>1909</v>
      </c>
      <c r="C851" s="50">
        <v>0.26</v>
      </c>
      <c r="D851" s="51">
        <v>0.0</v>
      </c>
      <c r="E851" s="52">
        <v>0.0</v>
      </c>
      <c r="F851" s="51">
        <v>6841095.0</v>
      </c>
      <c r="G851" s="49" t="s">
        <v>56</v>
      </c>
      <c r="H851" s="51">
        <v>2021.0</v>
      </c>
      <c r="I851" s="51">
        <v>20.0</v>
      </c>
      <c r="J851" s="49" t="s">
        <v>107</v>
      </c>
      <c r="K851" s="49" t="s">
        <v>282</v>
      </c>
    </row>
    <row r="852">
      <c r="A852" s="49" t="s">
        <v>1910</v>
      </c>
      <c r="B852" s="49" t="s">
        <v>1911</v>
      </c>
      <c r="C852" s="50">
        <v>71.14</v>
      </c>
      <c r="D852" s="51">
        <v>-1.37</v>
      </c>
      <c r="E852" s="52">
        <v>-0.0189</v>
      </c>
      <c r="F852" s="53">
        <v>4.49E9</v>
      </c>
      <c r="G852" s="49" t="s">
        <v>56</v>
      </c>
      <c r="H852" s="51">
        <v>2004.0</v>
      </c>
      <c r="I852" s="51">
        <v>623803.0</v>
      </c>
      <c r="J852" s="49" t="s">
        <v>95</v>
      </c>
      <c r="K852" s="49" t="s">
        <v>1365</v>
      </c>
    </row>
    <row r="853">
      <c r="A853" s="49" t="s">
        <v>1912</v>
      </c>
      <c r="B853" s="49" t="s">
        <v>1913</v>
      </c>
      <c r="C853" s="50">
        <v>1.09</v>
      </c>
      <c r="D853" s="51">
        <v>-0.03</v>
      </c>
      <c r="E853" s="52">
        <v>-0.0268</v>
      </c>
      <c r="F853" s="51">
        <v>3.2479868E7</v>
      </c>
      <c r="G853" s="49" t="s">
        <v>67</v>
      </c>
      <c r="H853" s="51">
        <v>2017.0</v>
      </c>
      <c r="I853" s="51">
        <v>455.0</v>
      </c>
      <c r="J853" s="49" t="s">
        <v>68</v>
      </c>
      <c r="K853" s="49" t="s">
        <v>69</v>
      </c>
    </row>
    <row r="854">
      <c r="A854" s="49" t="s">
        <v>1914</v>
      </c>
      <c r="B854" s="49" t="s">
        <v>1915</v>
      </c>
      <c r="C854" s="50">
        <v>6.75</v>
      </c>
      <c r="D854" s="51">
        <v>0.0</v>
      </c>
      <c r="E854" s="52">
        <v>0.0</v>
      </c>
      <c r="F854" s="51">
        <v>9.4065678E7</v>
      </c>
      <c r="G854" s="49" t="s">
        <v>56</v>
      </c>
      <c r="I854" s="51">
        <v>59424.0</v>
      </c>
      <c r="J854" s="49" t="s">
        <v>107</v>
      </c>
      <c r="K854" s="49" t="s">
        <v>108</v>
      </c>
    </row>
    <row r="855">
      <c r="A855" s="49" t="s">
        <v>1916</v>
      </c>
      <c r="B855" s="49" t="s">
        <v>1917</v>
      </c>
      <c r="C855" s="50">
        <v>2.3</v>
      </c>
      <c r="D855" s="51">
        <v>0.19</v>
      </c>
      <c r="E855" s="52">
        <v>0.0901</v>
      </c>
      <c r="F855" s="51">
        <v>3.2052009E7</v>
      </c>
      <c r="G855" s="49" t="s">
        <v>56</v>
      </c>
      <c r="I855" s="51">
        <v>709.0</v>
      </c>
      <c r="J855" s="49" t="s">
        <v>107</v>
      </c>
      <c r="K855" s="49" t="s">
        <v>108</v>
      </c>
    </row>
    <row r="856">
      <c r="A856" s="49" t="s">
        <v>1918</v>
      </c>
      <c r="B856" s="49" t="s">
        <v>1919</v>
      </c>
      <c r="C856" s="50">
        <v>3.56</v>
      </c>
      <c r="D856" s="51">
        <v>-0.08</v>
      </c>
      <c r="E856" s="52">
        <v>-0.022</v>
      </c>
      <c r="F856" s="51">
        <v>0.0</v>
      </c>
      <c r="G856" s="54"/>
      <c r="H856" s="51">
        <v>2023.0</v>
      </c>
      <c r="I856" s="51">
        <v>39912.0</v>
      </c>
      <c r="J856" s="49" t="s">
        <v>72</v>
      </c>
      <c r="K856" s="49" t="s">
        <v>73</v>
      </c>
    </row>
    <row r="857">
      <c r="A857" s="49" t="s">
        <v>1920</v>
      </c>
      <c r="B857" s="49" t="s">
        <v>1921</v>
      </c>
      <c r="C857" s="50">
        <v>14.85</v>
      </c>
      <c r="D857" s="51">
        <v>-0.32</v>
      </c>
      <c r="E857" s="52">
        <v>-0.0211</v>
      </c>
      <c r="F857" s="53">
        <v>1.87E10</v>
      </c>
      <c r="G857" s="49" t="s">
        <v>67</v>
      </c>
      <c r="H857" s="51">
        <v>2020.0</v>
      </c>
      <c r="I857" s="51">
        <v>4226214.0</v>
      </c>
      <c r="J857" s="49" t="s">
        <v>72</v>
      </c>
      <c r="K857" s="49" t="s">
        <v>68</v>
      </c>
    </row>
    <row r="858">
      <c r="A858" s="49" t="s">
        <v>1922</v>
      </c>
      <c r="B858" s="49" t="s">
        <v>1923</v>
      </c>
      <c r="C858" s="50">
        <v>40.4</v>
      </c>
      <c r="D858" s="51">
        <v>-0.36</v>
      </c>
      <c r="E858" s="52">
        <v>-0.0088</v>
      </c>
      <c r="F858" s="53">
        <v>5.16E8</v>
      </c>
      <c r="G858" s="49" t="s">
        <v>56</v>
      </c>
      <c r="I858" s="51">
        <v>2657.0</v>
      </c>
      <c r="J858" s="54"/>
      <c r="K858" s="54"/>
    </row>
    <row r="859">
      <c r="A859" s="49" t="s">
        <v>1924</v>
      </c>
      <c r="B859" s="49" t="s">
        <v>1925</v>
      </c>
      <c r="C859" s="50">
        <v>41.11</v>
      </c>
      <c r="D859" s="51">
        <v>-1.25</v>
      </c>
      <c r="E859" s="52">
        <v>-0.0295</v>
      </c>
      <c r="F859" s="53">
        <v>5.25E8</v>
      </c>
      <c r="G859" s="49" t="s">
        <v>56</v>
      </c>
      <c r="I859" s="51">
        <v>158813.0</v>
      </c>
      <c r="J859" s="54"/>
      <c r="K859" s="54"/>
    </row>
    <row r="860">
      <c r="A860" s="49" t="s">
        <v>1926</v>
      </c>
      <c r="B860" s="49" t="s">
        <v>1927</v>
      </c>
      <c r="C860" s="50">
        <v>22.63</v>
      </c>
      <c r="D860" s="51">
        <v>-0.26</v>
      </c>
      <c r="E860" s="52">
        <v>-0.0114</v>
      </c>
      <c r="F860" s="53">
        <v>1.13E10</v>
      </c>
      <c r="G860" s="49" t="s">
        <v>56</v>
      </c>
      <c r="I860" s="51">
        <v>2967160.0</v>
      </c>
      <c r="J860" s="49" t="s">
        <v>72</v>
      </c>
      <c r="K860" s="49" t="s">
        <v>124</v>
      </c>
    </row>
    <row r="861">
      <c r="A861" s="49" t="s">
        <v>1928</v>
      </c>
      <c r="B861" s="49" t="s">
        <v>1929</v>
      </c>
      <c r="C861" s="50">
        <v>0.731</v>
      </c>
      <c r="D861" s="51">
        <v>-0.079</v>
      </c>
      <c r="E861" s="52">
        <v>-0.0975</v>
      </c>
      <c r="F861" s="53">
        <v>1.92E8</v>
      </c>
      <c r="G861" s="49" t="s">
        <v>56</v>
      </c>
      <c r="I861" s="51">
        <v>429184.0</v>
      </c>
      <c r="J861" s="49" t="s">
        <v>72</v>
      </c>
      <c r="K861" s="49" t="s">
        <v>73</v>
      </c>
    </row>
    <row r="862">
      <c r="A862" s="49" t="s">
        <v>1930</v>
      </c>
      <c r="B862" s="49" t="s">
        <v>1931</v>
      </c>
      <c r="C862" s="50">
        <v>0.01</v>
      </c>
      <c r="D862" s="51">
        <v>-2.0E-4</v>
      </c>
      <c r="E862" s="52">
        <v>-0.0196</v>
      </c>
      <c r="F862" s="51">
        <v>0.0</v>
      </c>
      <c r="G862" s="49" t="s">
        <v>56</v>
      </c>
      <c r="I862" s="51">
        <v>202357.0</v>
      </c>
      <c r="J862" s="49" t="s">
        <v>72</v>
      </c>
      <c r="K862" s="49" t="s">
        <v>73</v>
      </c>
    </row>
    <row r="863">
      <c r="A863" s="49" t="s">
        <v>1932</v>
      </c>
      <c r="B863" s="49" t="s">
        <v>1933</v>
      </c>
      <c r="C863" s="50">
        <v>21.21</v>
      </c>
      <c r="D863" s="51">
        <v>0.13</v>
      </c>
      <c r="E863" s="52">
        <v>0.0062</v>
      </c>
      <c r="F863" s="53">
        <v>6.13E9</v>
      </c>
      <c r="G863" s="49" t="s">
        <v>121</v>
      </c>
      <c r="H863" s="54"/>
      <c r="I863" s="51">
        <v>734099.0</v>
      </c>
      <c r="J863" s="49" t="s">
        <v>365</v>
      </c>
      <c r="K863" s="49" t="s">
        <v>456</v>
      </c>
    </row>
    <row r="864">
      <c r="A864" s="49" t="s">
        <v>1934</v>
      </c>
      <c r="B864" s="49" t="s">
        <v>1935</v>
      </c>
      <c r="C864" s="50">
        <v>16.1</v>
      </c>
      <c r="D864" s="51">
        <v>-0.34</v>
      </c>
      <c r="E864" s="52">
        <v>-0.0207</v>
      </c>
      <c r="F864" s="54"/>
      <c r="G864" s="49" t="s">
        <v>121</v>
      </c>
      <c r="H864" s="54"/>
      <c r="I864" s="51">
        <v>4327.0</v>
      </c>
      <c r="J864" s="54"/>
      <c r="K864" s="54"/>
    </row>
    <row r="865">
      <c r="A865" s="49" t="s">
        <v>1936</v>
      </c>
      <c r="B865" s="49" t="s">
        <v>1937</v>
      </c>
      <c r="C865" s="50">
        <v>22.92</v>
      </c>
      <c r="D865" s="51">
        <v>0.21</v>
      </c>
      <c r="E865" s="52">
        <v>0.0093</v>
      </c>
      <c r="F865" s="53">
        <v>3.95E9</v>
      </c>
      <c r="G865" s="49" t="s">
        <v>56</v>
      </c>
      <c r="H865" s="51">
        <v>2020.0</v>
      </c>
      <c r="I865" s="51">
        <v>1777353.0</v>
      </c>
      <c r="J865" s="49" t="s">
        <v>365</v>
      </c>
      <c r="K865" s="49" t="s">
        <v>456</v>
      </c>
    </row>
    <row r="866">
      <c r="A866" s="49" t="s">
        <v>1938</v>
      </c>
      <c r="B866" s="49" t="s">
        <v>1939</v>
      </c>
      <c r="C866" s="50">
        <v>13.43</v>
      </c>
      <c r="D866" s="51">
        <v>-0.12</v>
      </c>
      <c r="E866" s="52">
        <v>-0.0089</v>
      </c>
      <c r="F866" s="51">
        <v>0.0</v>
      </c>
      <c r="G866" s="49" t="s">
        <v>121</v>
      </c>
      <c r="H866" s="54"/>
      <c r="I866" s="51">
        <v>11710.0</v>
      </c>
      <c r="J866" s="54"/>
      <c r="K866" s="54"/>
    </row>
    <row r="867">
      <c r="A867" s="49" t="s">
        <v>1940</v>
      </c>
      <c r="B867" s="49" t="s">
        <v>1941</v>
      </c>
      <c r="C867" s="50">
        <v>14.01</v>
      </c>
      <c r="D867" s="51">
        <v>-0.14</v>
      </c>
      <c r="E867" s="52">
        <v>-0.0099</v>
      </c>
      <c r="F867" s="51">
        <v>0.0</v>
      </c>
      <c r="G867" s="49" t="s">
        <v>121</v>
      </c>
      <c r="H867" s="51">
        <v>2021.0</v>
      </c>
      <c r="I867" s="51">
        <v>14768.0</v>
      </c>
      <c r="J867" s="54"/>
      <c r="K867" s="54"/>
    </row>
    <row r="868">
      <c r="A868" s="49" t="s">
        <v>1942</v>
      </c>
      <c r="B868" s="49" t="s">
        <v>1943</v>
      </c>
      <c r="C868" s="50">
        <v>55.89</v>
      </c>
      <c r="D868" s="51">
        <v>-1.02</v>
      </c>
      <c r="E868" s="52">
        <v>-0.0179</v>
      </c>
      <c r="F868" s="53">
        <v>6.6E9</v>
      </c>
      <c r="G868" s="49" t="s">
        <v>56</v>
      </c>
      <c r="H868" s="51">
        <v>2012.0</v>
      </c>
      <c r="I868" s="51">
        <v>627875.0</v>
      </c>
      <c r="J868" s="49" t="s">
        <v>57</v>
      </c>
      <c r="K868" s="49" t="s">
        <v>1206</v>
      </c>
    </row>
    <row r="869">
      <c r="A869" s="49" t="s">
        <v>1944</v>
      </c>
      <c r="B869" s="49" t="s">
        <v>1945</v>
      </c>
      <c r="C869" s="50">
        <v>2.115</v>
      </c>
      <c r="D869" s="51">
        <v>0.0</v>
      </c>
      <c r="E869" s="52">
        <v>0.0</v>
      </c>
      <c r="F869" s="51">
        <v>4.19616E7</v>
      </c>
      <c r="G869" s="49" t="s">
        <v>1024</v>
      </c>
      <c r="H869" s="51">
        <v>2023.0</v>
      </c>
      <c r="I869" s="51">
        <v>2034.0</v>
      </c>
      <c r="J869" s="49" t="s">
        <v>57</v>
      </c>
      <c r="K869" s="49" t="s">
        <v>1185</v>
      </c>
    </row>
    <row r="870">
      <c r="A870" s="49" t="s">
        <v>1946</v>
      </c>
      <c r="B870" s="49" t="s">
        <v>1947</v>
      </c>
      <c r="C870" s="50">
        <v>0.44</v>
      </c>
      <c r="D870" s="51">
        <v>0.03</v>
      </c>
      <c r="E870" s="52">
        <v>0.0732</v>
      </c>
      <c r="F870" s="53">
        <v>3.25E8</v>
      </c>
      <c r="G870" s="49" t="s">
        <v>138</v>
      </c>
      <c r="H870" s="51">
        <v>2021.0</v>
      </c>
      <c r="I870" s="51">
        <v>1554092.0</v>
      </c>
      <c r="J870" s="49" t="s">
        <v>72</v>
      </c>
      <c r="K870" s="49" t="s">
        <v>650</v>
      </c>
    </row>
    <row r="871">
      <c r="A871" s="49" t="s">
        <v>1948</v>
      </c>
      <c r="B871" s="49" t="s">
        <v>1949</v>
      </c>
      <c r="C871" s="50">
        <v>0.0811</v>
      </c>
      <c r="D871" s="51">
        <v>-0.0188</v>
      </c>
      <c r="E871" s="52">
        <v>-0.1882</v>
      </c>
      <c r="F871" s="51">
        <v>5.9818179E7</v>
      </c>
      <c r="G871" s="49" t="s">
        <v>138</v>
      </c>
      <c r="H871" s="51">
        <v>2021.0</v>
      </c>
      <c r="I871" s="51">
        <v>206284.0</v>
      </c>
      <c r="J871" s="49" t="s">
        <v>72</v>
      </c>
      <c r="K871" s="49" t="s">
        <v>650</v>
      </c>
    </row>
    <row r="872">
      <c r="A872" s="49" t="s">
        <v>1950</v>
      </c>
      <c r="B872" s="49" t="s">
        <v>1951</v>
      </c>
      <c r="C872" s="50">
        <v>0.5</v>
      </c>
      <c r="D872" s="51">
        <v>-0.019</v>
      </c>
      <c r="E872" s="52">
        <v>-0.0366</v>
      </c>
      <c r="F872" s="53">
        <v>1.06E8</v>
      </c>
      <c r="G872" s="49" t="s">
        <v>67</v>
      </c>
      <c r="H872" s="54"/>
      <c r="I872" s="51">
        <v>213740.0</v>
      </c>
      <c r="J872" s="49" t="s">
        <v>95</v>
      </c>
      <c r="K872" s="49" t="s">
        <v>1195</v>
      </c>
    </row>
    <row r="873">
      <c r="A873" s="49" t="s">
        <v>1952</v>
      </c>
      <c r="B873" s="49" t="s">
        <v>1953</v>
      </c>
      <c r="C873" s="50">
        <v>56.79</v>
      </c>
      <c r="D873" s="51">
        <v>0.0</v>
      </c>
      <c r="E873" s="52">
        <v>0.0</v>
      </c>
      <c r="F873" s="54"/>
      <c r="G873" s="49" t="s">
        <v>56</v>
      </c>
      <c r="I873" s="51">
        <v>34364.0</v>
      </c>
      <c r="J873" s="54"/>
      <c r="K873" s="54"/>
    </row>
    <row r="874">
      <c r="A874" s="49" t="s">
        <v>1954</v>
      </c>
      <c r="B874" s="49" t="s">
        <v>1953</v>
      </c>
      <c r="C874" s="50">
        <v>55.75</v>
      </c>
      <c r="D874" s="51">
        <v>-0.03</v>
      </c>
      <c r="E874" s="52">
        <v>-5.0E-4</v>
      </c>
      <c r="F874" s="54"/>
      <c r="G874" s="49" t="s">
        <v>56</v>
      </c>
      <c r="I874" s="51">
        <v>1280333.0</v>
      </c>
      <c r="J874" s="54"/>
      <c r="K874" s="54"/>
    </row>
    <row r="875">
      <c r="A875" s="49" t="s">
        <v>1955</v>
      </c>
      <c r="B875" s="49" t="s">
        <v>1956</v>
      </c>
      <c r="C875" s="50">
        <v>10.83</v>
      </c>
      <c r="D875" s="51">
        <v>0.0</v>
      </c>
      <c r="E875" s="52">
        <v>0.0</v>
      </c>
      <c r="F875" s="51">
        <v>0.0</v>
      </c>
      <c r="G875" s="54"/>
      <c r="H875" s="51">
        <v>2022.0</v>
      </c>
      <c r="I875" s="51">
        <v>407830.0</v>
      </c>
      <c r="J875" s="49" t="s">
        <v>72</v>
      </c>
      <c r="K875" s="49" t="s">
        <v>73</v>
      </c>
    </row>
    <row r="876">
      <c r="A876" s="49" t="s">
        <v>1957</v>
      </c>
      <c r="B876" s="49" t="s">
        <v>1958</v>
      </c>
      <c r="C876" s="50">
        <v>79.01</v>
      </c>
      <c r="D876" s="51">
        <v>1.2</v>
      </c>
      <c r="E876" s="52">
        <v>0.0154</v>
      </c>
      <c r="F876" s="53">
        <v>4.57E9</v>
      </c>
      <c r="G876" s="49" t="s">
        <v>56</v>
      </c>
      <c r="H876" s="51">
        <v>2013.0</v>
      </c>
      <c r="I876" s="51">
        <v>536161.0</v>
      </c>
      <c r="J876" s="49" t="s">
        <v>95</v>
      </c>
      <c r="K876" s="49" t="s">
        <v>69</v>
      </c>
    </row>
    <row r="877">
      <c r="A877" s="49" t="s">
        <v>1959</v>
      </c>
      <c r="B877" s="49" t="s">
        <v>1960</v>
      </c>
      <c r="C877" s="50">
        <v>77.75</v>
      </c>
      <c r="D877" s="51">
        <v>-1.02</v>
      </c>
      <c r="E877" s="52">
        <v>-0.013</v>
      </c>
      <c r="F877" s="53">
        <v>8.08E8</v>
      </c>
      <c r="G877" s="49" t="s">
        <v>56</v>
      </c>
      <c r="I877" s="51">
        <v>12679.0</v>
      </c>
      <c r="J877" s="49" t="s">
        <v>72</v>
      </c>
      <c r="K877" s="49" t="s">
        <v>133</v>
      </c>
    </row>
    <row r="878">
      <c r="A878" s="49" t="s">
        <v>1961</v>
      </c>
      <c r="B878" s="49" t="s">
        <v>1962</v>
      </c>
      <c r="C878" s="50">
        <v>29.42</v>
      </c>
      <c r="D878" s="51">
        <v>-0.98</v>
      </c>
      <c r="E878" s="52">
        <v>-0.0322</v>
      </c>
      <c r="F878" s="53">
        <v>1.48E9</v>
      </c>
      <c r="G878" s="49" t="s">
        <v>56</v>
      </c>
      <c r="I878" s="51">
        <v>504086.0</v>
      </c>
      <c r="J878" s="49" t="s">
        <v>95</v>
      </c>
      <c r="K878" s="49" t="s">
        <v>215</v>
      </c>
    </row>
    <row r="879">
      <c r="A879" s="49" t="s">
        <v>1963</v>
      </c>
      <c r="B879" s="49" t="s">
        <v>1964</v>
      </c>
      <c r="C879" s="50">
        <v>1.08</v>
      </c>
      <c r="D879" s="51">
        <v>0.0</v>
      </c>
      <c r="E879" s="52">
        <v>0.0</v>
      </c>
      <c r="F879" s="51">
        <v>2.8944108E7</v>
      </c>
      <c r="G879" s="49" t="s">
        <v>992</v>
      </c>
      <c r="H879" s="51">
        <v>2018.0</v>
      </c>
      <c r="I879" s="51">
        <v>18776.0</v>
      </c>
      <c r="J879" s="49" t="s">
        <v>95</v>
      </c>
      <c r="K879" s="49" t="s">
        <v>1195</v>
      </c>
    </row>
    <row r="880">
      <c r="A880" s="49" t="s">
        <v>1965</v>
      </c>
      <c r="B880" s="49" t="s">
        <v>1966</v>
      </c>
      <c r="C880" s="50">
        <v>0.0751</v>
      </c>
      <c r="D880" s="51">
        <v>-0.0099</v>
      </c>
      <c r="E880" s="52">
        <v>-0.1165</v>
      </c>
      <c r="F880" s="51">
        <v>2012688.0</v>
      </c>
      <c r="G880" s="49" t="s">
        <v>992</v>
      </c>
      <c r="H880" s="51">
        <v>2018.0</v>
      </c>
      <c r="I880" s="51">
        <v>8423.0</v>
      </c>
      <c r="J880" s="49" t="s">
        <v>95</v>
      </c>
      <c r="K880" s="49" t="s">
        <v>1195</v>
      </c>
    </row>
    <row r="881">
      <c r="A881" s="49" t="s">
        <v>1967</v>
      </c>
      <c r="B881" s="49" t="s">
        <v>1968</v>
      </c>
      <c r="C881" s="50">
        <v>8.61</v>
      </c>
      <c r="D881" s="51">
        <v>-0.04</v>
      </c>
      <c r="E881" s="52">
        <v>-0.0046</v>
      </c>
      <c r="F881" s="53">
        <v>1.08E8</v>
      </c>
      <c r="G881" s="49" t="s">
        <v>56</v>
      </c>
      <c r="H881" s="51">
        <v>2005.0</v>
      </c>
      <c r="I881" s="51">
        <v>6177.0</v>
      </c>
      <c r="J881" s="49" t="s">
        <v>72</v>
      </c>
      <c r="K881" s="49" t="s">
        <v>1641</v>
      </c>
    </row>
    <row r="882">
      <c r="A882" s="49" t="s">
        <v>1969</v>
      </c>
      <c r="B882" s="49" t="s">
        <v>1970</v>
      </c>
      <c r="C882" s="50">
        <v>8.77</v>
      </c>
      <c r="D882" s="51">
        <v>-0.06</v>
      </c>
      <c r="E882" s="52">
        <v>-0.0068</v>
      </c>
      <c r="F882" s="51">
        <v>0.0</v>
      </c>
      <c r="G882" s="49" t="s">
        <v>56</v>
      </c>
      <c r="I882" s="51">
        <v>119068.0</v>
      </c>
      <c r="J882" s="49" t="s">
        <v>72</v>
      </c>
      <c r="K882" s="49" t="s">
        <v>552</v>
      </c>
    </row>
    <row r="883">
      <c r="A883" s="49" t="s">
        <v>1971</v>
      </c>
      <c r="B883" s="49" t="s">
        <v>1972</v>
      </c>
      <c r="C883" s="50">
        <v>0.7987</v>
      </c>
      <c r="D883" s="51">
        <v>-0.0156</v>
      </c>
      <c r="E883" s="52">
        <v>-0.0192</v>
      </c>
      <c r="F883" s="53">
        <v>1.65E8</v>
      </c>
      <c r="G883" s="49" t="s">
        <v>56</v>
      </c>
      <c r="H883" s="51">
        <v>2020.0</v>
      </c>
      <c r="I883" s="51">
        <v>1303827.0</v>
      </c>
      <c r="J883" s="49" t="s">
        <v>82</v>
      </c>
      <c r="K883" s="49" t="s">
        <v>1973</v>
      </c>
    </row>
    <row r="884">
      <c r="A884" s="49" t="s">
        <v>1974</v>
      </c>
      <c r="B884" s="49" t="s">
        <v>1975</v>
      </c>
      <c r="C884" s="50">
        <v>2.96</v>
      </c>
      <c r="D884" s="51">
        <v>-0.06</v>
      </c>
      <c r="E884" s="52">
        <v>-0.0199</v>
      </c>
      <c r="F884" s="51">
        <v>1.8040146E7</v>
      </c>
      <c r="G884" s="49" t="s">
        <v>56</v>
      </c>
      <c r="H884" s="51">
        <v>2023.0</v>
      </c>
      <c r="I884" s="51">
        <v>37314.0</v>
      </c>
      <c r="J884" s="49" t="s">
        <v>107</v>
      </c>
      <c r="K884" s="49" t="s">
        <v>282</v>
      </c>
    </row>
    <row r="885">
      <c r="A885" s="49" t="s">
        <v>1976</v>
      </c>
      <c r="B885" s="49" t="s">
        <v>1977</v>
      </c>
      <c r="C885" s="50">
        <v>0.5799</v>
      </c>
      <c r="D885" s="51">
        <v>0.0499</v>
      </c>
      <c r="E885" s="52">
        <v>0.0942</v>
      </c>
      <c r="F885" s="51">
        <v>3534284.0</v>
      </c>
      <c r="G885" s="49" t="s">
        <v>56</v>
      </c>
      <c r="H885" s="51">
        <v>2023.0</v>
      </c>
      <c r="I885" s="51">
        <v>117.0</v>
      </c>
      <c r="J885" s="49" t="s">
        <v>107</v>
      </c>
      <c r="K885" s="49" t="s">
        <v>282</v>
      </c>
    </row>
    <row r="886">
      <c r="A886" s="49" t="s">
        <v>1978</v>
      </c>
      <c r="B886" s="49" t="s">
        <v>1979</v>
      </c>
      <c r="C886" s="50">
        <v>4.58</v>
      </c>
      <c r="D886" s="51">
        <v>0.26</v>
      </c>
      <c r="E886" s="52">
        <v>0.0602</v>
      </c>
      <c r="F886" s="51">
        <v>6114071.0</v>
      </c>
      <c r="G886" s="49" t="s">
        <v>56</v>
      </c>
      <c r="H886" s="51">
        <v>2021.0</v>
      </c>
      <c r="I886" s="51">
        <v>1588002.0</v>
      </c>
      <c r="J886" s="49" t="s">
        <v>82</v>
      </c>
      <c r="K886" s="49" t="s">
        <v>83</v>
      </c>
    </row>
    <row r="887">
      <c r="A887" s="49" t="s">
        <v>1980</v>
      </c>
      <c r="B887" s="49" t="s">
        <v>1981</v>
      </c>
      <c r="C887" s="50">
        <v>0.0401</v>
      </c>
      <c r="D887" s="51">
        <v>-0.0032</v>
      </c>
      <c r="E887" s="52">
        <v>-0.0739</v>
      </c>
      <c r="F887" s="51">
        <v>53531.0</v>
      </c>
      <c r="G887" s="49" t="s">
        <v>56</v>
      </c>
      <c r="H887" s="51">
        <v>2021.0</v>
      </c>
      <c r="I887" s="51">
        <v>6160.0</v>
      </c>
      <c r="J887" s="49" t="s">
        <v>82</v>
      </c>
      <c r="K887" s="49" t="s">
        <v>83</v>
      </c>
    </row>
    <row r="888">
      <c r="A888" s="49" t="s">
        <v>1982</v>
      </c>
      <c r="B888" s="49" t="s">
        <v>1983</v>
      </c>
      <c r="C888" s="50">
        <v>34.5</v>
      </c>
      <c r="D888" s="51">
        <v>-0.09</v>
      </c>
      <c r="E888" s="52">
        <v>-0.0026</v>
      </c>
      <c r="F888" s="53">
        <v>8.26E8</v>
      </c>
      <c r="G888" s="49" t="s">
        <v>56</v>
      </c>
      <c r="H888" s="51">
        <v>1993.0</v>
      </c>
      <c r="I888" s="51">
        <v>54076.0</v>
      </c>
      <c r="J888" s="49" t="s">
        <v>68</v>
      </c>
      <c r="K888" s="49" t="s">
        <v>86</v>
      </c>
    </row>
    <row r="889">
      <c r="A889" s="49" t="s">
        <v>1984</v>
      </c>
      <c r="B889" s="49" t="s">
        <v>1985</v>
      </c>
      <c r="C889" s="50">
        <v>19.3</v>
      </c>
      <c r="D889" s="51">
        <v>0.1799</v>
      </c>
      <c r="E889" s="52">
        <v>0.0094</v>
      </c>
      <c r="F889" s="54"/>
      <c r="G889" s="49" t="s">
        <v>56</v>
      </c>
      <c r="I889" s="51">
        <v>1001.0</v>
      </c>
      <c r="J889" s="54"/>
      <c r="K889" s="54"/>
    </row>
    <row r="890">
      <c r="A890" s="49" t="s">
        <v>1986</v>
      </c>
      <c r="B890" s="49" t="s">
        <v>1987</v>
      </c>
      <c r="C890" s="50">
        <v>18.9301</v>
      </c>
      <c r="D890" s="51">
        <v>0.0801</v>
      </c>
      <c r="E890" s="52">
        <v>0.0043</v>
      </c>
      <c r="F890" s="54"/>
      <c r="G890" s="49" t="s">
        <v>56</v>
      </c>
      <c r="I890" s="51">
        <v>1732.0</v>
      </c>
      <c r="J890" s="54"/>
      <c r="K890" s="54"/>
    </row>
    <row r="891">
      <c r="A891" s="49" t="s">
        <v>1988</v>
      </c>
      <c r="B891" s="49" t="s">
        <v>1989</v>
      </c>
      <c r="C891" s="50">
        <v>18.56</v>
      </c>
      <c r="D891" s="51">
        <v>-0.06</v>
      </c>
      <c r="E891" s="52">
        <v>-0.0032</v>
      </c>
      <c r="F891" s="53">
        <v>4.7E8</v>
      </c>
      <c r="G891" s="49" t="s">
        <v>56</v>
      </c>
      <c r="I891" s="51">
        <v>32841.0</v>
      </c>
      <c r="J891" s="49" t="s">
        <v>72</v>
      </c>
      <c r="K891" s="49" t="s">
        <v>133</v>
      </c>
    </row>
    <row r="892">
      <c r="A892" s="49" t="s">
        <v>1990</v>
      </c>
      <c r="B892" s="49" t="s">
        <v>1991</v>
      </c>
      <c r="C892" s="50">
        <v>10.23</v>
      </c>
      <c r="D892" s="51">
        <v>-0.01</v>
      </c>
      <c r="E892" s="52">
        <v>-0.001</v>
      </c>
      <c r="F892" s="51">
        <v>0.0</v>
      </c>
      <c r="G892" s="49" t="s">
        <v>56</v>
      </c>
      <c r="H892" s="51">
        <v>2001.0</v>
      </c>
      <c r="I892" s="51">
        <v>72816.0</v>
      </c>
      <c r="J892" s="49" t="s">
        <v>72</v>
      </c>
      <c r="K892" s="49" t="s">
        <v>552</v>
      </c>
    </row>
    <row r="893">
      <c r="A893" s="49" t="s">
        <v>1992</v>
      </c>
      <c r="B893" s="49" t="s">
        <v>1993</v>
      </c>
      <c r="C893" s="50">
        <v>103.65</v>
      </c>
      <c r="D893" s="51">
        <v>-1.66</v>
      </c>
      <c r="E893" s="52">
        <v>-0.0158</v>
      </c>
      <c r="F893" s="53">
        <v>1.56E10</v>
      </c>
      <c r="G893" s="49" t="s">
        <v>56</v>
      </c>
      <c r="H893" s="51">
        <v>2001.0</v>
      </c>
      <c r="I893" s="51">
        <v>920561.0</v>
      </c>
      <c r="J893" s="49" t="s">
        <v>145</v>
      </c>
      <c r="K893" s="49" t="s">
        <v>355</v>
      </c>
    </row>
    <row r="894">
      <c r="A894" s="49" t="s">
        <v>1994</v>
      </c>
      <c r="B894" s="49" t="s">
        <v>1995</v>
      </c>
      <c r="C894" s="50">
        <v>10.66</v>
      </c>
      <c r="D894" s="51">
        <v>-0.06</v>
      </c>
      <c r="E894" s="52">
        <v>-0.0056</v>
      </c>
      <c r="F894" s="51">
        <v>0.0</v>
      </c>
      <c r="G894" s="49" t="s">
        <v>56</v>
      </c>
      <c r="H894" s="51">
        <v>2012.0</v>
      </c>
      <c r="I894" s="51">
        <v>179043.0</v>
      </c>
      <c r="J894" s="49" t="s">
        <v>72</v>
      </c>
      <c r="K894" s="49" t="s">
        <v>481</v>
      </c>
    </row>
    <row r="895">
      <c r="A895" s="49" t="s">
        <v>1996</v>
      </c>
      <c r="B895" s="49" t="s">
        <v>1997</v>
      </c>
      <c r="C895" s="50">
        <v>5.81</v>
      </c>
      <c r="D895" s="51">
        <v>-0.04</v>
      </c>
      <c r="E895" s="52">
        <v>-0.0068</v>
      </c>
      <c r="F895" s="53">
        <v>2.9E9</v>
      </c>
      <c r="G895" s="49" t="s">
        <v>56</v>
      </c>
      <c r="I895" s="51">
        <v>2044370.0</v>
      </c>
      <c r="J895" s="49" t="s">
        <v>72</v>
      </c>
      <c r="K895" s="49" t="s">
        <v>185</v>
      </c>
    </row>
    <row r="896">
      <c r="A896" s="49" t="s">
        <v>1998</v>
      </c>
      <c r="B896" s="49" t="s">
        <v>1999</v>
      </c>
      <c r="C896" s="50">
        <v>7.64</v>
      </c>
      <c r="D896" s="51">
        <v>0.3</v>
      </c>
      <c r="E896" s="52">
        <v>0.0409</v>
      </c>
      <c r="F896" s="53">
        <v>1.72E8</v>
      </c>
      <c r="G896" s="49" t="s">
        <v>56</v>
      </c>
      <c r="H896" s="51">
        <v>2002.0</v>
      </c>
      <c r="I896" s="51">
        <v>305697.0</v>
      </c>
      <c r="J896" s="49" t="s">
        <v>95</v>
      </c>
      <c r="K896" s="49" t="s">
        <v>800</v>
      </c>
    </row>
    <row r="897">
      <c r="A897" s="49" t="s">
        <v>2000</v>
      </c>
      <c r="B897" s="49" t="s">
        <v>2001</v>
      </c>
      <c r="C897" s="50">
        <v>12.21</v>
      </c>
      <c r="D897" s="51">
        <v>-0.11</v>
      </c>
      <c r="E897" s="52">
        <v>-0.0089</v>
      </c>
      <c r="F897" s="51">
        <v>0.0</v>
      </c>
      <c r="G897" s="49" t="s">
        <v>56</v>
      </c>
      <c r="H897" s="51">
        <v>2012.0</v>
      </c>
      <c r="I897" s="51">
        <v>46017.0</v>
      </c>
      <c r="J897" s="49" t="s">
        <v>72</v>
      </c>
      <c r="K897" s="49" t="s">
        <v>124</v>
      </c>
    </row>
    <row r="898">
      <c r="A898" s="49" t="s">
        <v>2002</v>
      </c>
      <c r="B898" s="49" t="s">
        <v>2003</v>
      </c>
      <c r="C898" s="50">
        <v>3.85</v>
      </c>
      <c r="D898" s="51">
        <v>0.07</v>
      </c>
      <c r="E898" s="52">
        <v>0.0185</v>
      </c>
      <c r="F898" s="51">
        <v>4.22345E7</v>
      </c>
      <c r="G898" s="49" t="s">
        <v>121</v>
      </c>
      <c r="H898" s="54"/>
      <c r="I898" s="51">
        <v>11753.0</v>
      </c>
      <c r="J898" s="49" t="s">
        <v>95</v>
      </c>
      <c r="K898" s="49" t="s">
        <v>2004</v>
      </c>
    </row>
    <row r="899">
      <c r="A899" s="49" t="s">
        <v>2005</v>
      </c>
      <c r="B899" s="49" t="s">
        <v>2006</v>
      </c>
      <c r="C899" s="50">
        <v>0.528</v>
      </c>
      <c r="D899" s="51">
        <v>-0.023</v>
      </c>
      <c r="E899" s="52">
        <v>-0.0417</v>
      </c>
      <c r="F899" s="51">
        <v>9344834.0</v>
      </c>
      <c r="G899" s="49" t="s">
        <v>1172</v>
      </c>
      <c r="H899" s="54"/>
      <c r="I899" s="51">
        <v>97646.0</v>
      </c>
      <c r="J899" s="49" t="s">
        <v>82</v>
      </c>
      <c r="K899" s="49" t="s">
        <v>244</v>
      </c>
    </row>
    <row r="900">
      <c r="A900" s="49" t="s">
        <v>2007</v>
      </c>
      <c r="B900" s="49" t="s">
        <v>2008</v>
      </c>
      <c r="C900" s="50">
        <v>158.67</v>
      </c>
      <c r="D900" s="51">
        <v>-8.87</v>
      </c>
      <c r="E900" s="52">
        <v>-0.0529</v>
      </c>
      <c r="F900" s="53">
        <v>1.06E10</v>
      </c>
      <c r="G900" s="49" t="s">
        <v>1024</v>
      </c>
      <c r="H900" s="51">
        <v>2016.0</v>
      </c>
      <c r="I900" s="51">
        <v>168387.0</v>
      </c>
      <c r="J900" s="49" t="s">
        <v>82</v>
      </c>
      <c r="K900" s="49" t="s">
        <v>83</v>
      </c>
    </row>
    <row r="901">
      <c r="A901" s="49" t="s">
        <v>2009</v>
      </c>
      <c r="B901" s="49" t="s">
        <v>2010</v>
      </c>
      <c r="C901" s="50">
        <v>13.01</v>
      </c>
      <c r="D901" s="51">
        <v>0.01</v>
      </c>
      <c r="E901" s="52">
        <v>8.0E-4</v>
      </c>
      <c r="F901" s="53">
        <v>1.76E9</v>
      </c>
      <c r="G901" s="49" t="s">
        <v>56</v>
      </c>
      <c r="H901" s="51">
        <v>2004.0</v>
      </c>
      <c r="I901" s="51">
        <v>29328.0</v>
      </c>
      <c r="J901" s="49" t="s">
        <v>72</v>
      </c>
      <c r="K901" s="49" t="s">
        <v>481</v>
      </c>
    </row>
    <row r="902">
      <c r="A902" s="49" t="s">
        <v>2011</v>
      </c>
      <c r="B902" s="49" t="s">
        <v>2012</v>
      </c>
      <c r="C902" s="50">
        <v>8.6</v>
      </c>
      <c r="D902" s="51">
        <v>-0.08</v>
      </c>
      <c r="E902" s="52">
        <v>-0.0092</v>
      </c>
      <c r="F902" s="53">
        <v>6.22E8</v>
      </c>
      <c r="G902" s="49" t="s">
        <v>56</v>
      </c>
      <c r="I902" s="51">
        <v>1129941.0</v>
      </c>
      <c r="J902" s="49" t="s">
        <v>145</v>
      </c>
      <c r="K902" s="49" t="s">
        <v>355</v>
      </c>
    </row>
    <row r="903">
      <c r="A903" s="49" t="s">
        <v>2013</v>
      </c>
      <c r="B903" s="49" t="s">
        <v>2014</v>
      </c>
      <c r="C903" s="50">
        <v>9.37</v>
      </c>
      <c r="D903" s="51">
        <v>0.11</v>
      </c>
      <c r="E903" s="52">
        <v>0.0119</v>
      </c>
      <c r="F903" s="53">
        <v>1.02E8</v>
      </c>
      <c r="G903" s="49" t="s">
        <v>56</v>
      </c>
      <c r="I903" s="51">
        <v>20871.0</v>
      </c>
      <c r="J903" s="49" t="s">
        <v>95</v>
      </c>
      <c r="K903" s="49" t="s">
        <v>540</v>
      </c>
    </row>
    <row r="904">
      <c r="A904" s="49" t="s">
        <v>2015</v>
      </c>
      <c r="B904" s="49" t="s">
        <v>2016</v>
      </c>
      <c r="C904" s="50">
        <v>11.64</v>
      </c>
      <c r="D904" s="51">
        <v>-0.15</v>
      </c>
      <c r="E904" s="52">
        <v>-0.0127</v>
      </c>
      <c r="F904" s="51">
        <v>0.0</v>
      </c>
      <c r="G904" s="49" t="s">
        <v>56</v>
      </c>
      <c r="H904" s="51">
        <v>2004.0</v>
      </c>
      <c r="I904" s="51">
        <v>94375.0</v>
      </c>
      <c r="J904" s="49" t="s">
        <v>72</v>
      </c>
      <c r="K904" s="49" t="s">
        <v>481</v>
      </c>
    </row>
    <row r="905">
      <c r="A905" s="49" t="s">
        <v>2017</v>
      </c>
      <c r="B905" s="49" t="s">
        <v>2018</v>
      </c>
      <c r="C905" s="50">
        <v>11.12</v>
      </c>
      <c r="D905" s="51">
        <v>-0.1</v>
      </c>
      <c r="E905" s="52">
        <v>-0.0089</v>
      </c>
      <c r="F905" s="51">
        <v>0.0</v>
      </c>
      <c r="G905" s="54"/>
      <c r="H905" s="51">
        <v>2011.0</v>
      </c>
      <c r="I905" s="51">
        <v>41691.0</v>
      </c>
      <c r="J905" s="49" t="s">
        <v>72</v>
      </c>
      <c r="K905" s="49" t="s">
        <v>481</v>
      </c>
    </row>
    <row r="906">
      <c r="A906" s="49" t="s">
        <v>2019</v>
      </c>
      <c r="B906" s="49" t="s">
        <v>2020</v>
      </c>
      <c r="C906" s="50">
        <v>0.3606</v>
      </c>
      <c r="D906" s="51">
        <v>0.0256</v>
      </c>
      <c r="E906" s="52">
        <v>0.0764</v>
      </c>
      <c r="F906" s="51">
        <v>6.4771281E7</v>
      </c>
      <c r="G906" s="49" t="s">
        <v>56</v>
      </c>
      <c r="I906" s="51">
        <v>329893.0</v>
      </c>
      <c r="J906" s="49" t="s">
        <v>82</v>
      </c>
      <c r="K906" s="49" t="s">
        <v>83</v>
      </c>
    </row>
    <row r="907">
      <c r="A907" s="49" t="s">
        <v>2021</v>
      </c>
      <c r="B907" s="49" t="s">
        <v>2022</v>
      </c>
      <c r="C907" s="50">
        <v>4.82</v>
      </c>
      <c r="D907" s="51">
        <v>0.0</v>
      </c>
      <c r="E907" s="52">
        <v>0.0</v>
      </c>
      <c r="F907" s="51">
        <v>0.0</v>
      </c>
      <c r="G907" s="49" t="s">
        <v>56</v>
      </c>
      <c r="H907" s="51">
        <v>2007.0</v>
      </c>
      <c r="I907" s="51">
        <v>275323.0</v>
      </c>
      <c r="J907" s="49" t="s">
        <v>72</v>
      </c>
      <c r="K907" s="49" t="s">
        <v>481</v>
      </c>
    </row>
    <row r="908">
      <c r="A908" s="49" t="s">
        <v>2023</v>
      </c>
      <c r="B908" s="49" t="s">
        <v>2024</v>
      </c>
      <c r="C908" s="50">
        <v>148.95</v>
      </c>
      <c r="D908" s="51">
        <v>-9.4</v>
      </c>
      <c r="E908" s="52">
        <v>-0.0594</v>
      </c>
      <c r="F908" s="53">
        <v>3.39E8</v>
      </c>
      <c r="G908" s="49" t="s">
        <v>56</v>
      </c>
      <c r="H908" s="51">
        <v>2018.0</v>
      </c>
      <c r="I908" s="51">
        <v>7383.0</v>
      </c>
      <c r="J908" s="49" t="s">
        <v>95</v>
      </c>
      <c r="K908" s="49" t="s">
        <v>1195</v>
      </c>
    </row>
    <row r="909">
      <c r="A909" s="49" t="s">
        <v>2025</v>
      </c>
      <c r="B909" s="49" t="s">
        <v>2026</v>
      </c>
      <c r="C909" s="50">
        <v>10.4301</v>
      </c>
      <c r="D909" s="51">
        <v>-0.0099</v>
      </c>
      <c r="E909" s="52">
        <v>-0.001</v>
      </c>
      <c r="F909" s="51">
        <v>0.0</v>
      </c>
      <c r="G909" s="49" t="s">
        <v>56</v>
      </c>
      <c r="H909" s="51">
        <v>2021.0</v>
      </c>
      <c r="I909" s="51">
        <v>8274.0</v>
      </c>
      <c r="J909" s="49" t="s">
        <v>72</v>
      </c>
      <c r="K909" s="49" t="s">
        <v>73</v>
      </c>
    </row>
    <row r="910">
      <c r="A910" s="49" t="s">
        <v>2027</v>
      </c>
      <c r="B910" s="49" t="s">
        <v>2028</v>
      </c>
      <c r="C910" s="50">
        <v>9.65</v>
      </c>
      <c r="D910" s="51">
        <v>-2.0</v>
      </c>
      <c r="E910" s="52">
        <v>-0.1717</v>
      </c>
      <c r="F910" s="51">
        <v>0.0</v>
      </c>
      <c r="G910" s="49" t="s">
        <v>56</v>
      </c>
      <c r="H910" s="51">
        <v>2021.0</v>
      </c>
      <c r="I910" s="51">
        <v>201.0</v>
      </c>
      <c r="J910" s="49" t="s">
        <v>72</v>
      </c>
      <c r="K910" s="49" t="s">
        <v>73</v>
      </c>
    </row>
    <row r="911">
      <c r="A911" s="49" t="s">
        <v>2029</v>
      </c>
      <c r="B911" s="49" t="s">
        <v>2030</v>
      </c>
      <c r="C911" s="50">
        <v>1.51</v>
      </c>
      <c r="D911" s="51">
        <v>0.14</v>
      </c>
      <c r="E911" s="52">
        <v>0.1022</v>
      </c>
      <c r="F911" s="51">
        <v>1.49339E7</v>
      </c>
      <c r="G911" s="49" t="s">
        <v>67</v>
      </c>
      <c r="H911" s="51">
        <v>2019.0</v>
      </c>
      <c r="I911" s="51">
        <v>50004.0</v>
      </c>
      <c r="J911" s="49" t="s">
        <v>95</v>
      </c>
      <c r="K911" s="49" t="s">
        <v>1354</v>
      </c>
    </row>
    <row r="912">
      <c r="A912" s="49" t="s">
        <v>2031</v>
      </c>
      <c r="B912" s="49" t="s">
        <v>2032</v>
      </c>
      <c r="C912" s="50">
        <v>23.77</v>
      </c>
      <c r="D912" s="51">
        <v>-0.88</v>
      </c>
      <c r="E912" s="52">
        <v>-0.0357</v>
      </c>
      <c r="F912" s="53">
        <v>3.6E8</v>
      </c>
      <c r="G912" s="49" t="s">
        <v>56</v>
      </c>
      <c r="H912" s="51">
        <v>1997.0</v>
      </c>
      <c r="I912" s="51">
        <v>21954.0</v>
      </c>
      <c r="J912" s="49" t="s">
        <v>72</v>
      </c>
      <c r="K912" s="49" t="s">
        <v>133</v>
      </c>
    </row>
    <row r="913">
      <c r="A913" s="49" t="s">
        <v>2033</v>
      </c>
      <c r="B913" s="49" t="s">
        <v>2034</v>
      </c>
      <c r="C913" s="50">
        <v>7.34</v>
      </c>
      <c r="D913" s="51">
        <v>-0.42</v>
      </c>
      <c r="E913" s="52">
        <v>-0.0541</v>
      </c>
      <c r="F913" s="53">
        <v>2.67E9</v>
      </c>
      <c r="G913" s="49" t="s">
        <v>121</v>
      </c>
      <c r="H913" s="54"/>
      <c r="I913" s="51">
        <v>2107745.0</v>
      </c>
      <c r="J913" s="49" t="s">
        <v>82</v>
      </c>
      <c r="K913" s="49" t="s">
        <v>309</v>
      </c>
    </row>
    <row r="914">
      <c r="A914" s="49" t="s">
        <v>2035</v>
      </c>
      <c r="B914" s="49" t="s">
        <v>2036</v>
      </c>
      <c r="C914" s="50">
        <v>23.4</v>
      </c>
      <c r="D914" s="51">
        <v>-0.61</v>
      </c>
      <c r="E914" s="52">
        <v>-0.0254</v>
      </c>
      <c r="F914" s="53">
        <v>8.35E8</v>
      </c>
      <c r="G914" s="49" t="s">
        <v>56</v>
      </c>
      <c r="I914" s="51">
        <v>163862.0</v>
      </c>
      <c r="J914" s="49" t="s">
        <v>107</v>
      </c>
      <c r="K914" s="49" t="s">
        <v>58</v>
      </c>
    </row>
    <row r="915">
      <c r="A915" s="49" t="s">
        <v>2037</v>
      </c>
      <c r="B915" s="49" t="s">
        <v>2038</v>
      </c>
      <c r="C915" s="50">
        <v>48.03</v>
      </c>
      <c r="D915" s="51">
        <v>-0.96</v>
      </c>
      <c r="E915" s="52">
        <v>-0.0196</v>
      </c>
      <c r="F915" s="53">
        <v>3.15E9</v>
      </c>
      <c r="G915" s="49" t="s">
        <v>56</v>
      </c>
      <c r="I915" s="51">
        <v>407277.0</v>
      </c>
      <c r="J915" s="49" t="s">
        <v>72</v>
      </c>
      <c r="K915" s="49" t="s">
        <v>101</v>
      </c>
    </row>
    <row r="916">
      <c r="A916" s="49" t="s">
        <v>2039</v>
      </c>
      <c r="B916" s="49" t="s">
        <v>2040</v>
      </c>
      <c r="C916" s="50">
        <v>20.69</v>
      </c>
      <c r="D916" s="51">
        <v>-0.16</v>
      </c>
      <c r="E916" s="52">
        <v>-0.0077</v>
      </c>
      <c r="F916" s="53">
        <v>1.36E9</v>
      </c>
      <c r="G916" s="49" t="s">
        <v>56</v>
      </c>
      <c r="I916" s="51">
        <v>15151.0</v>
      </c>
      <c r="J916" s="49" t="s">
        <v>72</v>
      </c>
      <c r="K916" s="49" t="s">
        <v>101</v>
      </c>
    </row>
    <row r="917">
      <c r="A917" s="49" t="s">
        <v>2041</v>
      </c>
      <c r="B917" s="49" t="s">
        <v>2042</v>
      </c>
      <c r="C917" s="50">
        <v>13.35</v>
      </c>
      <c r="D917" s="51">
        <v>-0.2364</v>
      </c>
      <c r="E917" s="52">
        <v>-0.0174</v>
      </c>
      <c r="F917" s="53">
        <v>8.74E8</v>
      </c>
      <c r="G917" s="49" t="s">
        <v>56</v>
      </c>
      <c r="I917" s="51">
        <v>15304.0</v>
      </c>
      <c r="J917" s="49" t="s">
        <v>72</v>
      </c>
      <c r="K917" s="49" t="s">
        <v>101</v>
      </c>
    </row>
    <row r="918">
      <c r="A918" s="49" t="s">
        <v>2043</v>
      </c>
      <c r="B918" s="49" t="s">
        <v>2044</v>
      </c>
      <c r="C918" s="50">
        <v>15.27</v>
      </c>
      <c r="D918" s="51">
        <v>-0.28</v>
      </c>
      <c r="E918" s="52">
        <v>-0.018</v>
      </c>
      <c r="F918" s="53">
        <v>1.0E9</v>
      </c>
      <c r="G918" s="49" t="s">
        <v>56</v>
      </c>
      <c r="I918" s="51">
        <v>29025.0</v>
      </c>
      <c r="J918" s="49" t="s">
        <v>72</v>
      </c>
      <c r="K918" s="49" t="s">
        <v>101</v>
      </c>
    </row>
    <row r="919">
      <c r="A919" s="49" t="s">
        <v>2045</v>
      </c>
      <c r="B919" s="49" t="s">
        <v>2046</v>
      </c>
      <c r="C919" s="50">
        <v>21.17</v>
      </c>
      <c r="D919" s="51">
        <v>-0.49</v>
      </c>
      <c r="E919" s="52">
        <v>-0.0226</v>
      </c>
      <c r="F919" s="53">
        <v>1.39E9</v>
      </c>
      <c r="G919" s="49" t="s">
        <v>56</v>
      </c>
      <c r="I919" s="51">
        <v>24920.0</v>
      </c>
      <c r="J919" s="49" t="s">
        <v>72</v>
      </c>
      <c r="K919" s="49" t="s">
        <v>101</v>
      </c>
    </row>
    <row r="920">
      <c r="A920" s="49" t="s">
        <v>2047</v>
      </c>
      <c r="B920" s="49" t="s">
        <v>2048</v>
      </c>
      <c r="C920" s="50">
        <v>20.01</v>
      </c>
      <c r="D920" s="51">
        <v>-0.45</v>
      </c>
      <c r="E920" s="52">
        <v>-0.022</v>
      </c>
      <c r="F920" s="53">
        <v>1.31E9</v>
      </c>
      <c r="G920" s="49" t="s">
        <v>56</v>
      </c>
      <c r="I920" s="51">
        <v>28526.0</v>
      </c>
      <c r="J920" s="49" t="s">
        <v>72</v>
      </c>
      <c r="K920" s="49" t="s">
        <v>101</v>
      </c>
    </row>
    <row r="921">
      <c r="A921" s="49" t="s">
        <v>2049</v>
      </c>
      <c r="B921" s="49" t="s">
        <v>2050</v>
      </c>
      <c r="C921" s="50">
        <v>7.17</v>
      </c>
      <c r="D921" s="51">
        <v>-0.26</v>
      </c>
      <c r="E921" s="52">
        <v>-0.035</v>
      </c>
      <c r="F921" s="51">
        <v>5.71599E7</v>
      </c>
      <c r="G921" s="49" t="s">
        <v>56</v>
      </c>
      <c r="H921" s="51">
        <v>2021.0</v>
      </c>
      <c r="I921" s="51">
        <v>4922.0</v>
      </c>
      <c r="J921" s="49" t="s">
        <v>82</v>
      </c>
      <c r="K921" s="49" t="s">
        <v>244</v>
      </c>
    </row>
    <row r="922">
      <c r="A922" s="49" t="s">
        <v>2051</v>
      </c>
      <c r="B922" s="49" t="s">
        <v>2052</v>
      </c>
      <c r="C922" s="50">
        <v>0.3403</v>
      </c>
      <c r="D922" s="51">
        <v>-0.0074</v>
      </c>
      <c r="E922" s="52">
        <v>-0.0213</v>
      </c>
      <c r="F922" s="51">
        <v>7.07737E7</v>
      </c>
      <c r="G922" s="49" t="s">
        <v>56</v>
      </c>
      <c r="H922" s="51">
        <v>2021.0</v>
      </c>
      <c r="I922" s="51">
        <v>236514.0</v>
      </c>
      <c r="J922" s="49" t="s">
        <v>145</v>
      </c>
      <c r="K922" s="49" t="s">
        <v>355</v>
      </c>
    </row>
    <row r="923">
      <c r="A923" s="49" t="s">
        <v>2053</v>
      </c>
      <c r="B923" s="49" t="s">
        <v>2054</v>
      </c>
      <c r="C923" s="50">
        <v>9.2</v>
      </c>
      <c r="D923" s="51">
        <v>-0.13</v>
      </c>
      <c r="E923" s="52">
        <v>-0.0139</v>
      </c>
      <c r="F923" s="51">
        <v>0.0</v>
      </c>
      <c r="G923" s="49" t="s">
        <v>56</v>
      </c>
      <c r="H923" s="51">
        <v>2001.0</v>
      </c>
      <c r="I923" s="51">
        <v>143314.0</v>
      </c>
      <c r="J923" s="49" t="s">
        <v>72</v>
      </c>
      <c r="K923" s="49" t="s">
        <v>552</v>
      </c>
    </row>
    <row r="924">
      <c r="A924" s="49" t="s">
        <v>2055</v>
      </c>
      <c r="B924" s="49" t="s">
        <v>2056</v>
      </c>
      <c r="C924" s="50">
        <v>20.04</v>
      </c>
      <c r="D924" s="51">
        <v>-0.33</v>
      </c>
      <c r="E924" s="52">
        <v>-0.0162</v>
      </c>
      <c r="F924" s="53">
        <v>8.82E8</v>
      </c>
      <c r="G924" s="49" t="s">
        <v>56</v>
      </c>
      <c r="I924" s="51">
        <v>176712.0</v>
      </c>
      <c r="J924" s="49" t="s">
        <v>72</v>
      </c>
      <c r="K924" s="49" t="s">
        <v>1858</v>
      </c>
    </row>
    <row r="925">
      <c r="A925" s="49" t="s">
        <v>2057</v>
      </c>
      <c r="B925" s="49" t="s">
        <v>2058</v>
      </c>
      <c r="C925" s="50">
        <v>13.77</v>
      </c>
      <c r="D925" s="51">
        <v>0.47</v>
      </c>
      <c r="E925" s="52">
        <v>0.0353</v>
      </c>
      <c r="F925" s="51">
        <v>5.3388851E7</v>
      </c>
      <c r="G925" s="54"/>
      <c r="H925" s="51">
        <v>2022.0</v>
      </c>
      <c r="I925" s="51">
        <v>12847.0</v>
      </c>
      <c r="J925" s="49" t="s">
        <v>68</v>
      </c>
      <c r="K925" s="49" t="s">
        <v>86</v>
      </c>
    </row>
    <row r="926">
      <c r="A926" s="49" t="s">
        <v>2059</v>
      </c>
      <c r="B926" s="49" t="s">
        <v>2060</v>
      </c>
      <c r="C926" s="50">
        <v>56.54</v>
      </c>
      <c r="D926" s="51">
        <v>-0.61</v>
      </c>
      <c r="E926" s="52">
        <v>-0.0107</v>
      </c>
      <c r="F926" s="53">
        <v>2.86E11</v>
      </c>
      <c r="G926" s="49" t="s">
        <v>610</v>
      </c>
      <c r="H926" s="54"/>
      <c r="I926" s="51">
        <v>2954719.0</v>
      </c>
      <c r="J926" s="49" t="s">
        <v>127</v>
      </c>
      <c r="K926" s="49" t="s">
        <v>128</v>
      </c>
    </row>
    <row r="927">
      <c r="A927" s="49" t="s">
        <v>2061</v>
      </c>
      <c r="B927" s="49" t="s">
        <v>2062</v>
      </c>
      <c r="C927" s="50">
        <v>2.77</v>
      </c>
      <c r="D927" s="51">
        <v>-0.01</v>
      </c>
      <c r="E927" s="52">
        <v>-0.0036</v>
      </c>
      <c r="F927" s="53">
        <v>1.83E8</v>
      </c>
      <c r="G927" s="49" t="s">
        <v>56</v>
      </c>
      <c r="H927" s="51">
        <v>2013.0</v>
      </c>
      <c r="I927" s="51">
        <v>204052.0</v>
      </c>
      <c r="J927" s="49" t="s">
        <v>68</v>
      </c>
      <c r="K927" s="49" t="s">
        <v>86</v>
      </c>
    </row>
    <row r="928">
      <c r="A928" s="49" t="s">
        <v>2063</v>
      </c>
      <c r="B928" s="49" t="s">
        <v>2064</v>
      </c>
      <c r="C928" s="50">
        <v>10.72</v>
      </c>
      <c r="D928" s="51">
        <v>0.1</v>
      </c>
      <c r="E928" s="52">
        <v>0.0094</v>
      </c>
      <c r="F928" s="54"/>
      <c r="G928" s="49" t="s">
        <v>56</v>
      </c>
      <c r="I928" s="51">
        <v>18130.0</v>
      </c>
      <c r="J928" s="54"/>
      <c r="K928" s="54"/>
    </row>
    <row r="929">
      <c r="A929" s="49" t="s">
        <v>2065</v>
      </c>
      <c r="B929" s="49" t="s">
        <v>2066</v>
      </c>
      <c r="C929" s="50">
        <v>16.7</v>
      </c>
      <c r="D929" s="51">
        <v>-0.49</v>
      </c>
      <c r="E929" s="52">
        <v>-0.0285</v>
      </c>
      <c r="F929" s="54"/>
      <c r="G929" s="49" t="s">
        <v>56</v>
      </c>
      <c r="I929" s="51">
        <v>4555.0</v>
      </c>
      <c r="J929" s="54"/>
      <c r="K929" s="54"/>
    </row>
    <row r="930">
      <c r="A930" s="49" t="s">
        <v>2067</v>
      </c>
      <c r="B930" s="49" t="s">
        <v>2068</v>
      </c>
      <c r="C930" s="50">
        <v>45.56</v>
      </c>
      <c r="D930" s="51">
        <v>-0.09</v>
      </c>
      <c r="E930" s="52">
        <v>-0.002</v>
      </c>
      <c r="F930" s="53">
        <v>3.38E8</v>
      </c>
      <c r="G930" s="49" t="s">
        <v>56</v>
      </c>
      <c r="I930" s="51">
        <v>13362.0</v>
      </c>
      <c r="J930" s="49" t="s">
        <v>72</v>
      </c>
      <c r="K930" s="49" t="s">
        <v>133</v>
      </c>
    </row>
    <row r="931">
      <c r="A931" s="49" t="s">
        <v>2069</v>
      </c>
      <c r="B931" s="49" t="s">
        <v>2070</v>
      </c>
      <c r="C931" s="50">
        <v>9.05</v>
      </c>
      <c r="D931" s="51">
        <v>-0.1</v>
      </c>
      <c r="E931" s="52">
        <v>-0.0109</v>
      </c>
      <c r="F931" s="51">
        <v>0.0</v>
      </c>
      <c r="G931" s="49" t="s">
        <v>56</v>
      </c>
      <c r="H931" s="51">
        <v>2002.0</v>
      </c>
      <c r="I931" s="51">
        <v>2563.0</v>
      </c>
      <c r="J931" s="49" t="s">
        <v>72</v>
      </c>
      <c r="K931" s="49" t="s">
        <v>321</v>
      </c>
    </row>
    <row r="932">
      <c r="A932" s="49" t="s">
        <v>2071</v>
      </c>
      <c r="B932" s="49" t="s">
        <v>2072</v>
      </c>
      <c r="C932" s="50">
        <v>26.94</v>
      </c>
      <c r="D932" s="51">
        <v>-0.57</v>
      </c>
      <c r="E932" s="52">
        <v>-0.0207</v>
      </c>
      <c r="F932" s="53">
        <v>1.84E9</v>
      </c>
      <c r="G932" s="49" t="s">
        <v>56</v>
      </c>
      <c r="H932" s="51">
        <v>2022.0</v>
      </c>
      <c r="I932" s="51">
        <v>904651.0</v>
      </c>
      <c r="J932" s="49" t="s">
        <v>82</v>
      </c>
      <c r="K932" s="49" t="s">
        <v>83</v>
      </c>
    </row>
    <row r="933">
      <c r="A933" s="49" t="s">
        <v>2073</v>
      </c>
      <c r="B933" s="49" t="s">
        <v>2074</v>
      </c>
      <c r="C933" s="50">
        <v>1.35</v>
      </c>
      <c r="D933" s="51">
        <v>0.0083</v>
      </c>
      <c r="E933" s="52">
        <v>0.0062</v>
      </c>
      <c r="F933" s="51">
        <v>1.185644E7</v>
      </c>
      <c r="G933" s="49" t="s">
        <v>56</v>
      </c>
      <c r="H933" s="51">
        <v>2022.0</v>
      </c>
      <c r="I933" s="51">
        <v>1775.0</v>
      </c>
      <c r="J933" s="49" t="s">
        <v>82</v>
      </c>
      <c r="K933" s="49" t="s">
        <v>152</v>
      </c>
    </row>
    <row r="934">
      <c r="A934" s="49" t="s">
        <v>2075</v>
      </c>
      <c r="B934" s="49" t="s">
        <v>2076</v>
      </c>
      <c r="C934" s="50">
        <v>0.051</v>
      </c>
      <c r="D934" s="51">
        <v>-1.0E-4</v>
      </c>
      <c r="E934" s="52">
        <v>-0.002</v>
      </c>
      <c r="F934" s="51">
        <v>447910.0</v>
      </c>
      <c r="G934" s="49" t="s">
        <v>56</v>
      </c>
      <c r="H934" s="51">
        <v>2022.0</v>
      </c>
      <c r="I934" s="51">
        <v>100.0</v>
      </c>
      <c r="J934" s="49" t="s">
        <v>82</v>
      </c>
      <c r="K934" s="49" t="s">
        <v>152</v>
      </c>
    </row>
    <row r="935">
      <c r="A935" s="49" t="s">
        <v>2077</v>
      </c>
      <c r="B935" s="49" t="s">
        <v>2078</v>
      </c>
      <c r="C935" s="50">
        <v>107.86</v>
      </c>
      <c r="D935" s="51">
        <v>-6.85</v>
      </c>
      <c r="E935" s="52">
        <v>-0.0597</v>
      </c>
      <c r="F935" s="53">
        <v>3.77E10</v>
      </c>
      <c r="G935" s="49" t="s">
        <v>67</v>
      </c>
      <c r="H935" s="51">
        <v>2005.0</v>
      </c>
      <c r="I935" s="51">
        <v>5805440.0</v>
      </c>
      <c r="J935" s="49" t="s">
        <v>107</v>
      </c>
      <c r="K935" s="49" t="s">
        <v>2079</v>
      </c>
    </row>
    <row r="936">
      <c r="A936" s="49" t="s">
        <v>2080</v>
      </c>
      <c r="B936" s="49" t="s">
        <v>2081</v>
      </c>
      <c r="C936" s="50">
        <v>4.7</v>
      </c>
      <c r="D936" s="51">
        <v>-0.2</v>
      </c>
      <c r="E936" s="52">
        <v>-0.0408</v>
      </c>
      <c r="F936" s="53">
        <v>1.37E8</v>
      </c>
      <c r="G936" s="49" t="s">
        <v>56</v>
      </c>
      <c r="I936" s="51">
        <v>1370708.0</v>
      </c>
      <c r="J936" s="49" t="s">
        <v>95</v>
      </c>
      <c r="K936" s="49" t="s">
        <v>1767</v>
      </c>
    </row>
    <row r="937">
      <c r="A937" s="49" t="s">
        <v>2082</v>
      </c>
      <c r="B937" s="49" t="s">
        <v>2083</v>
      </c>
      <c r="C937" s="50">
        <v>9.57</v>
      </c>
      <c r="D937" s="51">
        <v>0.0</v>
      </c>
      <c r="E937" s="52">
        <v>0.0</v>
      </c>
      <c r="F937" s="53">
        <v>7.18E8</v>
      </c>
      <c r="G937" s="49" t="s">
        <v>56</v>
      </c>
      <c r="H937" s="51">
        <v>2020.0</v>
      </c>
      <c r="I937" s="51">
        <v>655277.0</v>
      </c>
      <c r="J937" s="49" t="s">
        <v>107</v>
      </c>
      <c r="K937" s="49" t="s">
        <v>262</v>
      </c>
    </row>
    <row r="938">
      <c r="A938" s="49" t="s">
        <v>2084</v>
      </c>
      <c r="B938" s="49" t="s">
        <v>2085</v>
      </c>
      <c r="C938" s="50">
        <v>6.69</v>
      </c>
      <c r="D938" s="51">
        <v>-0.1</v>
      </c>
      <c r="E938" s="52">
        <v>-0.0147</v>
      </c>
      <c r="F938" s="53">
        <v>1.58E9</v>
      </c>
      <c r="G938" s="54"/>
      <c r="H938" s="51">
        <v>2021.0</v>
      </c>
      <c r="I938" s="51">
        <v>956024.0</v>
      </c>
      <c r="J938" s="54"/>
      <c r="K938" s="54"/>
    </row>
    <row r="939">
      <c r="A939" s="49" t="s">
        <v>2086</v>
      </c>
      <c r="B939" s="49" t="s">
        <v>2087</v>
      </c>
      <c r="C939" s="50">
        <v>257.3</v>
      </c>
      <c r="D939" s="51">
        <v>-6.2</v>
      </c>
      <c r="E939" s="52">
        <v>-0.0235</v>
      </c>
      <c r="F939" s="53">
        <v>3.73E10</v>
      </c>
      <c r="G939" s="49" t="s">
        <v>56</v>
      </c>
      <c r="I939" s="51">
        <v>1225158.0</v>
      </c>
      <c r="J939" s="49" t="s">
        <v>82</v>
      </c>
      <c r="K939" s="49" t="s">
        <v>83</v>
      </c>
    </row>
    <row r="940">
      <c r="A940" s="49" t="s">
        <v>2088</v>
      </c>
      <c r="B940" s="49" t="s">
        <v>2089</v>
      </c>
      <c r="C940" s="50">
        <v>12.71</v>
      </c>
      <c r="D940" s="51">
        <v>-0.16</v>
      </c>
      <c r="E940" s="52">
        <v>-0.0124</v>
      </c>
      <c r="F940" s="53">
        <v>5.02E9</v>
      </c>
      <c r="G940" s="49" t="s">
        <v>67</v>
      </c>
      <c r="H940" s="51">
        <v>2018.0</v>
      </c>
      <c r="I940" s="51">
        <v>4072810.0</v>
      </c>
      <c r="J940" s="49" t="s">
        <v>107</v>
      </c>
      <c r="K940" s="49" t="s">
        <v>348</v>
      </c>
    </row>
    <row r="941">
      <c r="A941" s="49" t="s">
        <v>2090</v>
      </c>
      <c r="B941" s="49" t="s">
        <v>2091</v>
      </c>
      <c r="C941" s="50">
        <v>102.5</v>
      </c>
      <c r="D941" s="51">
        <v>-1.14</v>
      </c>
      <c r="E941" s="52">
        <v>-0.011</v>
      </c>
      <c r="F941" s="53">
        <v>1.09E10</v>
      </c>
      <c r="G941" s="49" t="s">
        <v>56</v>
      </c>
      <c r="H941" s="51">
        <v>2019.0</v>
      </c>
      <c r="I941" s="51">
        <v>1992071.0</v>
      </c>
      <c r="J941" s="49" t="s">
        <v>107</v>
      </c>
      <c r="K941" s="49" t="s">
        <v>348</v>
      </c>
    </row>
    <row r="942">
      <c r="A942" s="49" t="s">
        <v>2092</v>
      </c>
      <c r="B942" s="49" t="s">
        <v>2093</v>
      </c>
      <c r="C942" s="50">
        <v>1.59</v>
      </c>
      <c r="D942" s="51">
        <v>-0.01</v>
      </c>
      <c r="E942" s="52">
        <v>-0.0063</v>
      </c>
      <c r="F942" s="51">
        <v>6971800.0</v>
      </c>
      <c r="G942" s="49" t="s">
        <v>67</v>
      </c>
      <c r="H942" s="54"/>
      <c r="I942" s="51">
        <v>8728.0</v>
      </c>
      <c r="J942" s="49" t="s">
        <v>82</v>
      </c>
      <c r="K942" s="49" t="s">
        <v>206</v>
      </c>
    </row>
    <row r="943">
      <c r="A943" s="49" t="s">
        <v>2094</v>
      </c>
      <c r="B943" s="49" t="s">
        <v>2095</v>
      </c>
      <c r="C943" s="50">
        <v>315.99</v>
      </c>
      <c r="D943" s="51">
        <v>1.99</v>
      </c>
      <c r="E943" s="52">
        <v>0.0063</v>
      </c>
      <c r="F943" s="53">
        <v>9.19E9</v>
      </c>
      <c r="G943" s="49" t="s">
        <v>56</v>
      </c>
      <c r="H943" s="51">
        <v>1980.0</v>
      </c>
      <c r="I943" s="51">
        <v>285913.0</v>
      </c>
      <c r="J943" s="49" t="s">
        <v>57</v>
      </c>
      <c r="K943" s="49" t="s">
        <v>1611</v>
      </c>
    </row>
    <row r="944">
      <c r="A944" s="49" t="s">
        <v>2096</v>
      </c>
      <c r="B944" s="49" t="s">
        <v>2097</v>
      </c>
      <c r="C944" s="50">
        <v>317.26</v>
      </c>
      <c r="D944" s="51">
        <v>-37.8</v>
      </c>
      <c r="E944" s="52">
        <v>-0.1065</v>
      </c>
      <c r="F944" s="54"/>
      <c r="G944" s="49" t="s">
        <v>56</v>
      </c>
      <c r="I944" s="51">
        <v>207.0</v>
      </c>
      <c r="J944" s="54"/>
      <c r="K944" s="54"/>
    </row>
    <row r="945">
      <c r="A945" s="49" t="s">
        <v>2098</v>
      </c>
      <c r="B945" s="49" t="s">
        <v>2099</v>
      </c>
      <c r="C945" s="50">
        <v>0.68</v>
      </c>
      <c r="D945" s="51">
        <v>0.13</v>
      </c>
      <c r="E945" s="52">
        <v>0.2364</v>
      </c>
      <c r="F945" s="51">
        <v>1785698.0</v>
      </c>
      <c r="G945" s="49" t="s">
        <v>56</v>
      </c>
      <c r="H945" s="51">
        <v>2014.0</v>
      </c>
      <c r="I945" s="51">
        <v>4700371.0</v>
      </c>
      <c r="J945" s="49" t="s">
        <v>82</v>
      </c>
      <c r="K945" s="49" t="s">
        <v>244</v>
      </c>
    </row>
    <row r="946">
      <c r="A946" s="49" t="s">
        <v>2100</v>
      </c>
      <c r="B946" s="49" t="s">
        <v>2101</v>
      </c>
      <c r="C946" s="50">
        <v>1.7</v>
      </c>
      <c r="D946" s="51">
        <v>-0.04</v>
      </c>
      <c r="E946" s="52">
        <v>-0.023</v>
      </c>
      <c r="F946" s="51">
        <v>1774370.0</v>
      </c>
      <c r="G946" s="49" t="s">
        <v>56</v>
      </c>
      <c r="I946" s="51">
        <v>44330.0</v>
      </c>
      <c r="J946" s="49" t="s">
        <v>82</v>
      </c>
      <c r="K946" s="49" t="s">
        <v>178</v>
      </c>
    </row>
    <row r="947">
      <c r="A947" s="49" t="s">
        <v>2102</v>
      </c>
      <c r="B947" s="49" t="s">
        <v>2103</v>
      </c>
      <c r="C947" s="50">
        <v>2.35</v>
      </c>
      <c r="D947" s="51">
        <v>0.25</v>
      </c>
      <c r="E947" s="52">
        <v>0.1191</v>
      </c>
      <c r="F947" s="51">
        <v>3.2626841E7</v>
      </c>
      <c r="G947" s="49" t="s">
        <v>56</v>
      </c>
      <c r="H947" s="51">
        <v>2020.0</v>
      </c>
      <c r="I947" s="51">
        <v>675301.0</v>
      </c>
      <c r="J947" s="49" t="s">
        <v>82</v>
      </c>
      <c r="K947" s="49" t="s">
        <v>83</v>
      </c>
    </row>
    <row r="948">
      <c r="A948" s="49" t="s">
        <v>2104</v>
      </c>
      <c r="B948" s="49" t="s">
        <v>2105</v>
      </c>
      <c r="C948" s="50">
        <v>10.44</v>
      </c>
      <c r="D948" s="51">
        <v>-0.02</v>
      </c>
      <c r="E948" s="52">
        <v>-0.0019</v>
      </c>
      <c r="F948" s="53">
        <v>6.61E8</v>
      </c>
      <c r="G948" s="49" t="s">
        <v>1194</v>
      </c>
      <c r="I948" s="51">
        <v>46712.0</v>
      </c>
      <c r="J948" s="49" t="s">
        <v>57</v>
      </c>
      <c r="K948" s="49" t="s">
        <v>1573</v>
      </c>
    </row>
    <row r="949">
      <c r="A949" s="49" t="s">
        <v>2106</v>
      </c>
      <c r="B949" s="49" t="s">
        <v>2107</v>
      </c>
      <c r="C949" s="50">
        <v>23.67</v>
      </c>
      <c r="D949" s="51">
        <v>-0.79</v>
      </c>
      <c r="E949" s="52">
        <v>-0.0323</v>
      </c>
      <c r="F949" s="53">
        <v>1.09E10</v>
      </c>
      <c r="G949" s="49" t="s">
        <v>236</v>
      </c>
      <c r="H949" s="54"/>
      <c r="I949" s="51">
        <v>1412095.0</v>
      </c>
      <c r="J949" s="49" t="s">
        <v>365</v>
      </c>
      <c r="K949" s="49" t="s">
        <v>366</v>
      </c>
    </row>
    <row r="950">
      <c r="A950" s="49" t="s">
        <v>2108</v>
      </c>
      <c r="B950" s="49" t="s">
        <v>2109</v>
      </c>
      <c r="C950" s="50">
        <v>16.23</v>
      </c>
      <c r="D950" s="51">
        <v>-0.02</v>
      </c>
      <c r="E950" s="52">
        <v>-0.0012</v>
      </c>
      <c r="F950" s="54"/>
      <c r="G950" s="49" t="s">
        <v>236</v>
      </c>
      <c r="H950" s="54"/>
      <c r="I950" s="51">
        <v>1554.0</v>
      </c>
      <c r="J950" s="54"/>
      <c r="K950" s="54"/>
    </row>
    <row r="951">
      <c r="A951" s="49" t="s">
        <v>2110</v>
      </c>
      <c r="B951" s="49" t="s">
        <v>2111</v>
      </c>
      <c r="C951" s="50">
        <v>15.52</v>
      </c>
      <c r="D951" s="51">
        <v>-0.25</v>
      </c>
      <c r="E951" s="52">
        <v>-0.0159</v>
      </c>
      <c r="F951" s="54"/>
      <c r="G951" s="49" t="s">
        <v>236</v>
      </c>
      <c r="H951" s="54"/>
      <c r="I951" s="51">
        <v>1727.0</v>
      </c>
      <c r="J951" s="54"/>
      <c r="K951" s="54"/>
    </row>
    <row r="952">
      <c r="A952" s="49" t="s">
        <v>2112</v>
      </c>
      <c r="B952" s="49" t="s">
        <v>2113</v>
      </c>
      <c r="C952" s="50">
        <v>29.25</v>
      </c>
      <c r="D952" s="51">
        <v>-1.08</v>
      </c>
      <c r="E952" s="52">
        <v>-0.0356</v>
      </c>
      <c r="F952" s="53">
        <v>3.3E9</v>
      </c>
      <c r="G952" s="49" t="s">
        <v>121</v>
      </c>
      <c r="H952" s="51">
        <v>2020.0</v>
      </c>
      <c r="I952" s="51">
        <v>863243.0</v>
      </c>
      <c r="J952" s="54"/>
      <c r="K952" s="54"/>
    </row>
    <row r="953">
      <c r="A953" s="49" t="s">
        <v>2114</v>
      </c>
      <c r="B953" s="49" t="s">
        <v>2115</v>
      </c>
      <c r="C953" s="50">
        <v>15.32</v>
      </c>
      <c r="D953" s="51">
        <v>-0.44</v>
      </c>
      <c r="E953" s="52">
        <v>-0.0279</v>
      </c>
      <c r="F953" s="53">
        <v>1.73E9</v>
      </c>
      <c r="G953" s="49" t="s">
        <v>121</v>
      </c>
      <c r="H953" s="51">
        <v>2021.0</v>
      </c>
      <c r="I953" s="51">
        <v>9416.0</v>
      </c>
      <c r="J953" s="54"/>
      <c r="K953" s="54"/>
    </row>
    <row r="954">
      <c r="A954" s="49" t="s">
        <v>2116</v>
      </c>
      <c r="B954" s="49" t="s">
        <v>2117</v>
      </c>
      <c r="C954" s="50">
        <v>15.61</v>
      </c>
      <c r="D954" s="51">
        <v>0.0</v>
      </c>
      <c r="E954" s="52">
        <v>0.0</v>
      </c>
      <c r="F954" s="51">
        <v>0.0</v>
      </c>
      <c r="G954" s="49" t="s">
        <v>236</v>
      </c>
      <c r="H954" s="51">
        <v>2022.0</v>
      </c>
      <c r="I954" s="51">
        <v>17478.0</v>
      </c>
      <c r="J954" s="54"/>
      <c r="K954" s="54"/>
    </row>
    <row r="955">
      <c r="A955" s="49" t="s">
        <v>2118</v>
      </c>
      <c r="B955" s="49" t="s">
        <v>2119</v>
      </c>
      <c r="C955" s="50">
        <v>0.9486</v>
      </c>
      <c r="D955" s="51">
        <v>-0.0305</v>
      </c>
      <c r="E955" s="52">
        <v>-0.0312</v>
      </c>
      <c r="F955" s="53">
        <v>1.44E8</v>
      </c>
      <c r="G955" s="49" t="s">
        <v>56</v>
      </c>
      <c r="H955" s="51">
        <v>2021.0</v>
      </c>
      <c r="I955" s="51">
        <v>464736.0</v>
      </c>
      <c r="J955" s="49" t="s">
        <v>95</v>
      </c>
      <c r="K955" s="49" t="s">
        <v>2120</v>
      </c>
    </row>
    <row r="956">
      <c r="A956" s="49" t="s">
        <v>2121</v>
      </c>
      <c r="B956" s="49" t="s">
        <v>2122</v>
      </c>
      <c r="C956" s="50">
        <v>37.26</v>
      </c>
      <c r="D956" s="51">
        <v>-1.24</v>
      </c>
      <c r="E956" s="52">
        <v>-0.0322</v>
      </c>
      <c r="F956" s="51">
        <v>0.0</v>
      </c>
      <c r="G956" s="54"/>
      <c r="H956" s="51">
        <v>2023.0</v>
      </c>
      <c r="I956" s="51">
        <v>1461086.0</v>
      </c>
      <c r="J956" s="54"/>
      <c r="K956" s="54"/>
    </row>
    <row r="957">
      <c r="A957" s="49" t="s">
        <v>2123</v>
      </c>
      <c r="B957" s="49" t="s">
        <v>2124</v>
      </c>
      <c r="C957" s="50">
        <v>13.73</v>
      </c>
      <c r="D957" s="51">
        <v>-0.22</v>
      </c>
      <c r="E957" s="52">
        <v>-0.0158</v>
      </c>
      <c r="F957" s="51">
        <v>0.0</v>
      </c>
      <c r="G957" s="54"/>
      <c r="H957" s="51">
        <v>2013.0</v>
      </c>
      <c r="I957" s="51">
        <v>138135.0</v>
      </c>
      <c r="J957" s="49" t="s">
        <v>72</v>
      </c>
      <c r="K957" s="49" t="s">
        <v>481</v>
      </c>
    </row>
    <row r="958">
      <c r="A958" s="49" t="s">
        <v>2125</v>
      </c>
      <c r="B958" s="49" t="s">
        <v>2126</v>
      </c>
      <c r="C958" s="50">
        <v>10.41</v>
      </c>
      <c r="D958" s="51">
        <v>-0.02</v>
      </c>
      <c r="E958" s="52">
        <v>-0.0019</v>
      </c>
      <c r="F958" s="51">
        <v>0.0</v>
      </c>
      <c r="G958" s="54"/>
      <c r="H958" s="51">
        <v>2021.0</v>
      </c>
      <c r="I958" s="51">
        <v>5829.0</v>
      </c>
      <c r="J958" s="49" t="s">
        <v>72</v>
      </c>
      <c r="K958" s="49" t="s">
        <v>73</v>
      </c>
    </row>
    <row r="959">
      <c r="A959" s="49" t="s">
        <v>2127</v>
      </c>
      <c r="B959" s="49" t="s">
        <v>2128</v>
      </c>
      <c r="C959" s="50">
        <v>0.9989</v>
      </c>
      <c r="D959" s="51">
        <v>0.0061</v>
      </c>
      <c r="E959" s="52">
        <v>0.0061</v>
      </c>
      <c r="F959" s="53">
        <v>2.74E8</v>
      </c>
      <c r="G959" s="49" t="s">
        <v>121</v>
      </c>
      <c r="H959" s="54"/>
      <c r="I959" s="51">
        <v>3122415.0</v>
      </c>
      <c r="J959" s="49" t="s">
        <v>72</v>
      </c>
      <c r="K959" s="49" t="s">
        <v>650</v>
      </c>
    </row>
    <row r="960">
      <c r="A960" s="49" t="s">
        <v>2129</v>
      </c>
      <c r="B960" s="49" t="s">
        <v>2130</v>
      </c>
      <c r="C960" s="50">
        <v>3.395</v>
      </c>
      <c r="D960" s="51">
        <v>0.225</v>
      </c>
      <c r="E960" s="52">
        <v>0.071</v>
      </c>
      <c r="F960" s="53">
        <v>1.25E8</v>
      </c>
      <c r="G960" s="49" t="s">
        <v>56</v>
      </c>
      <c r="I960" s="51">
        <v>270453.0</v>
      </c>
      <c r="J960" s="49" t="s">
        <v>82</v>
      </c>
      <c r="K960" s="49" t="s">
        <v>83</v>
      </c>
    </row>
    <row r="961">
      <c r="A961" s="49" t="s">
        <v>2131</v>
      </c>
      <c r="B961" s="49" t="s">
        <v>2132</v>
      </c>
      <c r="C961" s="50">
        <v>69.79</v>
      </c>
      <c r="D961" s="51">
        <v>-1.23</v>
      </c>
      <c r="E961" s="52">
        <v>-0.0173</v>
      </c>
      <c r="F961" s="53">
        <v>9.33E9</v>
      </c>
      <c r="G961" s="49" t="s">
        <v>56</v>
      </c>
      <c r="H961" s="51">
        <v>2018.0</v>
      </c>
      <c r="I961" s="51">
        <v>1269466.0</v>
      </c>
      <c r="J961" s="49" t="s">
        <v>95</v>
      </c>
      <c r="K961" s="49" t="s">
        <v>1767</v>
      </c>
    </row>
    <row r="962">
      <c r="A962" s="49" t="s">
        <v>2133</v>
      </c>
      <c r="B962" s="49" t="s">
        <v>2134</v>
      </c>
      <c r="C962" s="50">
        <v>4.17</v>
      </c>
      <c r="D962" s="51">
        <v>0.05</v>
      </c>
      <c r="E962" s="52">
        <v>0.0121</v>
      </c>
      <c r="F962" s="51">
        <v>4267349.0</v>
      </c>
      <c r="G962" s="49" t="s">
        <v>56</v>
      </c>
      <c r="H962" s="51">
        <v>2021.0</v>
      </c>
      <c r="I962" s="51">
        <v>77155.0</v>
      </c>
      <c r="J962" s="49" t="s">
        <v>82</v>
      </c>
      <c r="K962" s="49" t="s">
        <v>244</v>
      </c>
    </row>
    <row r="963">
      <c r="A963" s="49" t="s">
        <v>2135</v>
      </c>
      <c r="B963" s="49" t="s">
        <v>2136</v>
      </c>
      <c r="C963" s="50">
        <v>24.04</v>
      </c>
      <c r="D963" s="51">
        <v>-0.04</v>
      </c>
      <c r="E963" s="52">
        <v>-0.0017</v>
      </c>
      <c r="F963" s="53">
        <v>5.67E8</v>
      </c>
      <c r="G963" s="49" t="s">
        <v>56</v>
      </c>
      <c r="I963" s="51">
        <v>596624.0</v>
      </c>
      <c r="J963" s="49" t="s">
        <v>95</v>
      </c>
      <c r="K963" s="49" t="s">
        <v>1195</v>
      </c>
    </row>
    <row r="964">
      <c r="A964" s="49" t="s">
        <v>2137</v>
      </c>
      <c r="B964" s="49" t="s">
        <v>2138</v>
      </c>
      <c r="C964" s="50">
        <v>42.19</v>
      </c>
      <c r="D964" s="51">
        <v>-0.96</v>
      </c>
      <c r="E964" s="52">
        <v>-0.0223</v>
      </c>
      <c r="F964" s="53">
        <v>3.29E10</v>
      </c>
      <c r="G964" s="49" t="s">
        <v>56</v>
      </c>
      <c r="I964" s="51">
        <v>5829324.0</v>
      </c>
      <c r="J964" s="49" t="s">
        <v>72</v>
      </c>
      <c r="K964" s="49" t="s">
        <v>133</v>
      </c>
    </row>
    <row r="965">
      <c r="A965" s="49" t="s">
        <v>2139</v>
      </c>
      <c r="B965" s="49" t="s">
        <v>2140</v>
      </c>
      <c r="C965" s="50">
        <v>3.38</v>
      </c>
      <c r="D965" s="51">
        <v>-0.02</v>
      </c>
      <c r="E965" s="52">
        <v>-0.0059</v>
      </c>
      <c r="F965" s="53">
        <v>2.45E8</v>
      </c>
      <c r="G965" s="49" t="s">
        <v>56</v>
      </c>
      <c r="H965" s="51">
        <v>2007.0</v>
      </c>
      <c r="I965" s="51">
        <v>91639.0</v>
      </c>
      <c r="J965" s="49" t="s">
        <v>72</v>
      </c>
      <c r="K965" s="49" t="s">
        <v>650</v>
      </c>
    </row>
    <row r="966">
      <c r="A966" s="49" t="s">
        <v>2141</v>
      </c>
      <c r="B966" s="49" t="s">
        <v>2142</v>
      </c>
      <c r="C966" s="50">
        <v>3.8</v>
      </c>
      <c r="D966" s="51">
        <v>-0.18</v>
      </c>
      <c r="E966" s="52">
        <v>-0.0452</v>
      </c>
      <c r="F966" s="53">
        <v>7.15E8</v>
      </c>
      <c r="G966" s="49" t="s">
        <v>56</v>
      </c>
      <c r="H966" s="51">
        <v>2005.0</v>
      </c>
      <c r="I966" s="51">
        <v>741444.0</v>
      </c>
      <c r="J966" s="49" t="s">
        <v>82</v>
      </c>
      <c r="K966" s="49" t="s">
        <v>1454</v>
      </c>
    </row>
    <row r="967">
      <c r="A967" s="49" t="s">
        <v>2143</v>
      </c>
      <c r="B967" s="49" t="s">
        <v>2144</v>
      </c>
      <c r="C967" s="50">
        <v>56.48</v>
      </c>
      <c r="D967" s="51">
        <v>-2.75</v>
      </c>
      <c r="E967" s="52">
        <v>-0.0464</v>
      </c>
      <c r="F967" s="53">
        <v>1.06E10</v>
      </c>
      <c r="G967" s="49" t="s">
        <v>56</v>
      </c>
      <c r="H967" s="51">
        <v>2022.0</v>
      </c>
      <c r="I967" s="51">
        <v>346.0</v>
      </c>
      <c r="J967" s="49" t="s">
        <v>82</v>
      </c>
      <c r="K967" s="49" t="s">
        <v>1454</v>
      </c>
    </row>
    <row r="968">
      <c r="A968" s="49" t="s">
        <v>2145</v>
      </c>
      <c r="B968" s="49" t="s">
        <v>2146</v>
      </c>
      <c r="C968" s="50">
        <v>35.44</v>
      </c>
      <c r="D968" s="51">
        <v>0.4</v>
      </c>
      <c r="E968" s="52">
        <v>0.0114</v>
      </c>
      <c r="F968" s="53">
        <v>1.79E9</v>
      </c>
      <c r="G968" s="49" t="s">
        <v>56</v>
      </c>
      <c r="I968" s="51">
        <v>535310.0</v>
      </c>
      <c r="J968" s="49" t="s">
        <v>95</v>
      </c>
      <c r="K968" s="49" t="s">
        <v>451</v>
      </c>
    </row>
    <row r="969">
      <c r="A969" s="49" t="s">
        <v>2147</v>
      </c>
      <c r="B969" s="49" t="s">
        <v>2148</v>
      </c>
      <c r="C969" s="50">
        <v>50.08</v>
      </c>
      <c r="D969" s="51">
        <v>-0.07</v>
      </c>
      <c r="E969" s="52">
        <v>-0.0014</v>
      </c>
      <c r="F969" s="53">
        <v>3.36E9</v>
      </c>
      <c r="G969" s="49" t="s">
        <v>56</v>
      </c>
      <c r="I969" s="51">
        <v>700788.0</v>
      </c>
      <c r="J969" s="49" t="s">
        <v>365</v>
      </c>
      <c r="K969" s="49" t="s">
        <v>456</v>
      </c>
    </row>
    <row r="970">
      <c r="A970" s="49" t="s">
        <v>2149</v>
      </c>
      <c r="B970" s="49" t="s">
        <v>2150</v>
      </c>
      <c r="C970" s="50">
        <v>1.07</v>
      </c>
      <c r="D970" s="51">
        <v>-0.01</v>
      </c>
      <c r="E970" s="52">
        <v>-0.0093</v>
      </c>
      <c r="F970" s="53">
        <v>2.94E8</v>
      </c>
      <c r="G970" s="49" t="s">
        <v>56</v>
      </c>
      <c r="I970" s="51">
        <v>430285.0</v>
      </c>
      <c r="J970" s="49" t="s">
        <v>107</v>
      </c>
      <c r="K970" s="49" t="s">
        <v>262</v>
      </c>
    </row>
    <row r="971">
      <c r="A971" s="49" t="s">
        <v>2151</v>
      </c>
      <c r="B971" s="49" t="s">
        <v>2152</v>
      </c>
      <c r="C971" s="50">
        <v>9.81</v>
      </c>
      <c r="D971" s="51">
        <v>-0.06</v>
      </c>
      <c r="E971" s="52">
        <v>-0.0061</v>
      </c>
      <c r="F971" s="51">
        <v>0.0</v>
      </c>
      <c r="G971" s="49" t="s">
        <v>56</v>
      </c>
      <c r="H971" s="51">
        <v>1993.0</v>
      </c>
      <c r="I971" s="51">
        <v>74253.0</v>
      </c>
      <c r="J971" s="49" t="s">
        <v>72</v>
      </c>
      <c r="K971" s="49" t="s">
        <v>481</v>
      </c>
    </row>
    <row r="972">
      <c r="A972" s="49" t="s">
        <v>2153</v>
      </c>
      <c r="B972" s="49" t="s">
        <v>2154</v>
      </c>
      <c r="C972" s="50">
        <v>2785.2</v>
      </c>
      <c r="D972" s="51">
        <v>-65.04</v>
      </c>
      <c r="E972" s="52">
        <v>-0.0228</v>
      </c>
      <c r="F972" s="53">
        <v>9.94E10</v>
      </c>
      <c r="G972" s="49" t="s">
        <v>56</v>
      </c>
      <c r="I972" s="51">
        <v>436306.0</v>
      </c>
      <c r="J972" s="49" t="s">
        <v>95</v>
      </c>
      <c r="K972" s="49" t="s">
        <v>1389</v>
      </c>
    </row>
    <row r="973">
      <c r="A973" s="49" t="s">
        <v>2155</v>
      </c>
      <c r="B973" s="49" t="s">
        <v>2156</v>
      </c>
      <c r="C973" s="50">
        <v>35.58</v>
      </c>
      <c r="D973" s="51">
        <v>-0.14</v>
      </c>
      <c r="E973" s="52">
        <v>-0.0039</v>
      </c>
      <c r="F973" s="53">
        <v>3.59E10</v>
      </c>
      <c r="G973" s="49" t="s">
        <v>56</v>
      </c>
      <c r="I973" s="51">
        <v>4229687.0</v>
      </c>
      <c r="J973" s="49" t="s">
        <v>57</v>
      </c>
      <c r="K973" s="49" t="s">
        <v>64</v>
      </c>
    </row>
    <row r="974">
      <c r="A974" s="49" t="s">
        <v>2157</v>
      </c>
      <c r="B974" s="49" t="s">
        <v>2158</v>
      </c>
      <c r="C974" s="50">
        <v>1.21</v>
      </c>
      <c r="D974" s="51">
        <v>-0.03</v>
      </c>
      <c r="E974" s="52">
        <v>-0.0242</v>
      </c>
      <c r="F974" s="53">
        <v>1.7E8</v>
      </c>
      <c r="G974" s="49" t="s">
        <v>56</v>
      </c>
      <c r="H974" s="51">
        <v>2019.0</v>
      </c>
      <c r="I974" s="51">
        <v>424781.0</v>
      </c>
      <c r="J974" s="49" t="s">
        <v>107</v>
      </c>
      <c r="K974" s="49" t="s">
        <v>678</v>
      </c>
    </row>
    <row r="975">
      <c r="A975" s="49" t="s">
        <v>2159</v>
      </c>
      <c r="B975" s="49" t="s">
        <v>2160</v>
      </c>
      <c r="C975" s="50">
        <v>10.72</v>
      </c>
      <c r="D975" s="51">
        <v>-0.05</v>
      </c>
      <c r="E975" s="52">
        <v>-0.0046</v>
      </c>
      <c r="F975" s="53">
        <v>1.6E9</v>
      </c>
      <c r="G975" s="49" t="s">
        <v>56</v>
      </c>
      <c r="I975" s="51">
        <v>32033.0</v>
      </c>
      <c r="J975" s="49" t="s">
        <v>72</v>
      </c>
      <c r="K975" s="49" t="s">
        <v>185</v>
      </c>
    </row>
    <row r="976">
      <c r="A976" s="49" t="s">
        <v>2161</v>
      </c>
      <c r="B976" s="49" t="s">
        <v>2162</v>
      </c>
      <c r="C976" s="50">
        <v>14.19</v>
      </c>
      <c r="D976" s="51">
        <v>0.4</v>
      </c>
      <c r="E976" s="52">
        <v>0.029</v>
      </c>
      <c r="F976" s="51">
        <v>4.8305853E7</v>
      </c>
      <c r="G976" s="49" t="s">
        <v>56</v>
      </c>
      <c r="I976" s="51">
        <v>3058.0</v>
      </c>
      <c r="J976" s="49" t="s">
        <v>107</v>
      </c>
      <c r="K976" s="49" t="s">
        <v>678</v>
      </c>
    </row>
    <row r="977">
      <c r="A977" s="49" t="s">
        <v>2163</v>
      </c>
      <c r="B977" s="49" t="s">
        <v>2164</v>
      </c>
      <c r="C977" s="50">
        <v>22.46</v>
      </c>
      <c r="D977" s="51">
        <v>0.28</v>
      </c>
      <c r="E977" s="52">
        <v>0.0126</v>
      </c>
      <c r="F977" s="53">
        <v>1.67E9</v>
      </c>
      <c r="G977" s="49" t="s">
        <v>56</v>
      </c>
      <c r="H977" s="51">
        <v>2011.0</v>
      </c>
      <c r="I977" s="51">
        <v>1441341.0</v>
      </c>
      <c r="J977" s="49" t="s">
        <v>72</v>
      </c>
      <c r="K977" s="49" t="s">
        <v>1641</v>
      </c>
    </row>
    <row r="978">
      <c r="A978" s="49" t="s">
        <v>2165</v>
      </c>
      <c r="B978" s="49" t="s">
        <v>2166</v>
      </c>
      <c r="C978" s="50">
        <v>0.25</v>
      </c>
      <c r="D978" s="51">
        <v>-0.0355</v>
      </c>
      <c r="E978" s="52">
        <v>-0.1243</v>
      </c>
      <c r="F978" s="51">
        <v>2313814.0</v>
      </c>
      <c r="G978" s="49" t="s">
        <v>56</v>
      </c>
      <c r="I978" s="51">
        <v>119363.0</v>
      </c>
      <c r="J978" s="49" t="s">
        <v>107</v>
      </c>
      <c r="K978" s="49" t="s">
        <v>262</v>
      </c>
    </row>
    <row r="979">
      <c r="A979" s="49" t="s">
        <v>2167</v>
      </c>
      <c r="B979" s="49" t="s">
        <v>2168</v>
      </c>
      <c r="C979" s="50">
        <v>54.51</v>
      </c>
      <c r="D979" s="51">
        <v>-0.34</v>
      </c>
      <c r="E979" s="52">
        <v>-0.0062</v>
      </c>
      <c r="F979" s="53">
        <v>3.32E9</v>
      </c>
      <c r="G979" s="49" t="s">
        <v>56</v>
      </c>
      <c r="H979" s="51">
        <v>2016.0</v>
      </c>
      <c r="I979" s="51">
        <v>496747.0</v>
      </c>
      <c r="J979" s="49" t="s">
        <v>107</v>
      </c>
      <c r="K979" s="49" t="s">
        <v>262</v>
      </c>
    </row>
    <row r="980">
      <c r="A980" s="49" t="s">
        <v>2169</v>
      </c>
      <c r="B980" s="49" t="s">
        <v>2170</v>
      </c>
      <c r="C980" s="50">
        <v>10.425</v>
      </c>
      <c r="D980" s="51">
        <v>0.0</v>
      </c>
      <c r="E980" s="52">
        <v>0.0</v>
      </c>
      <c r="F980" s="51">
        <v>0.0</v>
      </c>
      <c r="G980" s="49" t="s">
        <v>56</v>
      </c>
      <c r="H980" s="51">
        <v>2023.0</v>
      </c>
      <c r="I980" s="51">
        <v>26.0</v>
      </c>
      <c r="J980" s="49" t="s">
        <v>72</v>
      </c>
      <c r="K980" s="49" t="s">
        <v>73</v>
      </c>
    </row>
    <row r="981">
      <c r="A981" s="49" t="s">
        <v>2171</v>
      </c>
      <c r="B981" s="49" t="s">
        <v>2172</v>
      </c>
      <c r="C981" s="50">
        <v>0.15</v>
      </c>
      <c r="D981" s="51">
        <v>-0.01</v>
      </c>
      <c r="E981" s="52">
        <v>-0.0625</v>
      </c>
      <c r="F981" s="51">
        <v>0.0</v>
      </c>
      <c r="G981" s="49" t="s">
        <v>56</v>
      </c>
      <c r="H981" s="51">
        <v>2023.0</v>
      </c>
      <c r="I981" s="51">
        <v>1000.0</v>
      </c>
      <c r="J981" s="49" t="s">
        <v>72</v>
      </c>
      <c r="K981" s="49" t="s">
        <v>73</v>
      </c>
    </row>
    <row r="982">
      <c r="A982" s="49" t="s">
        <v>2173</v>
      </c>
      <c r="B982" s="49" t="s">
        <v>2174</v>
      </c>
      <c r="C982" s="50">
        <v>18.44</v>
      </c>
      <c r="D982" s="51">
        <v>0.0</v>
      </c>
      <c r="E982" s="52">
        <v>0.0</v>
      </c>
      <c r="F982" s="53">
        <v>5.93E8</v>
      </c>
      <c r="G982" s="49" t="s">
        <v>56</v>
      </c>
      <c r="H982" s="51">
        <v>2014.0</v>
      </c>
      <c r="I982" s="51">
        <v>196790.0</v>
      </c>
      <c r="J982" s="49" t="s">
        <v>95</v>
      </c>
      <c r="K982" s="49" t="s">
        <v>1380</v>
      </c>
    </row>
    <row r="983">
      <c r="A983" s="49" t="s">
        <v>2175</v>
      </c>
      <c r="B983" s="49" t="s">
        <v>2176</v>
      </c>
      <c r="C983" s="50">
        <v>2.37</v>
      </c>
      <c r="D983" s="51">
        <v>-0.02</v>
      </c>
      <c r="E983" s="52">
        <v>-0.0084</v>
      </c>
      <c r="F983" s="51">
        <v>7547452.0</v>
      </c>
      <c r="G983" s="49" t="s">
        <v>56</v>
      </c>
      <c r="I983" s="51">
        <v>3868.0</v>
      </c>
      <c r="J983" s="49" t="s">
        <v>107</v>
      </c>
      <c r="K983" s="49" t="s">
        <v>348</v>
      </c>
    </row>
    <row r="984">
      <c r="A984" s="49" t="s">
        <v>2177</v>
      </c>
      <c r="B984" s="49" t="s">
        <v>2178</v>
      </c>
      <c r="C984" s="50">
        <v>16.68</v>
      </c>
      <c r="D984" s="51">
        <v>-0.32</v>
      </c>
      <c r="E984" s="52">
        <v>-0.0188</v>
      </c>
      <c r="F984" s="53">
        <v>5.85E9</v>
      </c>
      <c r="G984" s="54"/>
      <c r="H984" s="51">
        <v>2022.0</v>
      </c>
      <c r="I984" s="51">
        <v>123201.0</v>
      </c>
      <c r="J984" s="49" t="s">
        <v>82</v>
      </c>
      <c r="K984" s="49" t="s">
        <v>745</v>
      </c>
    </row>
    <row r="985">
      <c r="A985" s="49" t="s">
        <v>2179</v>
      </c>
      <c r="B985" s="49" t="s">
        <v>2180</v>
      </c>
      <c r="C985" s="50">
        <v>228.42</v>
      </c>
      <c r="D985" s="51">
        <v>-1.35</v>
      </c>
      <c r="E985" s="52">
        <v>-0.0059</v>
      </c>
      <c r="F985" s="53">
        <v>7.25E9</v>
      </c>
      <c r="G985" s="49" t="s">
        <v>56</v>
      </c>
      <c r="H985" s="51">
        <v>2015.0</v>
      </c>
      <c r="I985" s="51">
        <v>250289.0</v>
      </c>
      <c r="J985" s="49" t="s">
        <v>95</v>
      </c>
      <c r="K985" s="49" t="s">
        <v>340</v>
      </c>
    </row>
    <row r="986">
      <c r="A986" s="49" t="s">
        <v>2181</v>
      </c>
      <c r="B986" s="49" t="s">
        <v>2182</v>
      </c>
      <c r="C986" s="50">
        <v>2.17</v>
      </c>
      <c r="D986" s="51">
        <v>-0.04</v>
      </c>
      <c r="E986" s="52">
        <v>-0.0181</v>
      </c>
      <c r="F986" s="53">
        <v>1.61E8</v>
      </c>
      <c r="G986" s="49" t="s">
        <v>56</v>
      </c>
      <c r="H986" s="51">
        <v>2019.0</v>
      </c>
      <c r="I986" s="51">
        <v>384782.0</v>
      </c>
      <c r="J986" s="49" t="s">
        <v>95</v>
      </c>
      <c r="K986" s="49" t="s">
        <v>1389</v>
      </c>
    </row>
    <row r="987">
      <c r="A987" s="49" t="s">
        <v>2183</v>
      </c>
      <c r="B987" s="49" t="s">
        <v>2184</v>
      </c>
      <c r="C987" s="50">
        <v>0.185</v>
      </c>
      <c r="D987" s="51">
        <v>-0.0069</v>
      </c>
      <c r="E987" s="52">
        <v>-0.036</v>
      </c>
      <c r="F987" s="51">
        <v>1.3711254E7</v>
      </c>
      <c r="G987" s="49" t="s">
        <v>56</v>
      </c>
      <c r="H987" s="51">
        <v>2019.0</v>
      </c>
      <c r="I987" s="51">
        <v>104486.0</v>
      </c>
      <c r="J987" s="49" t="s">
        <v>95</v>
      </c>
      <c r="K987" s="49" t="s">
        <v>1389</v>
      </c>
    </row>
    <row r="988">
      <c r="A988" s="49" t="s">
        <v>2185</v>
      </c>
      <c r="B988" s="49" t="s">
        <v>2186</v>
      </c>
      <c r="C988" s="50">
        <v>3.39</v>
      </c>
      <c r="D988" s="51">
        <v>-0.12</v>
      </c>
      <c r="E988" s="52">
        <v>-0.0342</v>
      </c>
      <c r="F988" s="53">
        <v>1.01E9</v>
      </c>
      <c r="G988" s="49" t="s">
        <v>121</v>
      </c>
      <c r="H988" s="54"/>
      <c r="I988" s="51">
        <v>3184157.0</v>
      </c>
      <c r="J988" s="49" t="s">
        <v>223</v>
      </c>
      <c r="K988" s="49" t="s">
        <v>111</v>
      </c>
    </row>
    <row r="989">
      <c r="A989" s="49" t="s">
        <v>2187</v>
      </c>
      <c r="B989" s="49" t="s">
        <v>2188</v>
      </c>
      <c r="C989" s="50">
        <v>111.39</v>
      </c>
      <c r="D989" s="51">
        <v>-0.51</v>
      </c>
      <c r="E989" s="52">
        <v>-0.0046</v>
      </c>
      <c r="F989" s="53">
        <v>1.39E10</v>
      </c>
      <c r="G989" s="49" t="s">
        <v>56</v>
      </c>
      <c r="H989" s="51">
        <v>2005.0</v>
      </c>
      <c r="I989" s="51">
        <v>1712522.0</v>
      </c>
      <c r="J989" s="49" t="s">
        <v>95</v>
      </c>
      <c r="K989" s="49" t="s">
        <v>1365</v>
      </c>
    </row>
    <row r="990">
      <c r="A990" s="49" t="s">
        <v>2189</v>
      </c>
      <c r="B990" s="49" t="s">
        <v>2190</v>
      </c>
      <c r="C990" s="50">
        <v>8.95</v>
      </c>
      <c r="D990" s="51">
        <v>-0.08</v>
      </c>
      <c r="E990" s="52">
        <v>-0.0089</v>
      </c>
      <c r="F990" s="51">
        <v>0.0</v>
      </c>
      <c r="G990" s="49" t="s">
        <v>56</v>
      </c>
      <c r="H990" s="51">
        <v>2002.0</v>
      </c>
      <c r="I990" s="51">
        <v>158211.0</v>
      </c>
      <c r="J990" s="49" t="s">
        <v>72</v>
      </c>
      <c r="K990" s="49" t="s">
        <v>321</v>
      </c>
    </row>
    <row r="991">
      <c r="A991" s="49" t="s">
        <v>2191</v>
      </c>
      <c r="B991" s="49" t="s">
        <v>2192</v>
      </c>
      <c r="C991" s="50">
        <v>10.5</v>
      </c>
      <c r="D991" s="51">
        <v>0.0</v>
      </c>
      <c r="E991" s="52">
        <v>0.0</v>
      </c>
      <c r="F991" s="51">
        <v>0.0</v>
      </c>
      <c r="G991" s="49" t="s">
        <v>56</v>
      </c>
      <c r="H991" s="51">
        <v>2022.0</v>
      </c>
      <c r="I991" s="51">
        <v>51.0</v>
      </c>
      <c r="J991" s="49" t="s">
        <v>72</v>
      </c>
      <c r="K991" s="49" t="s">
        <v>73</v>
      </c>
    </row>
    <row r="992">
      <c r="A992" s="49" t="s">
        <v>2193</v>
      </c>
      <c r="B992" s="49" t="s">
        <v>2194</v>
      </c>
      <c r="C992" s="50">
        <v>0.05</v>
      </c>
      <c r="D992" s="51">
        <v>0.0</v>
      </c>
      <c r="E992" s="52">
        <v>0.0</v>
      </c>
      <c r="F992" s="51">
        <v>0.0</v>
      </c>
      <c r="G992" s="49" t="s">
        <v>56</v>
      </c>
      <c r="H992" s="51">
        <v>2022.0</v>
      </c>
      <c r="I992" s="51">
        <v>100.0</v>
      </c>
      <c r="J992" s="49" t="s">
        <v>72</v>
      </c>
      <c r="K992" s="49" t="s">
        <v>73</v>
      </c>
    </row>
    <row r="993">
      <c r="A993" s="49" t="s">
        <v>2195</v>
      </c>
      <c r="B993" s="49" t="s">
        <v>2196</v>
      </c>
      <c r="C993" s="50">
        <v>0.0101</v>
      </c>
      <c r="D993" s="51">
        <v>-0.005</v>
      </c>
      <c r="E993" s="52">
        <v>-0.3311</v>
      </c>
      <c r="F993" s="51">
        <v>0.0</v>
      </c>
      <c r="G993" s="49" t="s">
        <v>56</v>
      </c>
      <c r="H993" s="51">
        <v>2022.0</v>
      </c>
      <c r="I993" s="51">
        <v>4906.0</v>
      </c>
      <c r="J993" s="49" t="s">
        <v>72</v>
      </c>
      <c r="K993" s="49" t="s">
        <v>73</v>
      </c>
    </row>
    <row r="994">
      <c r="A994" s="49" t="s">
        <v>2197</v>
      </c>
      <c r="B994" s="49" t="s">
        <v>2198</v>
      </c>
      <c r="C994" s="50">
        <v>11.19</v>
      </c>
      <c r="D994" s="51">
        <v>-0.43</v>
      </c>
      <c r="E994" s="52">
        <v>-0.037</v>
      </c>
      <c r="F994" s="53">
        <v>4.87E8</v>
      </c>
      <c r="G994" s="49" t="s">
        <v>56</v>
      </c>
      <c r="I994" s="51">
        <v>713443.0</v>
      </c>
      <c r="J994" s="49" t="s">
        <v>82</v>
      </c>
      <c r="K994" s="49" t="s">
        <v>178</v>
      </c>
    </row>
    <row r="995">
      <c r="A995" s="49" t="s">
        <v>2199</v>
      </c>
      <c r="B995" s="49" t="s">
        <v>2200</v>
      </c>
      <c r="C995" s="50">
        <v>7.93</v>
      </c>
      <c r="D995" s="51">
        <v>-0.07</v>
      </c>
      <c r="E995" s="52">
        <v>-0.0088</v>
      </c>
      <c r="F995" s="53">
        <v>2.01E8</v>
      </c>
      <c r="G995" s="49" t="s">
        <v>56</v>
      </c>
      <c r="H995" s="51">
        <v>2021.0</v>
      </c>
      <c r="I995" s="51">
        <v>42933.0</v>
      </c>
      <c r="J995" s="49" t="s">
        <v>72</v>
      </c>
      <c r="K995" s="49" t="s">
        <v>878</v>
      </c>
    </row>
    <row r="996">
      <c r="A996" s="49" t="s">
        <v>2201</v>
      </c>
      <c r="B996" s="49" t="s">
        <v>2202</v>
      </c>
      <c r="C996" s="50">
        <v>0.771</v>
      </c>
      <c r="D996" s="51">
        <v>0.011</v>
      </c>
      <c r="E996" s="52">
        <v>0.0145</v>
      </c>
      <c r="F996" s="51">
        <v>8031977.0</v>
      </c>
      <c r="G996" s="49" t="s">
        <v>56</v>
      </c>
      <c r="H996" s="51">
        <v>2007.0</v>
      </c>
      <c r="I996" s="51">
        <v>18752.0</v>
      </c>
      <c r="J996" s="49" t="s">
        <v>107</v>
      </c>
      <c r="K996" s="49" t="s">
        <v>262</v>
      </c>
    </row>
    <row r="997">
      <c r="A997" s="49" t="s">
        <v>2203</v>
      </c>
      <c r="B997" s="49" t="s">
        <v>2204</v>
      </c>
      <c r="C997" s="50">
        <v>622.51</v>
      </c>
      <c r="D997" s="51">
        <v>5.82</v>
      </c>
      <c r="E997" s="52">
        <v>0.0094</v>
      </c>
      <c r="F997" s="53">
        <v>9.29E10</v>
      </c>
      <c r="G997" s="49" t="s">
        <v>56</v>
      </c>
      <c r="H997" s="51">
        <v>1999.0</v>
      </c>
      <c r="I997" s="51">
        <v>1040781.0</v>
      </c>
      <c r="J997" s="49" t="s">
        <v>72</v>
      </c>
      <c r="K997" s="49" t="s">
        <v>185</v>
      </c>
    </row>
    <row r="998">
      <c r="A998" s="49" t="s">
        <v>2205</v>
      </c>
      <c r="B998" s="49" t="s">
        <v>2206</v>
      </c>
      <c r="C998" s="50">
        <v>68.93</v>
      </c>
      <c r="D998" s="51">
        <v>-0.29</v>
      </c>
      <c r="E998" s="52">
        <v>-0.0042</v>
      </c>
      <c r="F998" s="53">
        <v>3.71E9</v>
      </c>
      <c r="G998" s="49" t="s">
        <v>56</v>
      </c>
      <c r="H998" s="51">
        <v>2004.0</v>
      </c>
      <c r="I998" s="51">
        <v>126541.0</v>
      </c>
      <c r="J998" s="49" t="s">
        <v>107</v>
      </c>
      <c r="K998" s="49" t="s">
        <v>262</v>
      </c>
    </row>
    <row r="999">
      <c r="A999" s="49" t="s">
        <v>2207</v>
      </c>
      <c r="B999" s="49" t="s">
        <v>2208</v>
      </c>
      <c r="C999" s="50">
        <v>23.74</v>
      </c>
      <c r="D999" s="51">
        <v>-0.12</v>
      </c>
      <c r="E999" s="52">
        <v>-0.005</v>
      </c>
      <c r="F999" s="53">
        <v>2.07E9</v>
      </c>
      <c r="G999" s="49" t="s">
        <v>56</v>
      </c>
      <c r="H999" s="51">
        <v>2012.0</v>
      </c>
      <c r="I999" s="51">
        <v>1149438.0</v>
      </c>
      <c r="J999" s="49" t="s">
        <v>95</v>
      </c>
      <c r="K999" s="49" t="s">
        <v>1195</v>
      </c>
    </row>
    <row r="1000">
      <c r="A1000" s="49" t="s">
        <v>2209</v>
      </c>
      <c r="B1000" s="49" t="s">
        <v>2210</v>
      </c>
      <c r="C1000" s="50">
        <v>1.26</v>
      </c>
      <c r="D1000" s="51">
        <v>-0.09</v>
      </c>
      <c r="E1000" s="52">
        <v>-0.0667</v>
      </c>
      <c r="F1000" s="53">
        <v>3.1E8</v>
      </c>
      <c r="G1000" s="49" t="s">
        <v>56</v>
      </c>
      <c r="H1000" s="51">
        <v>2021.0</v>
      </c>
      <c r="I1000" s="51">
        <v>374270.0</v>
      </c>
      <c r="J1000" s="49" t="s">
        <v>107</v>
      </c>
      <c r="K1000" s="49" t="s">
        <v>348</v>
      </c>
    </row>
    <row r="1001">
      <c r="A1001" s="49" t="s">
        <v>2211</v>
      </c>
      <c r="B1001" s="49" t="s">
        <v>2212</v>
      </c>
      <c r="C1001" s="50">
        <v>2.87</v>
      </c>
      <c r="D1001" s="51">
        <v>-0.07</v>
      </c>
      <c r="E1001" s="52">
        <v>-0.0238</v>
      </c>
      <c r="F1001" s="53">
        <v>1.84E8</v>
      </c>
      <c r="G1001" s="49" t="s">
        <v>56</v>
      </c>
      <c r="I1001" s="51">
        <v>1328155.0</v>
      </c>
      <c r="J1001" s="49" t="s">
        <v>95</v>
      </c>
      <c r="K1001" s="49" t="s">
        <v>379</v>
      </c>
    </row>
    <row r="1002">
      <c r="A1002" s="49" t="s">
        <v>2213</v>
      </c>
      <c r="B1002" s="49" t="s">
        <v>2214</v>
      </c>
      <c r="C1002" s="50">
        <v>1.43</v>
      </c>
      <c r="D1002" s="51">
        <v>0.0</v>
      </c>
      <c r="E1002" s="52">
        <v>0.0</v>
      </c>
      <c r="F1002" s="51">
        <v>8.7988752E7</v>
      </c>
      <c r="G1002" s="49" t="s">
        <v>738</v>
      </c>
      <c r="H1002" s="54"/>
      <c r="I1002" s="51">
        <v>163881.0</v>
      </c>
      <c r="J1002" s="49" t="s">
        <v>82</v>
      </c>
      <c r="K1002" s="49" t="s">
        <v>83</v>
      </c>
    </row>
    <row r="1003">
      <c r="A1003" s="49" t="s">
        <v>2215</v>
      </c>
      <c r="B1003" s="49" t="s">
        <v>2216</v>
      </c>
      <c r="C1003" s="50">
        <v>32.35</v>
      </c>
      <c r="D1003" s="51">
        <v>1.24</v>
      </c>
      <c r="E1003" s="52">
        <v>0.0399</v>
      </c>
      <c r="F1003" s="53">
        <v>8.71E8</v>
      </c>
      <c r="G1003" s="49" t="s">
        <v>56</v>
      </c>
      <c r="H1003" s="51">
        <v>2022.0</v>
      </c>
      <c r="I1003" s="51">
        <v>92291.0</v>
      </c>
      <c r="J1003" s="49" t="s">
        <v>82</v>
      </c>
      <c r="K1003" s="49" t="s">
        <v>83</v>
      </c>
    </row>
    <row r="1004">
      <c r="A1004" s="49" t="s">
        <v>2217</v>
      </c>
      <c r="B1004" s="49" t="s">
        <v>2218</v>
      </c>
      <c r="C1004" s="50">
        <v>10.57</v>
      </c>
      <c r="D1004" s="51">
        <v>0.0</v>
      </c>
      <c r="E1004" s="52">
        <v>0.0</v>
      </c>
      <c r="F1004" s="51">
        <v>0.0</v>
      </c>
      <c r="G1004" s="54"/>
      <c r="H1004" s="51">
        <v>2021.0</v>
      </c>
      <c r="I1004" s="51">
        <v>2651.0</v>
      </c>
      <c r="J1004" s="49" t="s">
        <v>72</v>
      </c>
      <c r="K1004" s="49" t="s">
        <v>73</v>
      </c>
    </row>
    <row r="1005">
      <c r="A1005" s="49" t="s">
        <v>2219</v>
      </c>
      <c r="B1005" s="49" t="s">
        <v>2220</v>
      </c>
      <c r="C1005" s="50">
        <v>2.78</v>
      </c>
      <c r="D1005" s="51">
        <v>-0.09</v>
      </c>
      <c r="E1005" s="52">
        <v>-0.0314</v>
      </c>
      <c r="F1005" s="53">
        <v>2.97E8</v>
      </c>
      <c r="G1005" s="49" t="s">
        <v>56</v>
      </c>
      <c r="H1005" s="51">
        <v>2013.0</v>
      </c>
      <c r="I1005" s="51">
        <v>3805715.0</v>
      </c>
      <c r="J1005" s="49" t="s">
        <v>82</v>
      </c>
      <c r="K1005" s="49" t="s">
        <v>139</v>
      </c>
    </row>
    <row r="1006">
      <c r="A1006" s="49" t="s">
        <v>2221</v>
      </c>
      <c r="B1006" s="49" t="s">
        <v>2222</v>
      </c>
      <c r="C1006" s="50">
        <v>12.48</v>
      </c>
      <c r="D1006" s="51">
        <v>-0.07</v>
      </c>
      <c r="E1006" s="52">
        <v>-0.0056</v>
      </c>
      <c r="F1006" s="53">
        <v>4.46E8</v>
      </c>
      <c r="G1006" s="49" t="s">
        <v>56</v>
      </c>
      <c r="H1006" s="51">
        <v>2003.0</v>
      </c>
      <c r="I1006" s="51">
        <v>46301.0</v>
      </c>
      <c r="J1006" s="49" t="s">
        <v>95</v>
      </c>
      <c r="K1006" s="49" t="s">
        <v>69</v>
      </c>
    </row>
    <row r="1007">
      <c r="A1007" s="49" t="s">
        <v>2223</v>
      </c>
      <c r="B1007" s="49" t="s">
        <v>2224</v>
      </c>
      <c r="C1007" s="50">
        <v>22.34</v>
      </c>
      <c r="D1007" s="51">
        <v>-0.21</v>
      </c>
      <c r="E1007" s="52">
        <v>-0.0093</v>
      </c>
      <c r="F1007" s="53">
        <v>6.23E8</v>
      </c>
      <c r="G1007" s="49" t="s">
        <v>2225</v>
      </c>
      <c r="H1007" s="51">
        <v>1992.0</v>
      </c>
      <c r="I1007" s="51">
        <v>76742.0</v>
      </c>
      <c r="J1007" s="49" t="s">
        <v>72</v>
      </c>
      <c r="K1007" s="49" t="s">
        <v>878</v>
      </c>
    </row>
    <row r="1008">
      <c r="A1008" s="49" t="s">
        <v>2226</v>
      </c>
      <c r="B1008" s="49" t="s">
        <v>2227</v>
      </c>
      <c r="C1008" s="50">
        <v>4.9</v>
      </c>
      <c r="D1008" s="51">
        <v>-0.11</v>
      </c>
      <c r="E1008" s="52">
        <v>-0.022</v>
      </c>
      <c r="F1008" s="53">
        <v>1.77E8</v>
      </c>
      <c r="G1008" s="49" t="s">
        <v>56</v>
      </c>
      <c r="H1008" s="51">
        <v>2021.0</v>
      </c>
      <c r="I1008" s="51">
        <v>141024.0</v>
      </c>
      <c r="J1008" s="49" t="s">
        <v>107</v>
      </c>
      <c r="K1008" s="49" t="s">
        <v>262</v>
      </c>
    </row>
    <row r="1009">
      <c r="A1009" s="49" t="s">
        <v>2228</v>
      </c>
      <c r="B1009" s="49" t="s">
        <v>2229</v>
      </c>
      <c r="C1009" s="50">
        <v>18.76</v>
      </c>
      <c r="D1009" s="51">
        <v>-0.37</v>
      </c>
      <c r="E1009" s="52">
        <v>-0.0193</v>
      </c>
      <c r="F1009" s="53">
        <v>1.2E9</v>
      </c>
      <c r="G1009" s="49" t="s">
        <v>1194</v>
      </c>
      <c r="I1009" s="51">
        <v>255407.0</v>
      </c>
      <c r="J1009" s="49" t="s">
        <v>72</v>
      </c>
      <c r="K1009" s="49" t="s">
        <v>878</v>
      </c>
    </row>
    <row r="1010">
      <c r="A1010" s="49" t="s">
        <v>2230</v>
      </c>
      <c r="B1010" s="49" t="s">
        <v>2231</v>
      </c>
      <c r="C1010" s="50">
        <v>10.685</v>
      </c>
      <c r="D1010" s="51">
        <v>-0.005</v>
      </c>
      <c r="E1010" s="52">
        <v>-5.0E-4</v>
      </c>
      <c r="F1010" s="51">
        <v>0.0</v>
      </c>
      <c r="G1010" s="54"/>
      <c r="H1010" s="51">
        <v>2021.0</v>
      </c>
      <c r="I1010" s="51">
        <v>1467.0</v>
      </c>
      <c r="J1010" s="49" t="s">
        <v>72</v>
      </c>
      <c r="K1010" s="49" t="s">
        <v>73</v>
      </c>
    </row>
    <row r="1011">
      <c r="A1011" s="49" t="s">
        <v>2232</v>
      </c>
      <c r="B1011" s="49" t="s">
        <v>2233</v>
      </c>
      <c r="C1011" s="50">
        <v>13.54</v>
      </c>
      <c r="D1011" s="51">
        <v>-0.05</v>
      </c>
      <c r="E1011" s="52">
        <v>-0.0037</v>
      </c>
      <c r="F1011" s="53">
        <v>1.85E9</v>
      </c>
      <c r="G1011" s="49" t="s">
        <v>56</v>
      </c>
      <c r="H1011" s="51">
        <v>2021.0</v>
      </c>
      <c r="I1011" s="51">
        <v>1968541.0</v>
      </c>
      <c r="J1011" s="49" t="s">
        <v>107</v>
      </c>
      <c r="K1011" s="49" t="s">
        <v>262</v>
      </c>
    </row>
    <row r="1012">
      <c r="A1012" s="49" t="s">
        <v>2234</v>
      </c>
      <c r="B1012" s="49" t="s">
        <v>2235</v>
      </c>
      <c r="C1012" s="50">
        <v>37.75</v>
      </c>
      <c r="D1012" s="51">
        <v>-0.46</v>
      </c>
      <c r="E1012" s="52">
        <v>-0.012</v>
      </c>
      <c r="F1012" s="53">
        <v>5.03E8</v>
      </c>
      <c r="G1012" s="49" t="s">
        <v>56</v>
      </c>
      <c r="H1012" s="51">
        <v>2005.0</v>
      </c>
      <c r="I1012" s="51">
        <v>59512.0</v>
      </c>
      <c r="J1012" s="49" t="s">
        <v>72</v>
      </c>
      <c r="K1012" s="49" t="s">
        <v>481</v>
      </c>
    </row>
    <row r="1013">
      <c r="A1013" s="49" t="s">
        <v>2236</v>
      </c>
      <c r="B1013" s="49" t="s">
        <v>2237</v>
      </c>
      <c r="C1013" s="50">
        <v>10.97</v>
      </c>
      <c r="D1013" s="51">
        <v>-0.22</v>
      </c>
      <c r="E1013" s="52">
        <v>-0.0197</v>
      </c>
      <c r="F1013" s="53">
        <v>3.91E8</v>
      </c>
      <c r="G1013" s="49" t="s">
        <v>56</v>
      </c>
      <c r="H1013" s="51">
        <v>2021.0</v>
      </c>
      <c r="I1013" s="51">
        <v>343542.0</v>
      </c>
      <c r="J1013" s="49" t="s">
        <v>82</v>
      </c>
      <c r="K1013" s="49" t="s">
        <v>83</v>
      </c>
    </row>
    <row r="1014">
      <c r="A1014" s="49" t="s">
        <v>2238</v>
      </c>
      <c r="B1014" s="49" t="s">
        <v>2239</v>
      </c>
      <c r="C1014" s="50">
        <v>13.8</v>
      </c>
      <c r="D1014" s="51">
        <v>-0.25</v>
      </c>
      <c r="E1014" s="52">
        <v>-0.0178</v>
      </c>
      <c r="F1014" s="53">
        <v>1.84E8</v>
      </c>
      <c r="G1014" s="54"/>
      <c r="H1014" s="51">
        <v>2020.0</v>
      </c>
      <c r="I1014" s="51">
        <v>430420.0</v>
      </c>
      <c r="J1014" s="49" t="s">
        <v>72</v>
      </c>
      <c r="K1014" s="49" t="s">
        <v>481</v>
      </c>
    </row>
    <row r="1015">
      <c r="A1015" s="49" t="s">
        <v>2240</v>
      </c>
      <c r="B1015" s="49" t="s">
        <v>2241</v>
      </c>
      <c r="C1015" s="50">
        <v>138.83</v>
      </c>
      <c r="D1015" s="51">
        <v>4.04</v>
      </c>
      <c r="E1015" s="52">
        <v>0.03</v>
      </c>
      <c r="F1015" s="53">
        <v>4.07E9</v>
      </c>
      <c r="G1015" s="49" t="s">
        <v>56</v>
      </c>
      <c r="H1015" s="51">
        <v>1971.0</v>
      </c>
      <c r="I1015" s="51">
        <v>416985.0</v>
      </c>
      <c r="J1015" s="49" t="s">
        <v>57</v>
      </c>
      <c r="K1015" s="49" t="s">
        <v>111</v>
      </c>
    </row>
    <row r="1016">
      <c r="A1016" s="49" t="s">
        <v>2242</v>
      </c>
      <c r="B1016" s="49" t="s">
        <v>2243</v>
      </c>
      <c r="C1016" s="50">
        <v>20.51</v>
      </c>
      <c r="D1016" s="51">
        <v>0.05</v>
      </c>
      <c r="E1016" s="52">
        <v>0.0024</v>
      </c>
      <c r="F1016" s="54"/>
      <c r="G1016" s="49" t="s">
        <v>56</v>
      </c>
      <c r="I1016" s="51">
        <v>9895.0</v>
      </c>
      <c r="J1016" s="54"/>
      <c r="K1016" s="54"/>
    </row>
    <row r="1017">
      <c r="A1017" s="49" t="s">
        <v>2244</v>
      </c>
      <c r="B1017" s="49" t="s">
        <v>2245</v>
      </c>
      <c r="C1017" s="50">
        <v>20.45</v>
      </c>
      <c r="D1017" s="51">
        <v>0.02</v>
      </c>
      <c r="E1017" s="52">
        <v>0.001</v>
      </c>
      <c r="F1017" s="54"/>
      <c r="G1017" s="49" t="s">
        <v>56</v>
      </c>
      <c r="I1017" s="51">
        <v>20117.0</v>
      </c>
      <c r="J1017" s="54"/>
      <c r="K1017" s="54"/>
    </row>
    <row r="1018">
      <c r="A1018" s="49" t="s">
        <v>2246</v>
      </c>
      <c r="B1018" s="49" t="s">
        <v>2247</v>
      </c>
      <c r="C1018" s="50">
        <v>20.79</v>
      </c>
      <c r="D1018" s="51">
        <v>-0.16</v>
      </c>
      <c r="E1018" s="52">
        <v>-0.0076</v>
      </c>
      <c r="F1018" s="54"/>
      <c r="G1018" s="49" t="s">
        <v>56</v>
      </c>
      <c r="I1018" s="51">
        <v>22697.0</v>
      </c>
      <c r="J1018" s="54"/>
      <c r="K1018" s="54"/>
    </row>
    <row r="1019">
      <c r="A1019" s="49" t="s">
        <v>2248</v>
      </c>
      <c r="B1019" s="49" t="s">
        <v>2249</v>
      </c>
      <c r="C1019" s="50">
        <v>20.675</v>
      </c>
      <c r="D1019" s="51">
        <v>-0.075</v>
      </c>
      <c r="E1019" s="52">
        <v>-0.0036</v>
      </c>
      <c r="F1019" s="54"/>
      <c r="G1019" s="49" t="s">
        <v>56</v>
      </c>
      <c r="I1019" s="51">
        <v>18640.0</v>
      </c>
      <c r="J1019" s="54"/>
      <c r="K1019" s="54"/>
    </row>
    <row r="1020">
      <c r="A1020" s="49" t="s">
        <v>2250</v>
      </c>
      <c r="B1020" s="49" t="s">
        <v>2251</v>
      </c>
      <c r="C1020" s="50">
        <v>22.21</v>
      </c>
      <c r="D1020" s="51">
        <v>0.01</v>
      </c>
      <c r="E1020" s="52">
        <v>5.0E-4</v>
      </c>
      <c r="F1020" s="51">
        <v>0.0</v>
      </c>
      <c r="G1020" s="54"/>
      <c r="H1020" s="51">
        <v>2022.0</v>
      </c>
      <c r="I1020" s="51">
        <v>29818.0</v>
      </c>
      <c r="J1020" s="49" t="s">
        <v>72</v>
      </c>
      <c r="K1020" s="49" t="s">
        <v>481</v>
      </c>
    </row>
    <row r="1021">
      <c r="A1021" s="49" t="s">
        <v>2252</v>
      </c>
      <c r="B1021" s="49" t="s">
        <v>2253</v>
      </c>
      <c r="C1021" s="50">
        <v>79.05</v>
      </c>
      <c r="D1021" s="51">
        <v>-0.76</v>
      </c>
      <c r="E1021" s="52">
        <v>-0.0095</v>
      </c>
      <c r="F1021" s="53">
        <v>5.67E10</v>
      </c>
      <c r="G1021" s="49" t="s">
        <v>121</v>
      </c>
      <c r="H1021" s="54"/>
      <c r="I1021" s="51">
        <v>828681.0</v>
      </c>
      <c r="J1021" s="54"/>
      <c r="K1021" s="54"/>
    </row>
    <row r="1022">
      <c r="A1022" s="49" t="s">
        <v>2254</v>
      </c>
      <c r="B1022" s="49" t="s">
        <v>2255</v>
      </c>
      <c r="C1022" s="50">
        <v>1.47</v>
      </c>
      <c r="D1022" s="51">
        <v>-0.01</v>
      </c>
      <c r="E1022" s="52">
        <v>-0.0068</v>
      </c>
      <c r="F1022" s="51">
        <v>1.8937863E7</v>
      </c>
      <c r="G1022" s="49" t="s">
        <v>738</v>
      </c>
      <c r="H1022" s="51">
        <v>2023.0</v>
      </c>
      <c r="I1022" s="51">
        <v>18419.0</v>
      </c>
      <c r="J1022" s="49" t="s">
        <v>107</v>
      </c>
      <c r="K1022" s="49" t="s">
        <v>262</v>
      </c>
    </row>
    <row r="1023">
      <c r="A1023" s="49" t="s">
        <v>2256</v>
      </c>
      <c r="B1023" s="49" t="s">
        <v>2257</v>
      </c>
      <c r="C1023" s="50">
        <v>0.7828</v>
      </c>
      <c r="D1023" s="51">
        <v>0.0128</v>
      </c>
      <c r="E1023" s="52">
        <v>0.0166</v>
      </c>
      <c r="F1023" s="51">
        <v>1.3167984E7</v>
      </c>
      <c r="G1023" s="49" t="s">
        <v>56</v>
      </c>
      <c r="I1023" s="51">
        <v>6655.0</v>
      </c>
      <c r="J1023" s="49" t="s">
        <v>82</v>
      </c>
      <c r="K1023" s="49" t="s">
        <v>152</v>
      </c>
    </row>
    <row r="1024">
      <c r="A1024" s="49" t="s">
        <v>2258</v>
      </c>
      <c r="B1024" s="49" t="s">
        <v>2259</v>
      </c>
      <c r="C1024" s="50">
        <v>17.62</v>
      </c>
      <c r="D1024" s="51">
        <v>-0.17</v>
      </c>
      <c r="E1024" s="52">
        <v>-0.0096</v>
      </c>
      <c r="F1024" s="53">
        <v>2.84E8</v>
      </c>
      <c r="G1024" s="49" t="s">
        <v>56</v>
      </c>
      <c r="I1024" s="51">
        <v>30520.0</v>
      </c>
      <c r="J1024" s="49" t="s">
        <v>72</v>
      </c>
      <c r="K1024" s="49" t="s">
        <v>133</v>
      </c>
    </row>
    <row r="1025">
      <c r="A1025" s="49" t="s">
        <v>2260</v>
      </c>
      <c r="B1025" s="49" t="s">
        <v>2261</v>
      </c>
      <c r="C1025" s="50">
        <v>82.59</v>
      </c>
      <c r="D1025" s="51">
        <v>-2.81</v>
      </c>
      <c r="E1025" s="52">
        <v>-0.0329</v>
      </c>
      <c r="F1025" s="53">
        <v>1.55E10</v>
      </c>
      <c r="G1025" s="49" t="s">
        <v>56</v>
      </c>
      <c r="H1025" s="51">
        <v>1999.0</v>
      </c>
      <c r="I1025" s="51">
        <v>900033.0</v>
      </c>
      <c r="J1025" s="49" t="s">
        <v>82</v>
      </c>
      <c r="K1025" s="49" t="s">
        <v>83</v>
      </c>
    </row>
    <row r="1026">
      <c r="A1026" s="49" t="s">
        <v>2262</v>
      </c>
      <c r="B1026" s="49" t="s">
        <v>2263</v>
      </c>
      <c r="C1026" s="50">
        <v>2.8</v>
      </c>
      <c r="D1026" s="51">
        <v>-0.15</v>
      </c>
      <c r="E1026" s="52">
        <v>-0.0509</v>
      </c>
      <c r="F1026" s="51">
        <v>3.3236826E7</v>
      </c>
      <c r="G1026" s="54"/>
      <c r="H1026" s="51">
        <v>2018.0</v>
      </c>
      <c r="I1026" s="51">
        <v>19869.0</v>
      </c>
      <c r="J1026" s="49" t="s">
        <v>72</v>
      </c>
      <c r="K1026" s="49" t="s">
        <v>133</v>
      </c>
    </row>
    <row r="1027">
      <c r="A1027" s="49" t="s">
        <v>2264</v>
      </c>
      <c r="B1027" s="49" t="s">
        <v>2265</v>
      </c>
      <c r="C1027" s="50">
        <v>56.48</v>
      </c>
      <c r="D1027" s="51">
        <v>-0.37</v>
      </c>
      <c r="E1027" s="52">
        <v>-0.0065</v>
      </c>
      <c r="F1027" s="53">
        <v>1.18E11</v>
      </c>
      <c r="G1027" s="49" t="s">
        <v>56</v>
      </c>
      <c r="I1027" s="51">
        <v>1.3169006E7</v>
      </c>
      <c r="J1027" s="49" t="s">
        <v>82</v>
      </c>
      <c r="K1027" s="49" t="s">
        <v>83</v>
      </c>
    </row>
    <row r="1028">
      <c r="A1028" s="49" t="s">
        <v>2266</v>
      </c>
      <c r="B1028" s="49" t="s">
        <v>2267</v>
      </c>
      <c r="C1028" s="50">
        <v>31.21</v>
      </c>
      <c r="D1028" s="51">
        <v>-0.83</v>
      </c>
      <c r="E1028" s="52">
        <v>-0.0259</v>
      </c>
      <c r="F1028" s="53">
        <v>5.11E10</v>
      </c>
      <c r="G1028" s="49" t="s">
        <v>121</v>
      </c>
      <c r="H1028" s="51">
        <v>1925.0</v>
      </c>
      <c r="I1028" s="51">
        <v>6869262.0</v>
      </c>
      <c r="J1028" s="49" t="s">
        <v>68</v>
      </c>
      <c r="K1028" s="49" t="s">
        <v>430</v>
      </c>
    </row>
    <row r="1029">
      <c r="A1029" s="49" t="s">
        <v>2268</v>
      </c>
      <c r="B1029" s="49" t="s">
        <v>2269</v>
      </c>
      <c r="C1029" s="50">
        <v>0.9006</v>
      </c>
      <c r="D1029" s="51">
        <v>-0.0037</v>
      </c>
      <c r="E1029" s="52">
        <v>-0.0041</v>
      </c>
      <c r="F1029" s="51">
        <v>4.7466463E7</v>
      </c>
      <c r="G1029" s="49" t="s">
        <v>56</v>
      </c>
      <c r="H1029" s="51">
        <v>2015.0</v>
      </c>
      <c r="I1029" s="51">
        <v>211238.0</v>
      </c>
      <c r="J1029" s="49" t="s">
        <v>95</v>
      </c>
      <c r="K1029" s="49" t="s">
        <v>800</v>
      </c>
    </row>
    <row r="1030">
      <c r="A1030" s="49" t="s">
        <v>2270</v>
      </c>
      <c r="B1030" s="49" t="s">
        <v>2271</v>
      </c>
      <c r="C1030" s="50">
        <v>1.72</v>
      </c>
      <c r="D1030" s="51">
        <v>-0.13</v>
      </c>
      <c r="E1030" s="52">
        <v>-0.0703</v>
      </c>
      <c r="F1030" s="51">
        <v>6.0799317E7</v>
      </c>
      <c r="G1030" s="49" t="s">
        <v>56</v>
      </c>
      <c r="H1030" s="51">
        <v>2018.0</v>
      </c>
      <c r="I1030" s="51">
        <v>885124.0</v>
      </c>
      <c r="J1030" s="49" t="s">
        <v>57</v>
      </c>
      <c r="K1030" s="49" t="s">
        <v>1611</v>
      </c>
    </row>
    <row r="1031">
      <c r="A1031" s="49" t="s">
        <v>2272</v>
      </c>
      <c r="B1031" s="49" t="s">
        <v>2273</v>
      </c>
      <c r="C1031" s="50">
        <v>14.69</v>
      </c>
      <c r="D1031" s="51">
        <v>-0.15</v>
      </c>
      <c r="E1031" s="52">
        <v>-0.0101</v>
      </c>
      <c r="F1031" s="53">
        <v>2.41E10</v>
      </c>
      <c r="G1031" s="49" t="s">
        <v>121</v>
      </c>
      <c r="H1031" s="51">
        <v>2020.0</v>
      </c>
      <c r="I1031" s="51">
        <v>24722.0</v>
      </c>
      <c r="J1031" s="49" t="s">
        <v>68</v>
      </c>
      <c r="K1031" s="49" t="s">
        <v>430</v>
      </c>
    </row>
    <row r="1032">
      <c r="A1032" s="49" t="s">
        <v>2274</v>
      </c>
      <c r="B1032" s="49" t="s">
        <v>2275</v>
      </c>
      <c r="C1032" s="50">
        <v>10.7</v>
      </c>
      <c r="D1032" s="51">
        <v>0.0</v>
      </c>
      <c r="E1032" s="52">
        <v>0.0</v>
      </c>
      <c r="F1032" s="51">
        <v>0.0</v>
      </c>
      <c r="G1032" s="49" t="s">
        <v>56</v>
      </c>
      <c r="H1032" s="51">
        <v>2021.0</v>
      </c>
      <c r="I1032" s="51">
        <v>726.0</v>
      </c>
      <c r="J1032" s="49" t="s">
        <v>72</v>
      </c>
      <c r="K1032" s="49" t="s">
        <v>73</v>
      </c>
    </row>
    <row r="1033">
      <c r="A1033" s="49" t="s">
        <v>2276</v>
      </c>
      <c r="B1033" s="49" t="s">
        <v>2277</v>
      </c>
      <c r="C1033" s="50">
        <v>0.249</v>
      </c>
      <c r="D1033" s="51">
        <v>0.029</v>
      </c>
      <c r="E1033" s="52">
        <v>0.1318</v>
      </c>
      <c r="F1033" s="51">
        <v>0.0</v>
      </c>
      <c r="G1033" s="49" t="s">
        <v>56</v>
      </c>
      <c r="H1033" s="51">
        <v>2021.0</v>
      </c>
      <c r="I1033" s="51">
        <v>101.0</v>
      </c>
      <c r="J1033" s="49" t="s">
        <v>72</v>
      </c>
      <c r="K1033" s="49" t="s">
        <v>73</v>
      </c>
    </row>
    <row r="1034">
      <c r="A1034" s="49" t="s">
        <v>2278</v>
      </c>
      <c r="B1034" s="49" t="s">
        <v>2279</v>
      </c>
      <c r="C1034" s="50">
        <v>13.72</v>
      </c>
      <c r="D1034" s="51">
        <v>-0.21</v>
      </c>
      <c r="E1034" s="52">
        <v>-0.0151</v>
      </c>
      <c r="F1034" s="53">
        <v>2.25E10</v>
      </c>
      <c r="G1034" s="49" t="s">
        <v>121</v>
      </c>
      <c r="H1034" s="51">
        <v>2020.0</v>
      </c>
      <c r="I1034" s="51">
        <v>16135.0</v>
      </c>
      <c r="J1034" s="49" t="s">
        <v>68</v>
      </c>
      <c r="K1034" s="49" t="s">
        <v>430</v>
      </c>
    </row>
    <row r="1035">
      <c r="A1035" s="49" t="s">
        <v>2280</v>
      </c>
      <c r="B1035" s="49" t="s">
        <v>2281</v>
      </c>
      <c r="C1035" s="50">
        <v>14.16</v>
      </c>
      <c r="D1035" s="51">
        <v>-0.54</v>
      </c>
      <c r="E1035" s="52">
        <v>-0.0367</v>
      </c>
      <c r="F1035" s="53">
        <v>2.65E9</v>
      </c>
      <c r="G1035" s="49" t="s">
        <v>56</v>
      </c>
      <c r="H1035" s="51">
        <v>2020.0</v>
      </c>
      <c r="I1035" s="51">
        <v>1049386.0</v>
      </c>
      <c r="J1035" s="49" t="s">
        <v>68</v>
      </c>
      <c r="K1035" s="49" t="s">
        <v>86</v>
      </c>
    </row>
    <row r="1036">
      <c r="A1036" s="49" t="s">
        <v>2282</v>
      </c>
      <c r="B1036" s="49" t="s">
        <v>2283</v>
      </c>
      <c r="C1036" s="50">
        <v>0.675</v>
      </c>
      <c r="D1036" s="51">
        <v>-0.02</v>
      </c>
      <c r="E1036" s="52">
        <v>-0.0288</v>
      </c>
      <c r="F1036" s="51">
        <v>1592532.0</v>
      </c>
      <c r="G1036" s="49" t="s">
        <v>56</v>
      </c>
      <c r="I1036" s="51">
        <v>2452.0</v>
      </c>
      <c r="J1036" s="49" t="s">
        <v>223</v>
      </c>
      <c r="K1036" s="49" t="s">
        <v>953</v>
      </c>
    </row>
    <row r="1037">
      <c r="A1037" s="49" t="s">
        <v>2284</v>
      </c>
      <c r="B1037" s="49" t="s">
        <v>2285</v>
      </c>
      <c r="C1037" s="50">
        <v>4.03</v>
      </c>
      <c r="D1037" s="51">
        <v>-0.07</v>
      </c>
      <c r="E1037" s="52">
        <v>-0.0171</v>
      </c>
      <c r="F1037" s="51">
        <v>3.28848E7</v>
      </c>
      <c r="G1037" s="49" t="s">
        <v>56</v>
      </c>
      <c r="H1037" s="51">
        <v>2021.0</v>
      </c>
      <c r="I1037" s="51">
        <v>278913.0</v>
      </c>
      <c r="J1037" s="49" t="s">
        <v>82</v>
      </c>
      <c r="K1037" s="49" t="s">
        <v>139</v>
      </c>
    </row>
    <row r="1038">
      <c r="A1038" s="49" t="s">
        <v>2286</v>
      </c>
      <c r="B1038" s="49" t="s">
        <v>2287</v>
      </c>
      <c r="C1038" s="50">
        <v>1.06</v>
      </c>
      <c r="D1038" s="51">
        <v>-0.02</v>
      </c>
      <c r="E1038" s="52">
        <v>-0.0185</v>
      </c>
      <c r="F1038" s="53">
        <v>1.09E8</v>
      </c>
      <c r="G1038" s="49" t="s">
        <v>67</v>
      </c>
      <c r="H1038" s="51">
        <v>2020.0</v>
      </c>
      <c r="I1038" s="51">
        <v>27682.0</v>
      </c>
      <c r="J1038" s="49" t="s">
        <v>82</v>
      </c>
      <c r="K1038" s="49" t="s">
        <v>244</v>
      </c>
    </row>
    <row r="1039">
      <c r="A1039" s="49" t="s">
        <v>2288</v>
      </c>
      <c r="B1039" s="49" t="s">
        <v>2289</v>
      </c>
      <c r="C1039" s="50">
        <v>31.28</v>
      </c>
      <c r="D1039" s="51">
        <v>-0.78</v>
      </c>
      <c r="E1039" s="52">
        <v>-0.0243</v>
      </c>
      <c r="F1039" s="53">
        <v>3.27E8</v>
      </c>
      <c r="G1039" s="54"/>
      <c r="H1039" s="51">
        <v>2021.0</v>
      </c>
      <c r="I1039" s="51">
        <v>11119.0</v>
      </c>
      <c r="J1039" s="49" t="s">
        <v>72</v>
      </c>
      <c r="K1039" s="49" t="s">
        <v>237</v>
      </c>
    </row>
    <row r="1040">
      <c r="A1040" s="49" t="s">
        <v>2290</v>
      </c>
      <c r="B1040" s="49" t="s">
        <v>2291</v>
      </c>
      <c r="C1040" s="50">
        <v>0.73</v>
      </c>
      <c r="D1040" s="51">
        <v>0.011</v>
      </c>
      <c r="E1040" s="52">
        <v>0.0153</v>
      </c>
      <c r="F1040" s="51">
        <v>1.29429E7</v>
      </c>
      <c r="G1040" s="49" t="s">
        <v>738</v>
      </c>
      <c r="H1040" s="54"/>
      <c r="I1040" s="51">
        <v>8394.0</v>
      </c>
      <c r="J1040" s="54"/>
      <c r="K1040" s="54"/>
    </row>
    <row r="1041">
      <c r="A1041" s="49" t="s">
        <v>2292</v>
      </c>
      <c r="B1041" s="49" t="s">
        <v>2293</v>
      </c>
      <c r="C1041" s="50">
        <v>42.45</v>
      </c>
      <c r="D1041" s="51">
        <v>-0.31</v>
      </c>
      <c r="E1041" s="52">
        <v>-0.0073</v>
      </c>
      <c r="F1041" s="53">
        <v>5.12E10</v>
      </c>
      <c r="G1041" s="49" t="s">
        <v>121</v>
      </c>
      <c r="H1041" s="54"/>
      <c r="I1041" s="51">
        <v>1755600.0</v>
      </c>
      <c r="J1041" s="49" t="s">
        <v>72</v>
      </c>
      <c r="K1041" s="49" t="s">
        <v>133</v>
      </c>
    </row>
    <row r="1042">
      <c r="A1042" s="49" t="s">
        <v>2294</v>
      </c>
      <c r="B1042" s="49" t="s">
        <v>2295</v>
      </c>
      <c r="C1042" s="50">
        <v>3.41</v>
      </c>
      <c r="D1042" s="51">
        <v>-0.03</v>
      </c>
      <c r="E1042" s="52">
        <v>-0.0087</v>
      </c>
      <c r="F1042" s="51">
        <v>5612693.0</v>
      </c>
      <c r="G1042" s="49" t="s">
        <v>56</v>
      </c>
      <c r="H1042" s="51">
        <v>2015.0</v>
      </c>
      <c r="I1042" s="51">
        <v>3956.0</v>
      </c>
      <c r="J1042" s="49" t="s">
        <v>82</v>
      </c>
      <c r="K1042" s="49" t="s">
        <v>83</v>
      </c>
    </row>
    <row r="1043">
      <c r="A1043" s="49" t="s">
        <v>2296</v>
      </c>
      <c r="B1043" s="49" t="s">
        <v>2297</v>
      </c>
      <c r="C1043" s="50">
        <v>93.24</v>
      </c>
      <c r="D1043" s="51">
        <v>-1.14</v>
      </c>
      <c r="E1043" s="52">
        <v>-0.0121</v>
      </c>
      <c r="F1043" s="53">
        <v>2.25E10</v>
      </c>
      <c r="G1043" s="49" t="s">
        <v>504</v>
      </c>
      <c r="H1043" s="51">
        <v>2019.0</v>
      </c>
      <c r="I1043" s="51">
        <v>824173.0</v>
      </c>
      <c r="J1043" s="49" t="s">
        <v>82</v>
      </c>
      <c r="K1043" s="49" t="s">
        <v>139</v>
      </c>
    </row>
    <row r="1044">
      <c r="A1044" s="49" t="s">
        <v>2298</v>
      </c>
      <c r="B1044" s="49" t="s">
        <v>2299</v>
      </c>
      <c r="C1044" s="50">
        <v>8.73</v>
      </c>
      <c r="D1044" s="51">
        <v>-0.05</v>
      </c>
      <c r="E1044" s="52">
        <v>-0.0057</v>
      </c>
      <c r="F1044" s="51">
        <v>0.0</v>
      </c>
      <c r="G1044" s="49" t="s">
        <v>56</v>
      </c>
      <c r="I1044" s="51">
        <v>47664.0</v>
      </c>
      <c r="J1044" s="49" t="s">
        <v>72</v>
      </c>
      <c r="K1044" s="49" t="s">
        <v>481</v>
      </c>
    </row>
    <row r="1045">
      <c r="A1045" s="49" t="s">
        <v>2300</v>
      </c>
      <c r="B1045" s="49" t="s">
        <v>2301</v>
      </c>
      <c r="C1045" s="50">
        <v>10.01</v>
      </c>
      <c r="D1045" s="51">
        <v>0.0</v>
      </c>
      <c r="E1045" s="52">
        <v>0.0</v>
      </c>
      <c r="F1045" s="51">
        <v>0.0</v>
      </c>
      <c r="G1045" s="49" t="s">
        <v>56</v>
      </c>
      <c r="H1045" s="51">
        <v>2020.0</v>
      </c>
      <c r="I1045" s="51">
        <v>353.0</v>
      </c>
      <c r="J1045" s="49" t="s">
        <v>72</v>
      </c>
      <c r="K1045" s="49" t="s">
        <v>73</v>
      </c>
    </row>
    <row r="1046">
      <c r="A1046" s="49" t="s">
        <v>2302</v>
      </c>
      <c r="B1046" s="49" t="s">
        <v>2303</v>
      </c>
      <c r="C1046" s="50">
        <v>14.89</v>
      </c>
      <c r="D1046" s="51">
        <v>-0.11</v>
      </c>
      <c r="E1046" s="52">
        <v>-0.0073</v>
      </c>
      <c r="F1046" s="53">
        <v>4.66E8</v>
      </c>
      <c r="G1046" s="49" t="s">
        <v>56</v>
      </c>
      <c r="H1046" s="51">
        <v>2022.0</v>
      </c>
      <c r="I1046" s="51">
        <v>118562.0</v>
      </c>
      <c r="J1046" s="54"/>
      <c r="K1046" s="54"/>
    </row>
    <row r="1047">
      <c r="A1047" s="49" t="s">
        <v>2304</v>
      </c>
      <c r="B1047" s="49" t="s">
        <v>2305</v>
      </c>
      <c r="C1047" s="50">
        <v>10.8</v>
      </c>
      <c r="D1047" s="51">
        <v>0.03</v>
      </c>
      <c r="E1047" s="52">
        <v>0.0028</v>
      </c>
      <c r="F1047" s="51">
        <v>0.0</v>
      </c>
      <c r="G1047" s="49" t="s">
        <v>56</v>
      </c>
      <c r="H1047" s="51">
        <v>2022.0</v>
      </c>
      <c r="I1047" s="51">
        <v>225.0</v>
      </c>
      <c r="J1047" s="49" t="s">
        <v>72</v>
      </c>
      <c r="K1047" s="49" t="s">
        <v>73</v>
      </c>
    </row>
    <row r="1048">
      <c r="A1048" s="49" t="s">
        <v>2306</v>
      </c>
      <c r="B1048" s="49" t="s">
        <v>2307</v>
      </c>
      <c r="C1048" s="50">
        <v>0.05</v>
      </c>
      <c r="D1048" s="51">
        <v>0.027</v>
      </c>
      <c r="E1048" s="52">
        <v>1.1739</v>
      </c>
      <c r="F1048" s="51">
        <v>0.0</v>
      </c>
      <c r="G1048" s="49" t="s">
        <v>56</v>
      </c>
      <c r="H1048" s="51">
        <v>2022.0</v>
      </c>
      <c r="I1048" s="51">
        <v>101114.0</v>
      </c>
      <c r="J1048" s="49" t="s">
        <v>72</v>
      </c>
      <c r="K1048" s="49" t="s">
        <v>73</v>
      </c>
    </row>
    <row r="1049">
      <c r="A1049" s="49" t="s">
        <v>2308</v>
      </c>
      <c r="B1049" s="49" t="s">
        <v>2309</v>
      </c>
      <c r="C1049" s="50">
        <v>0.271</v>
      </c>
      <c r="D1049" s="51">
        <v>-0.0227</v>
      </c>
      <c r="E1049" s="52">
        <v>-0.0773</v>
      </c>
      <c r="F1049" s="51">
        <v>3.6978019E7</v>
      </c>
      <c r="G1049" s="49" t="s">
        <v>56</v>
      </c>
      <c r="H1049" s="51">
        <v>2021.0</v>
      </c>
      <c r="I1049" s="51">
        <v>215500.0</v>
      </c>
      <c r="J1049" s="49" t="s">
        <v>57</v>
      </c>
      <c r="K1049" s="49" t="s">
        <v>111</v>
      </c>
    </row>
    <row r="1050">
      <c r="A1050" s="49" t="s">
        <v>2310</v>
      </c>
      <c r="B1050" s="49" t="s">
        <v>2311</v>
      </c>
      <c r="C1050" s="50">
        <v>9.24</v>
      </c>
      <c r="D1050" s="51">
        <v>-0.05</v>
      </c>
      <c r="E1050" s="52">
        <v>-0.0054</v>
      </c>
      <c r="F1050" s="51">
        <v>0.0</v>
      </c>
      <c r="G1050" s="49" t="s">
        <v>56</v>
      </c>
      <c r="H1050" s="51">
        <v>2005.0</v>
      </c>
      <c r="I1050" s="51">
        <v>166767.0</v>
      </c>
      <c r="J1050" s="49" t="s">
        <v>72</v>
      </c>
      <c r="K1050" s="49" t="s">
        <v>481</v>
      </c>
    </row>
    <row r="1051">
      <c r="A1051" s="49" t="s">
        <v>2312</v>
      </c>
      <c r="B1051" s="49" t="s">
        <v>2313</v>
      </c>
      <c r="C1051" s="50">
        <v>1.635</v>
      </c>
      <c r="D1051" s="51">
        <v>-0.045</v>
      </c>
      <c r="E1051" s="52">
        <v>-0.0268</v>
      </c>
      <c r="F1051" s="51">
        <v>4908121.0</v>
      </c>
      <c r="G1051" s="49" t="s">
        <v>56</v>
      </c>
      <c r="H1051" s="51">
        <v>2023.0</v>
      </c>
      <c r="I1051" s="51">
        <v>1513.0</v>
      </c>
      <c r="J1051" s="49" t="s">
        <v>145</v>
      </c>
      <c r="K1051" s="49" t="s">
        <v>355</v>
      </c>
    </row>
    <row r="1052">
      <c r="A1052" s="49" t="s">
        <v>2314</v>
      </c>
      <c r="B1052" s="49" t="s">
        <v>2315</v>
      </c>
      <c r="C1052" s="50">
        <v>48.01</v>
      </c>
      <c r="D1052" s="51">
        <v>-0.97</v>
      </c>
      <c r="E1052" s="52">
        <v>-0.0198</v>
      </c>
      <c r="F1052" s="53">
        <v>1.91E9</v>
      </c>
      <c r="G1052" s="49" t="s">
        <v>56</v>
      </c>
      <c r="I1052" s="51">
        <v>466852.0</v>
      </c>
      <c r="J1052" s="49" t="s">
        <v>72</v>
      </c>
      <c r="K1052" s="49" t="s">
        <v>133</v>
      </c>
    </row>
    <row r="1053">
      <c r="A1053" s="49" t="s">
        <v>2316</v>
      </c>
      <c r="B1053" s="49" t="s">
        <v>2317</v>
      </c>
      <c r="C1053" s="50">
        <v>13.05</v>
      </c>
      <c r="D1053" s="51">
        <v>0.0</v>
      </c>
      <c r="E1053" s="52">
        <v>0.0</v>
      </c>
      <c r="F1053" s="54"/>
      <c r="G1053" s="49" t="s">
        <v>56</v>
      </c>
      <c r="I1053" s="51">
        <v>8549.0</v>
      </c>
      <c r="J1053" s="54"/>
      <c r="K1053" s="54"/>
    </row>
    <row r="1054">
      <c r="A1054" s="49" t="s">
        <v>2318</v>
      </c>
      <c r="B1054" s="49" t="s">
        <v>2319</v>
      </c>
      <c r="C1054" s="50">
        <v>75.73</v>
      </c>
      <c r="D1054" s="51">
        <v>-0.32</v>
      </c>
      <c r="E1054" s="52">
        <v>-0.0042</v>
      </c>
      <c r="F1054" s="53">
        <v>5.03E9</v>
      </c>
      <c r="G1054" s="49" t="s">
        <v>56</v>
      </c>
      <c r="I1054" s="51">
        <v>142143.0</v>
      </c>
      <c r="J1054" s="49" t="s">
        <v>72</v>
      </c>
      <c r="K1054" s="49" t="s">
        <v>133</v>
      </c>
    </row>
    <row r="1055">
      <c r="A1055" s="49" t="s">
        <v>2320</v>
      </c>
      <c r="B1055" s="49" t="s">
        <v>2321</v>
      </c>
      <c r="C1055" s="50">
        <v>1.01</v>
      </c>
      <c r="D1055" s="51">
        <v>-0.02</v>
      </c>
      <c r="E1055" s="52">
        <v>-0.0194</v>
      </c>
      <c r="F1055" s="51">
        <v>3.8330496E7</v>
      </c>
      <c r="G1055" s="49" t="s">
        <v>56</v>
      </c>
      <c r="H1055" s="51">
        <v>2021.0</v>
      </c>
      <c r="I1055" s="51">
        <v>28102.0</v>
      </c>
      <c r="J1055" s="49" t="s">
        <v>82</v>
      </c>
      <c r="K1055" s="49" t="s">
        <v>83</v>
      </c>
    </row>
    <row r="1056">
      <c r="A1056" s="49" t="s">
        <v>2322</v>
      </c>
      <c r="B1056" s="49" t="s">
        <v>2323</v>
      </c>
      <c r="C1056" s="50">
        <v>0.496</v>
      </c>
      <c r="D1056" s="51">
        <v>0.0273</v>
      </c>
      <c r="E1056" s="52">
        <v>0.0583</v>
      </c>
      <c r="F1056" s="51">
        <v>5530400.0</v>
      </c>
      <c r="G1056" s="49" t="s">
        <v>67</v>
      </c>
      <c r="H1056" s="51">
        <v>2021.0</v>
      </c>
      <c r="I1056" s="51">
        <v>639991.0</v>
      </c>
      <c r="J1056" s="49" t="s">
        <v>82</v>
      </c>
      <c r="K1056" s="49" t="s">
        <v>211</v>
      </c>
    </row>
    <row r="1057">
      <c r="A1057" s="49" t="s">
        <v>2324</v>
      </c>
      <c r="B1057" s="49" t="s">
        <v>2325</v>
      </c>
      <c r="C1057" s="50">
        <v>20.15</v>
      </c>
      <c r="D1057" s="51">
        <v>-0.28</v>
      </c>
      <c r="E1057" s="52">
        <v>-0.0137</v>
      </c>
      <c r="F1057" s="53">
        <v>3.98E8</v>
      </c>
      <c r="G1057" s="49" t="s">
        <v>56</v>
      </c>
      <c r="I1057" s="51">
        <v>126355.0</v>
      </c>
      <c r="J1057" s="49" t="s">
        <v>57</v>
      </c>
      <c r="K1057" s="49" t="s">
        <v>379</v>
      </c>
    </row>
    <row r="1058">
      <c r="A1058" s="49" t="s">
        <v>2326</v>
      </c>
      <c r="B1058" s="49" t="s">
        <v>2327</v>
      </c>
      <c r="C1058" s="50">
        <v>76.15</v>
      </c>
      <c r="D1058" s="51">
        <v>-0.57</v>
      </c>
      <c r="E1058" s="52">
        <v>-0.0074</v>
      </c>
      <c r="F1058" s="53">
        <v>2.28E9</v>
      </c>
      <c r="G1058" s="49" t="s">
        <v>56</v>
      </c>
      <c r="H1058" s="51">
        <v>2014.0</v>
      </c>
      <c r="I1058" s="51">
        <v>633107.0</v>
      </c>
      <c r="J1058" s="49" t="s">
        <v>95</v>
      </c>
      <c r="K1058" s="49" t="s">
        <v>451</v>
      </c>
    </row>
    <row r="1059">
      <c r="A1059" s="49" t="s">
        <v>2328</v>
      </c>
      <c r="B1059" s="49" t="s">
        <v>2329</v>
      </c>
      <c r="C1059" s="50">
        <v>7.03</v>
      </c>
      <c r="D1059" s="51">
        <v>-0.12</v>
      </c>
      <c r="E1059" s="52">
        <v>-0.0168</v>
      </c>
      <c r="F1059" s="53">
        <v>1.79E9</v>
      </c>
      <c r="G1059" s="54"/>
      <c r="H1059" s="51">
        <v>2019.0</v>
      </c>
      <c r="I1059" s="51">
        <v>1951654.0</v>
      </c>
      <c r="J1059" s="49" t="s">
        <v>223</v>
      </c>
      <c r="K1059" s="49" t="s">
        <v>953</v>
      </c>
    </row>
    <row r="1060">
      <c r="A1060" s="49" t="s">
        <v>2330</v>
      </c>
      <c r="B1060" s="49" t="s">
        <v>2331</v>
      </c>
      <c r="C1060" s="50">
        <v>2.97</v>
      </c>
      <c r="D1060" s="51">
        <v>-0.03</v>
      </c>
      <c r="E1060" s="52">
        <v>-0.01</v>
      </c>
      <c r="F1060" s="51">
        <v>1.6929E7</v>
      </c>
      <c r="G1060" s="49" t="s">
        <v>738</v>
      </c>
      <c r="H1060" s="54"/>
      <c r="I1060" s="51">
        <v>4390.0</v>
      </c>
      <c r="J1060" s="49" t="s">
        <v>520</v>
      </c>
      <c r="K1060" s="49" t="s">
        <v>2332</v>
      </c>
    </row>
    <row r="1061">
      <c r="A1061" s="49" t="s">
        <v>2333</v>
      </c>
      <c r="B1061" s="49" t="s">
        <v>2334</v>
      </c>
      <c r="C1061" s="50">
        <v>10.0</v>
      </c>
      <c r="D1061" s="51">
        <v>0.01</v>
      </c>
      <c r="E1061" s="52">
        <v>0.001</v>
      </c>
      <c r="F1061" s="51">
        <v>4.543338E7</v>
      </c>
      <c r="G1061" s="49" t="s">
        <v>56</v>
      </c>
      <c r="I1061" s="51">
        <v>4576.0</v>
      </c>
      <c r="J1061" s="49" t="s">
        <v>72</v>
      </c>
      <c r="K1061" s="49" t="s">
        <v>133</v>
      </c>
    </row>
    <row r="1062">
      <c r="A1062" s="49" t="s">
        <v>2335</v>
      </c>
      <c r="B1062" s="49" t="s">
        <v>2336</v>
      </c>
      <c r="C1062" s="50">
        <v>10.9</v>
      </c>
      <c r="D1062" s="51">
        <v>-0.06</v>
      </c>
      <c r="E1062" s="52">
        <v>-0.0055</v>
      </c>
      <c r="F1062" s="53">
        <v>1.76E9</v>
      </c>
      <c r="G1062" s="49" t="s">
        <v>56</v>
      </c>
      <c r="H1062" s="51">
        <v>2021.0</v>
      </c>
      <c r="I1062" s="51">
        <v>992584.0</v>
      </c>
      <c r="J1062" s="49" t="s">
        <v>95</v>
      </c>
      <c r="K1062" s="49" t="s">
        <v>229</v>
      </c>
    </row>
    <row r="1063">
      <c r="A1063" s="49" t="s">
        <v>2337</v>
      </c>
      <c r="B1063" s="49" t="s">
        <v>2338</v>
      </c>
      <c r="C1063" s="50">
        <v>10.22</v>
      </c>
      <c r="D1063" s="51">
        <v>-0.03</v>
      </c>
      <c r="E1063" s="52">
        <v>-0.0029</v>
      </c>
      <c r="F1063" s="51">
        <v>0.0</v>
      </c>
      <c r="G1063" s="49" t="s">
        <v>56</v>
      </c>
      <c r="H1063" s="51">
        <v>2023.0</v>
      </c>
      <c r="I1063" s="51">
        <v>277.0</v>
      </c>
      <c r="J1063" s="54"/>
      <c r="K1063" s="54"/>
    </row>
    <row r="1064">
      <c r="A1064" s="49" t="s">
        <v>2339</v>
      </c>
      <c r="B1064" s="49" t="s">
        <v>2340</v>
      </c>
      <c r="C1064" s="50">
        <v>0.1821</v>
      </c>
      <c r="D1064" s="51">
        <v>0.0</v>
      </c>
      <c r="E1064" s="52">
        <v>0.0</v>
      </c>
      <c r="F1064" s="51">
        <v>0.0</v>
      </c>
      <c r="G1064" s="49" t="s">
        <v>56</v>
      </c>
      <c r="H1064" s="51">
        <v>2023.0</v>
      </c>
      <c r="I1064" s="51">
        <v>1.0</v>
      </c>
      <c r="J1064" s="54"/>
      <c r="K1064" s="54"/>
    </row>
    <row r="1065">
      <c r="A1065" s="49" t="s">
        <v>2341</v>
      </c>
      <c r="B1065" s="49" t="s">
        <v>2342</v>
      </c>
      <c r="C1065" s="50">
        <v>10.39</v>
      </c>
      <c r="D1065" s="51">
        <v>0.0</v>
      </c>
      <c r="E1065" s="52">
        <v>0.0</v>
      </c>
      <c r="F1065" s="51">
        <v>0.0</v>
      </c>
      <c r="G1065" s="49" t="s">
        <v>56</v>
      </c>
      <c r="H1065" s="51">
        <v>2023.0</v>
      </c>
      <c r="I1065" s="51">
        <v>124.0</v>
      </c>
      <c r="J1065" s="54"/>
      <c r="K1065" s="54"/>
    </row>
    <row r="1066">
      <c r="A1066" s="49" t="s">
        <v>2343</v>
      </c>
      <c r="B1066" s="49" t="s">
        <v>2344</v>
      </c>
      <c r="C1066" s="50">
        <v>24.65</v>
      </c>
      <c r="D1066" s="51">
        <v>-0.51</v>
      </c>
      <c r="E1066" s="52">
        <v>-0.0203</v>
      </c>
      <c r="F1066" s="53">
        <v>3.55E9</v>
      </c>
      <c r="G1066" s="49" t="s">
        <v>56</v>
      </c>
      <c r="H1066" s="51">
        <v>2015.0</v>
      </c>
      <c r="I1066" s="51">
        <v>1681756.0</v>
      </c>
      <c r="J1066" s="49" t="s">
        <v>107</v>
      </c>
      <c r="K1066" s="49" t="s">
        <v>262</v>
      </c>
    </row>
    <row r="1067">
      <c r="A1067" s="49" t="s">
        <v>2345</v>
      </c>
      <c r="B1067" s="49" t="s">
        <v>2346</v>
      </c>
      <c r="C1067" s="50">
        <v>1.88</v>
      </c>
      <c r="D1067" s="51">
        <v>0.05</v>
      </c>
      <c r="E1067" s="52">
        <v>0.0273</v>
      </c>
      <c r="F1067" s="51">
        <v>1.7796736E7</v>
      </c>
      <c r="G1067" s="49" t="s">
        <v>56</v>
      </c>
      <c r="H1067" s="51">
        <v>2017.0</v>
      </c>
      <c r="I1067" s="51">
        <v>20541.0</v>
      </c>
      <c r="J1067" s="49" t="s">
        <v>68</v>
      </c>
      <c r="K1067" s="49" t="s">
        <v>69</v>
      </c>
    </row>
    <row r="1068">
      <c r="A1068" s="49" t="s">
        <v>2347</v>
      </c>
      <c r="B1068" s="49" t="s">
        <v>2348</v>
      </c>
      <c r="C1068" s="50">
        <v>40.33</v>
      </c>
      <c r="D1068" s="51">
        <v>-0.39</v>
      </c>
      <c r="E1068" s="52">
        <v>-0.0096</v>
      </c>
      <c r="F1068" s="53">
        <v>1.15E11</v>
      </c>
      <c r="G1068" s="49" t="s">
        <v>138</v>
      </c>
      <c r="I1068" s="51">
        <v>7909186.0</v>
      </c>
      <c r="J1068" s="49" t="s">
        <v>223</v>
      </c>
      <c r="K1068" s="49" t="s">
        <v>2349</v>
      </c>
    </row>
    <row r="1069">
      <c r="A1069" s="49" t="s">
        <v>2350</v>
      </c>
      <c r="B1069" s="49" t="s">
        <v>2351</v>
      </c>
      <c r="C1069" s="50">
        <v>46.06</v>
      </c>
      <c r="D1069" s="51">
        <v>-2.56</v>
      </c>
      <c r="E1069" s="52">
        <v>-0.0527</v>
      </c>
      <c r="F1069" s="53">
        <v>2.79E9</v>
      </c>
      <c r="G1069" s="49" t="s">
        <v>56</v>
      </c>
      <c r="H1069" s="51">
        <v>2015.0</v>
      </c>
      <c r="I1069" s="51">
        <v>694340.0</v>
      </c>
      <c r="J1069" s="49" t="s">
        <v>82</v>
      </c>
      <c r="K1069" s="49" t="s">
        <v>83</v>
      </c>
    </row>
    <row r="1070">
      <c r="A1070" s="49" t="s">
        <v>2352</v>
      </c>
      <c r="B1070" s="49" t="s">
        <v>2353</v>
      </c>
      <c r="C1070" s="50">
        <v>63.04</v>
      </c>
      <c r="D1070" s="51">
        <v>-0.73</v>
      </c>
      <c r="E1070" s="52">
        <v>-0.0115</v>
      </c>
      <c r="F1070" s="53">
        <v>4.55E9</v>
      </c>
      <c r="G1070" s="49" t="s">
        <v>56</v>
      </c>
      <c r="I1070" s="51">
        <v>185332.0</v>
      </c>
      <c r="J1070" s="49" t="s">
        <v>72</v>
      </c>
      <c r="K1070" s="49" t="s">
        <v>133</v>
      </c>
    </row>
    <row r="1071">
      <c r="A1071" s="49" t="s">
        <v>2354</v>
      </c>
      <c r="B1071" s="49" t="s">
        <v>2355</v>
      </c>
      <c r="C1071" s="50">
        <v>24.51</v>
      </c>
      <c r="D1071" s="51">
        <v>0.0</v>
      </c>
      <c r="E1071" s="52">
        <v>0.0</v>
      </c>
      <c r="F1071" s="53">
        <v>1.77E9</v>
      </c>
      <c r="G1071" s="49" t="s">
        <v>56</v>
      </c>
      <c r="I1071" s="51">
        <v>380.0</v>
      </c>
      <c r="J1071" s="49" t="s">
        <v>72</v>
      </c>
      <c r="K1071" s="49" t="s">
        <v>133</v>
      </c>
    </row>
    <row r="1072">
      <c r="A1072" s="49" t="s">
        <v>2356</v>
      </c>
      <c r="B1072" s="49" t="s">
        <v>2357</v>
      </c>
      <c r="C1072" s="50">
        <v>29.81</v>
      </c>
      <c r="D1072" s="51">
        <v>0.23</v>
      </c>
      <c r="E1072" s="52">
        <v>0.0078</v>
      </c>
      <c r="F1072" s="53">
        <v>1.87E8</v>
      </c>
      <c r="G1072" s="49" t="s">
        <v>56</v>
      </c>
      <c r="I1072" s="51">
        <v>4406.0</v>
      </c>
      <c r="J1072" s="49" t="s">
        <v>72</v>
      </c>
      <c r="K1072" s="49" t="s">
        <v>133</v>
      </c>
    </row>
    <row r="1073">
      <c r="A1073" s="49" t="s">
        <v>2358</v>
      </c>
      <c r="B1073" s="49" t="s">
        <v>2359</v>
      </c>
      <c r="C1073" s="50">
        <v>5.57</v>
      </c>
      <c r="D1073" s="51">
        <v>-0.17</v>
      </c>
      <c r="E1073" s="52">
        <v>-0.0296</v>
      </c>
      <c r="F1073" s="53">
        <v>1.19E8</v>
      </c>
      <c r="G1073" s="49" t="s">
        <v>56</v>
      </c>
      <c r="I1073" s="51">
        <v>376932.0</v>
      </c>
      <c r="J1073" s="49" t="s">
        <v>223</v>
      </c>
      <c r="K1073" s="49" t="s">
        <v>2349</v>
      </c>
    </row>
    <row r="1074">
      <c r="A1074" s="49" t="s">
        <v>2360</v>
      </c>
      <c r="B1074" s="49" t="s">
        <v>2361</v>
      </c>
      <c r="C1074" s="50">
        <v>0.5082</v>
      </c>
      <c r="D1074" s="51">
        <v>-0.0598</v>
      </c>
      <c r="E1074" s="52">
        <v>-0.1053</v>
      </c>
      <c r="F1074" s="51">
        <v>5824055.0</v>
      </c>
      <c r="G1074" s="49" t="s">
        <v>56</v>
      </c>
      <c r="I1074" s="51">
        <v>950302.0</v>
      </c>
      <c r="J1074" s="49" t="s">
        <v>82</v>
      </c>
      <c r="K1074" s="49" t="s">
        <v>83</v>
      </c>
    </row>
    <row r="1075">
      <c r="A1075" s="49" t="s">
        <v>2362</v>
      </c>
      <c r="B1075" s="49" t="s">
        <v>2363</v>
      </c>
      <c r="C1075" s="50">
        <v>0.9</v>
      </c>
      <c r="D1075" s="51">
        <v>0.0349</v>
      </c>
      <c r="E1075" s="52">
        <v>0.0403</v>
      </c>
      <c r="F1075" s="51">
        <v>4834608.0</v>
      </c>
      <c r="G1075" s="49" t="s">
        <v>1576</v>
      </c>
      <c r="H1075" s="51">
        <v>2021.0</v>
      </c>
      <c r="I1075" s="51">
        <v>96731.0</v>
      </c>
      <c r="J1075" s="49" t="s">
        <v>82</v>
      </c>
      <c r="K1075" s="49" t="s">
        <v>83</v>
      </c>
    </row>
    <row r="1076">
      <c r="A1076" s="49" t="s">
        <v>2364</v>
      </c>
      <c r="B1076" s="49" t="s">
        <v>2365</v>
      </c>
      <c r="C1076" s="50">
        <v>12.5</v>
      </c>
      <c r="D1076" s="51">
        <v>-0.27</v>
      </c>
      <c r="E1076" s="52">
        <v>-0.0211</v>
      </c>
      <c r="F1076" s="53">
        <v>1.12E10</v>
      </c>
      <c r="G1076" s="49" t="s">
        <v>236</v>
      </c>
      <c r="H1076" s="54"/>
      <c r="I1076" s="51">
        <v>10499.0</v>
      </c>
      <c r="J1076" s="49" t="s">
        <v>72</v>
      </c>
      <c r="K1076" s="49" t="s">
        <v>68</v>
      </c>
    </row>
    <row r="1077">
      <c r="A1077" s="49" t="s">
        <v>2366</v>
      </c>
      <c r="B1077" s="49" t="s">
        <v>2367</v>
      </c>
      <c r="C1077" s="50">
        <v>10.5</v>
      </c>
      <c r="D1077" s="51">
        <v>-0.17</v>
      </c>
      <c r="E1077" s="52">
        <v>-0.0159</v>
      </c>
      <c r="F1077" s="53">
        <v>9.4E9</v>
      </c>
      <c r="G1077" s="49" t="s">
        <v>236</v>
      </c>
      <c r="H1077" s="54"/>
      <c r="I1077" s="51">
        <v>24267.0</v>
      </c>
      <c r="J1077" s="49" t="s">
        <v>72</v>
      </c>
      <c r="K1077" s="49" t="s">
        <v>321</v>
      </c>
    </row>
    <row r="1078">
      <c r="A1078" s="49" t="s">
        <v>2368</v>
      </c>
      <c r="B1078" s="49" t="s">
        <v>2369</v>
      </c>
      <c r="C1078" s="50">
        <v>11.87</v>
      </c>
      <c r="D1078" s="51">
        <v>-0.18</v>
      </c>
      <c r="E1078" s="52">
        <v>-0.0149</v>
      </c>
      <c r="F1078" s="53">
        <v>1.06E10</v>
      </c>
      <c r="G1078" s="49" t="s">
        <v>236</v>
      </c>
      <c r="H1078" s="54"/>
      <c r="I1078" s="51">
        <v>30712.0</v>
      </c>
      <c r="J1078" s="49" t="s">
        <v>72</v>
      </c>
      <c r="K1078" s="49" t="s">
        <v>68</v>
      </c>
    </row>
    <row r="1079">
      <c r="A1079" s="49" t="s">
        <v>2370</v>
      </c>
      <c r="B1079" s="49" t="s">
        <v>2371</v>
      </c>
      <c r="C1079" s="50">
        <v>12.02</v>
      </c>
      <c r="D1079" s="51">
        <v>-0.13</v>
      </c>
      <c r="E1079" s="52">
        <v>-0.0107</v>
      </c>
      <c r="F1079" s="53">
        <v>1.08E10</v>
      </c>
      <c r="G1079" s="49" t="s">
        <v>236</v>
      </c>
      <c r="H1079" s="54"/>
      <c r="I1079" s="51">
        <v>6777.0</v>
      </c>
      <c r="J1079" s="49" t="s">
        <v>72</v>
      </c>
      <c r="K1079" s="49" t="s">
        <v>68</v>
      </c>
    </row>
    <row r="1080">
      <c r="A1080" s="49" t="s">
        <v>2372</v>
      </c>
      <c r="B1080" s="49" t="s">
        <v>2373</v>
      </c>
      <c r="C1080" s="50">
        <v>3.02</v>
      </c>
      <c r="D1080" s="51">
        <v>-0.01</v>
      </c>
      <c r="E1080" s="52">
        <v>-0.0033</v>
      </c>
      <c r="F1080" s="51">
        <v>1.9654634E7</v>
      </c>
      <c r="G1080" s="54"/>
      <c r="H1080" s="51">
        <v>2020.0</v>
      </c>
      <c r="I1080" s="51">
        <v>369.0</v>
      </c>
      <c r="J1080" s="49" t="s">
        <v>95</v>
      </c>
      <c r="K1080" s="49" t="s">
        <v>800</v>
      </c>
    </row>
    <row r="1081">
      <c r="A1081" s="49" t="s">
        <v>2374</v>
      </c>
      <c r="B1081" s="49" t="s">
        <v>2375</v>
      </c>
      <c r="C1081" s="50">
        <v>175.9</v>
      </c>
      <c r="D1081" s="51">
        <v>-1.74</v>
      </c>
      <c r="E1081" s="52">
        <v>-0.0098</v>
      </c>
      <c r="F1081" s="53">
        <v>2.08E10</v>
      </c>
      <c r="G1081" s="49" t="s">
        <v>56</v>
      </c>
      <c r="I1081" s="51">
        <v>328502.0</v>
      </c>
      <c r="J1081" s="49" t="s">
        <v>95</v>
      </c>
      <c r="K1081" s="49" t="s">
        <v>215</v>
      </c>
    </row>
    <row r="1082">
      <c r="A1082" s="49" t="s">
        <v>2376</v>
      </c>
      <c r="B1082" s="49" t="s">
        <v>2377</v>
      </c>
      <c r="C1082" s="50">
        <v>10.95</v>
      </c>
      <c r="D1082" s="51">
        <v>-0.05</v>
      </c>
      <c r="E1082" s="52">
        <v>-0.0046</v>
      </c>
      <c r="F1082" s="51">
        <v>0.0</v>
      </c>
      <c r="G1082" s="49" t="s">
        <v>56</v>
      </c>
      <c r="H1082" s="51">
        <v>2022.0</v>
      </c>
      <c r="I1082" s="51">
        <v>526.0</v>
      </c>
      <c r="J1082" s="49" t="s">
        <v>72</v>
      </c>
      <c r="K1082" s="49" t="s">
        <v>73</v>
      </c>
    </row>
    <row r="1083">
      <c r="A1083" s="49" t="s">
        <v>2378</v>
      </c>
      <c r="B1083" s="49" t="s">
        <v>2379</v>
      </c>
      <c r="C1083" s="50">
        <v>0.2</v>
      </c>
      <c r="D1083" s="51">
        <v>0.0472</v>
      </c>
      <c r="E1083" s="52">
        <v>0.3089</v>
      </c>
      <c r="F1083" s="51">
        <v>0.0</v>
      </c>
      <c r="G1083" s="49" t="s">
        <v>56</v>
      </c>
      <c r="H1083" s="51">
        <v>2022.0</v>
      </c>
      <c r="I1083" s="51">
        <v>1700.0</v>
      </c>
      <c r="J1083" s="49" t="s">
        <v>72</v>
      </c>
      <c r="K1083" s="49" t="s">
        <v>73</v>
      </c>
    </row>
    <row r="1084">
      <c r="A1084" s="49" t="s">
        <v>2380</v>
      </c>
      <c r="B1084" s="49" t="s">
        <v>2381</v>
      </c>
      <c r="C1084" s="50">
        <v>4.3799</v>
      </c>
      <c r="D1084" s="51">
        <v>-0.1101</v>
      </c>
      <c r="E1084" s="52">
        <v>-0.0245</v>
      </c>
      <c r="F1084" s="51">
        <v>9.4399525E7</v>
      </c>
      <c r="G1084" s="49" t="s">
        <v>121</v>
      </c>
      <c r="H1084" s="54"/>
      <c r="I1084" s="51">
        <v>6923.0</v>
      </c>
      <c r="J1084" s="54"/>
      <c r="K1084" s="54"/>
    </row>
    <row r="1085">
      <c r="A1085" s="49" t="s">
        <v>2382</v>
      </c>
      <c r="B1085" s="49" t="s">
        <v>2383</v>
      </c>
      <c r="C1085" s="50">
        <v>43.58</v>
      </c>
      <c r="D1085" s="51">
        <v>-0.64</v>
      </c>
      <c r="E1085" s="52">
        <v>-0.0145</v>
      </c>
      <c r="F1085" s="53">
        <v>5.73E9</v>
      </c>
      <c r="G1085" s="49" t="s">
        <v>56</v>
      </c>
      <c r="H1085" s="51">
        <v>2022.0</v>
      </c>
      <c r="I1085" s="51">
        <v>714662.0</v>
      </c>
      <c r="J1085" s="49" t="s">
        <v>145</v>
      </c>
      <c r="K1085" s="49" t="s">
        <v>355</v>
      </c>
    </row>
    <row r="1086">
      <c r="A1086" s="49" t="s">
        <v>2384</v>
      </c>
      <c r="B1086" s="49" t="s">
        <v>2385</v>
      </c>
      <c r="C1086" s="50">
        <v>3.25</v>
      </c>
      <c r="D1086" s="51">
        <v>-0.35</v>
      </c>
      <c r="E1086" s="52">
        <v>-0.0972</v>
      </c>
      <c r="F1086" s="51">
        <v>6.2370945E7</v>
      </c>
      <c r="G1086" s="49" t="s">
        <v>56</v>
      </c>
      <c r="I1086" s="51">
        <v>54489.0</v>
      </c>
      <c r="J1086" s="49" t="s">
        <v>72</v>
      </c>
      <c r="K1086" s="49" t="s">
        <v>878</v>
      </c>
    </row>
    <row r="1087">
      <c r="A1087" s="49" t="s">
        <v>2386</v>
      </c>
      <c r="B1087" s="49" t="s">
        <v>2387</v>
      </c>
      <c r="C1087" s="50">
        <v>53.09</v>
      </c>
      <c r="D1087" s="51">
        <v>-1.09</v>
      </c>
      <c r="E1087" s="52">
        <v>-0.0201</v>
      </c>
      <c r="F1087" s="53">
        <v>2.57E9</v>
      </c>
      <c r="G1087" s="49" t="s">
        <v>56</v>
      </c>
      <c r="I1087" s="51">
        <v>264065.0</v>
      </c>
      <c r="J1087" s="49" t="s">
        <v>95</v>
      </c>
      <c r="K1087" s="49" t="s">
        <v>593</v>
      </c>
    </row>
    <row r="1088">
      <c r="A1088" s="49" t="s">
        <v>2388</v>
      </c>
      <c r="B1088" s="49" t="s">
        <v>2389</v>
      </c>
      <c r="C1088" s="50">
        <v>2.7</v>
      </c>
      <c r="D1088" s="51">
        <v>-0.11</v>
      </c>
      <c r="E1088" s="52">
        <v>-0.0392</v>
      </c>
      <c r="F1088" s="53">
        <v>5.72E8</v>
      </c>
      <c r="G1088" s="49" t="s">
        <v>56</v>
      </c>
      <c r="H1088" s="51">
        <v>2022.0</v>
      </c>
      <c r="I1088" s="51">
        <v>432329.0</v>
      </c>
      <c r="J1088" s="49" t="s">
        <v>145</v>
      </c>
      <c r="K1088" s="49" t="s">
        <v>146</v>
      </c>
    </row>
    <row r="1089">
      <c r="A1089" s="49" t="s">
        <v>2390</v>
      </c>
      <c r="B1089" s="49" t="s">
        <v>2391</v>
      </c>
      <c r="C1089" s="50">
        <v>10.71</v>
      </c>
      <c r="D1089" s="51">
        <v>0.0</v>
      </c>
      <c r="E1089" s="52">
        <v>0.0</v>
      </c>
      <c r="F1089" s="51">
        <v>0.0</v>
      </c>
      <c r="G1089" s="54"/>
      <c r="H1089" s="51">
        <v>2022.0</v>
      </c>
      <c r="I1089" s="51">
        <v>295.0</v>
      </c>
      <c r="J1089" s="49" t="s">
        <v>72</v>
      </c>
      <c r="K1089" s="49" t="s">
        <v>73</v>
      </c>
    </row>
    <row r="1090">
      <c r="A1090" s="49" t="s">
        <v>2392</v>
      </c>
      <c r="B1090" s="49" t="s">
        <v>2393</v>
      </c>
      <c r="C1090" s="50">
        <v>7.95</v>
      </c>
      <c r="D1090" s="51">
        <v>-0.29</v>
      </c>
      <c r="E1090" s="52">
        <v>-0.0352</v>
      </c>
      <c r="F1090" s="53">
        <v>9.41E8</v>
      </c>
      <c r="G1090" s="49" t="s">
        <v>56</v>
      </c>
      <c r="H1090" s="51">
        <v>2021.0</v>
      </c>
      <c r="I1090" s="51">
        <v>283912.0</v>
      </c>
      <c r="J1090" s="49" t="s">
        <v>72</v>
      </c>
      <c r="K1090" s="49" t="s">
        <v>124</v>
      </c>
    </row>
    <row r="1091">
      <c r="A1091" s="49" t="s">
        <v>2394</v>
      </c>
      <c r="B1091" s="49" t="s">
        <v>2395</v>
      </c>
      <c r="C1091" s="50">
        <v>0.96</v>
      </c>
      <c r="D1091" s="51">
        <v>0.0</v>
      </c>
      <c r="E1091" s="52">
        <v>0.0</v>
      </c>
      <c r="F1091" s="51">
        <v>3561600.0</v>
      </c>
      <c r="G1091" s="49" t="s">
        <v>274</v>
      </c>
      <c r="H1091" s="51">
        <v>2023.0</v>
      </c>
      <c r="I1091" s="51">
        <v>8.0</v>
      </c>
      <c r="J1091" s="49" t="s">
        <v>95</v>
      </c>
      <c r="K1091" s="49" t="s">
        <v>229</v>
      </c>
    </row>
    <row r="1092">
      <c r="A1092" s="49" t="s">
        <v>2396</v>
      </c>
      <c r="B1092" s="49" t="s">
        <v>2397</v>
      </c>
      <c r="C1092" s="50">
        <v>11.175</v>
      </c>
      <c r="D1092" s="51">
        <v>-0.005</v>
      </c>
      <c r="E1092" s="52">
        <v>-5.0E-4</v>
      </c>
      <c r="F1092" s="51">
        <v>0.0</v>
      </c>
      <c r="G1092" s="49" t="s">
        <v>56</v>
      </c>
      <c r="H1092" s="51">
        <v>2020.0</v>
      </c>
      <c r="I1092" s="51">
        <v>1745.0</v>
      </c>
      <c r="J1092" s="49" t="s">
        <v>72</v>
      </c>
      <c r="K1092" s="49" t="s">
        <v>73</v>
      </c>
    </row>
    <row r="1093">
      <c r="A1093" s="49" t="s">
        <v>2398</v>
      </c>
      <c r="B1093" s="49" t="s">
        <v>2399</v>
      </c>
      <c r="C1093" s="50">
        <v>0.11</v>
      </c>
      <c r="D1093" s="51">
        <v>0.03</v>
      </c>
      <c r="E1093" s="52">
        <v>0.375</v>
      </c>
      <c r="F1093" s="51">
        <v>0.0</v>
      </c>
      <c r="G1093" s="49" t="s">
        <v>56</v>
      </c>
      <c r="H1093" s="51">
        <v>2020.0</v>
      </c>
      <c r="I1093" s="51">
        <v>23781.0</v>
      </c>
      <c r="J1093" s="49" t="s">
        <v>72</v>
      </c>
      <c r="K1093" s="49" t="s">
        <v>73</v>
      </c>
    </row>
    <row r="1094">
      <c r="A1094" s="49" t="s">
        <v>2400</v>
      </c>
      <c r="B1094" s="49" t="s">
        <v>2401</v>
      </c>
      <c r="C1094" s="50">
        <v>0.2183</v>
      </c>
      <c r="D1094" s="51">
        <v>-0.0317</v>
      </c>
      <c r="E1094" s="52">
        <v>-0.1268</v>
      </c>
      <c r="F1094" s="51">
        <v>0.0</v>
      </c>
      <c r="G1094" s="49" t="s">
        <v>56</v>
      </c>
      <c r="H1094" s="51">
        <v>2020.0</v>
      </c>
      <c r="I1094" s="51">
        <v>8775.0</v>
      </c>
      <c r="J1094" s="49" t="s">
        <v>72</v>
      </c>
      <c r="K1094" s="49" t="s">
        <v>73</v>
      </c>
    </row>
    <row r="1095">
      <c r="A1095" s="49" t="s">
        <v>2402</v>
      </c>
      <c r="B1095" s="49" t="s">
        <v>2403</v>
      </c>
      <c r="C1095" s="50">
        <v>1.9249</v>
      </c>
      <c r="D1095" s="51">
        <v>-0.0251</v>
      </c>
      <c r="E1095" s="52">
        <v>-0.0129</v>
      </c>
      <c r="F1095" s="51">
        <v>2.5096746E7</v>
      </c>
      <c r="G1095" s="49" t="s">
        <v>56</v>
      </c>
      <c r="I1095" s="51">
        <v>2284.0</v>
      </c>
      <c r="J1095" s="49" t="s">
        <v>145</v>
      </c>
      <c r="K1095" s="49" t="s">
        <v>355</v>
      </c>
    </row>
    <row r="1096">
      <c r="A1096" s="49" t="s">
        <v>2404</v>
      </c>
      <c r="B1096" s="49" t="s">
        <v>2405</v>
      </c>
      <c r="C1096" s="50">
        <v>2.04</v>
      </c>
      <c r="D1096" s="51">
        <v>-0.01</v>
      </c>
      <c r="E1096" s="52">
        <v>-0.0049</v>
      </c>
      <c r="F1096" s="53">
        <v>2.2E9</v>
      </c>
      <c r="G1096" s="49" t="s">
        <v>144</v>
      </c>
      <c r="H1096" s="54"/>
      <c r="I1096" s="51">
        <v>4182319.0</v>
      </c>
      <c r="J1096" s="49" t="s">
        <v>145</v>
      </c>
      <c r="K1096" s="49" t="s">
        <v>2406</v>
      </c>
    </row>
    <row r="1097">
      <c r="A1097" s="49" t="s">
        <v>2407</v>
      </c>
      <c r="B1097" s="49" t="s">
        <v>2408</v>
      </c>
      <c r="C1097" s="50">
        <v>10.89</v>
      </c>
      <c r="D1097" s="51">
        <v>0.0</v>
      </c>
      <c r="E1097" s="52">
        <v>0.0</v>
      </c>
      <c r="F1097" s="51">
        <v>9.88467E7</v>
      </c>
      <c r="G1097" s="49" t="s">
        <v>56</v>
      </c>
      <c r="I1097" s="51">
        <v>210.0</v>
      </c>
      <c r="J1097" s="49" t="s">
        <v>145</v>
      </c>
      <c r="K1097" s="49" t="s">
        <v>2409</v>
      </c>
    </row>
    <row r="1098">
      <c r="A1098" s="49" t="s">
        <v>2410</v>
      </c>
      <c r="B1098" s="49" t="s">
        <v>2411</v>
      </c>
      <c r="C1098" s="50">
        <v>515549.989999999</v>
      </c>
      <c r="D1098" s="51">
        <v>-2595.01</v>
      </c>
      <c r="E1098" s="52">
        <v>-0.005</v>
      </c>
      <c r="F1098" s="53">
        <v>7.58E11</v>
      </c>
      <c r="G1098" s="49" t="s">
        <v>56</v>
      </c>
      <c r="I1098" s="51">
        <v>6985.0</v>
      </c>
      <c r="J1098" s="49" t="s">
        <v>72</v>
      </c>
      <c r="K1098" s="49" t="s">
        <v>2412</v>
      </c>
    </row>
    <row r="1099">
      <c r="A1099" s="49" t="s">
        <v>35</v>
      </c>
      <c r="B1099" s="49" t="s">
        <v>2411</v>
      </c>
      <c r="C1099" s="50">
        <v>338.66</v>
      </c>
      <c r="D1099" s="51">
        <v>-2.23</v>
      </c>
      <c r="E1099" s="52">
        <v>-0.0065</v>
      </c>
      <c r="F1099" s="53">
        <v>7.47E11</v>
      </c>
      <c r="G1099" s="49" t="s">
        <v>56</v>
      </c>
      <c r="I1099" s="51">
        <v>2741198.0</v>
      </c>
      <c r="J1099" s="49" t="s">
        <v>72</v>
      </c>
      <c r="K1099" s="49" t="s">
        <v>2412</v>
      </c>
    </row>
    <row r="1100">
      <c r="A1100" s="49" t="s">
        <v>2413</v>
      </c>
      <c r="B1100" s="49" t="s">
        <v>2414</v>
      </c>
      <c r="C1100" s="50">
        <v>10.56</v>
      </c>
      <c r="D1100" s="51">
        <v>0.0</v>
      </c>
      <c r="E1100" s="52">
        <v>0.0</v>
      </c>
      <c r="F1100" s="51">
        <v>0.0</v>
      </c>
      <c r="G1100" s="49" t="s">
        <v>56</v>
      </c>
      <c r="H1100" s="51">
        <v>2022.0</v>
      </c>
      <c r="I1100" s="51">
        <v>88.0</v>
      </c>
      <c r="J1100" s="49" t="s">
        <v>72</v>
      </c>
      <c r="K1100" s="49" t="s">
        <v>73</v>
      </c>
    </row>
    <row r="1101">
      <c r="A1101" s="49" t="s">
        <v>2415</v>
      </c>
      <c r="B1101" s="49" t="s">
        <v>2416</v>
      </c>
      <c r="C1101" s="50">
        <v>0.02</v>
      </c>
      <c r="D1101" s="51">
        <v>0.0017</v>
      </c>
      <c r="E1101" s="52">
        <v>0.0929</v>
      </c>
      <c r="F1101" s="51">
        <v>0.0</v>
      </c>
      <c r="G1101" s="49" t="s">
        <v>56</v>
      </c>
      <c r="H1101" s="51">
        <v>2022.0</v>
      </c>
      <c r="I1101" s="51">
        <v>97971.0</v>
      </c>
      <c r="J1101" s="49" t="s">
        <v>72</v>
      </c>
      <c r="K1101" s="49" t="s">
        <v>73</v>
      </c>
    </row>
    <row r="1102">
      <c r="A1102" s="49" t="s">
        <v>2417</v>
      </c>
      <c r="B1102" s="49" t="s">
        <v>2418</v>
      </c>
      <c r="C1102" s="50">
        <v>8.98</v>
      </c>
      <c r="D1102" s="51">
        <v>-0.09</v>
      </c>
      <c r="E1102" s="52">
        <v>-0.0099</v>
      </c>
      <c r="F1102" s="53">
        <v>7.96E8</v>
      </c>
      <c r="G1102" s="49" t="s">
        <v>56</v>
      </c>
      <c r="I1102" s="51">
        <v>378821.0</v>
      </c>
      <c r="J1102" s="49" t="s">
        <v>72</v>
      </c>
      <c r="K1102" s="49" t="s">
        <v>1641</v>
      </c>
    </row>
    <row r="1103">
      <c r="A1103" s="49" t="s">
        <v>2419</v>
      </c>
      <c r="B1103" s="49" t="s">
        <v>2420</v>
      </c>
      <c r="C1103" s="50">
        <v>59.65</v>
      </c>
      <c r="D1103" s="51">
        <v>-0.52</v>
      </c>
      <c r="E1103" s="52">
        <v>-0.0086</v>
      </c>
      <c r="F1103" s="53">
        <v>8.76E9</v>
      </c>
      <c r="G1103" s="49" t="s">
        <v>56</v>
      </c>
      <c r="I1103" s="51">
        <v>1050490.0</v>
      </c>
      <c r="J1103" s="49" t="s">
        <v>57</v>
      </c>
      <c r="K1103" s="49" t="s">
        <v>1611</v>
      </c>
    </row>
    <row r="1104">
      <c r="A1104" s="49" t="s">
        <v>2421</v>
      </c>
      <c r="B1104" s="49" t="s">
        <v>2422</v>
      </c>
      <c r="C1104" s="50">
        <v>11.5501</v>
      </c>
      <c r="D1104" s="51">
        <v>0.0301</v>
      </c>
      <c r="E1104" s="52">
        <v>0.0026</v>
      </c>
      <c r="F1104" s="51">
        <v>2.0980468E7</v>
      </c>
      <c r="G1104" s="49" t="s">
        <v>67</v>
      </c>
      <c r="H1104" s="51">
        <v>2020.0</v>
      </c>
      <c r="I1104" s="51">
        <v>506.0</v>
      </c>
      <c r="J1104" s="49" t="s">
        <v>72</v>
      </c>
      <c r="K1104" s="49" t="s">
        <v>73</v>
      </c>
    </row>
    <row r="1105">
      <c r="A1105" s="49" t="s">
        <v>2423</v>
      </c>
      <c r="B1105" s="49" t="s">
        <v>2424</v>
      </c>
      <c r="C1105" s="50">
        <v>0.1746</v>
      </c>
      <c r="D1105" s="51">
        <v>0.0146</v>
      </c>
      <c r="E1105" s="52">
        <v>0.0913</v>
      </c>
      <c r="F1105" s="51">
        <v>0.0</v>
      </c>
      <c r="G1105" s="49" t="s">
        <v>67</v>
      </c>
      <c r="H1105" s="51">
        <v>2020.0</v>
      </c>
      <c r="I1105" s="51">
        <v>101.0</v>
      </c>
      <c r="J1105" s="49" t="s">
        <v>72</v>
      </c>
      <c r="K1105" s="49" t="s">
        <v>73</v>
      </c>
    </row>
    <row r="1106">
      <c r="A1106" s="49" t="s">
        <v>2425</v>
      </c>
      <c r="B1106" s="49" t="s">
        <v>2426</v>
      </c>
      <c r="C1106" s="50">
        <v>2.99</v>
      </c>
      <c r="D1106" s="51">
        <v>0.22</v>
      </c>
      <c r="E1106" s="52">
        <v>0.0794</v>
      </c>
      <c r="F1106" s="53">
        <v>2.89E8</v>
      </c>
      <c r="G1106" s="49" t="s">
        <v>56</v>
      </c>
      <c r="H1106" s="51">
        <v>2021.0</v>
      </c>
      <c r="I1106" s="51">
        <v>83026.0</v>
      </c>
      <c r="J1106" s="49" t="s">
        <v>95</v>
      </c>
      <c r="K1106" s="49" t="s">
        <v>2004</v>
      </c>
    </row>
    <row r="1107">
      <c r="A1107" s="49" t="s">
        <v>2427</v>
      </c>
      <c r="B1107" s="49" t="s">
        <v>2428</v>
      </c>
      <c r="C1107" s="50">
        <v>2.6</v>
      </c>
      <c r="D1107" s="51">
        <v>-0.02</v>
      </c>
      <c r="E1107" s="52">
        <v>-0.0076</v>
      </c>
      <c r="F1107" s="51">
        <v>2.5976023E7</v>
      </c>
      <c r="G1107" s="49" t="s">
        <v>56</v>
      </c>
      <c r="H1107" s="51">
        <v>1965.0</v>
      </c>
      <c r="I1107" s="51">
        <v>8783.0</v>
      </c>
      <c r="J1107" s="49" t="s">
        <v>223</v>
      </c>
      <c r="K1107" s="49" t="s">
        <v>953</v>
      </c>
    </row>
    <row r="1108">
      <c r="A1108" s="49" t="s">
        <v>2429</v>
      </c>
      <c r="B1108" s="49" t="s">
        <v>2430</v>
      </c>
      <c r="C1108" s="50">
        <v>68.27</v>
      </c>
      <c r="D1108" s="51">
        <v>-0.58</v>
      </c>
      <c r="E1108" s="52">
        <v>-0.0084</v>
      </c>
      <c r="F1108" s="53">
        <v>1.94E10</v>
      </c>
      <c r="G1108" s="49" t="s">
        <v>56</v>
      </c>
      <c r="I1108" s="51">
        <v>1736109.0</v>
      </c>
      <c r="J1108" s="49" t="s">
        <v>72</v>
      </c>
      <c r="K1108" s="49" t="s">
        <v>312</v>
      </c>
    </row>
    <row r="1109">
      <c r="A1109" s="49" t="s">
        <v>2431</v>
      </c>
      <c r="B1109" s="49" t="s">
        <v>2432</v>
      </c>
      <c r="C1109" s="50">
        <v>5.25</v>
      </c>
      <c r="D1109" s="51">
        <v>0.2053</v>
      </c>
      <c r="E1109" s="52">
        <v>0.0407</v>
      </c>
      <c r="F1109" s="53">
        <v>5.75E8</v>
      </c>
      <c r="G1109" s="49" t="s">
        <v>138</v>
      </c>
      <c r="H1109" s="51">
        <v>2018.0</v>
      </c>
      <c r="I1109" s="51">
        <v>2336.0</v>
      </c>
      <c r="J1109" s="49" t="s">
        <v>223</v>
      </c>
      <c r="K1109" s="49" t="s">
        <v>2349</v>
      </c>
    </row>
    <row r="1110">
      <c r="A1110" s="49" t="s">
        <v>2433</v>
      </c>
      <c r="B1110" s="49" t="s">
        <v>2434</v>
      </c>
      <c r="C1110" s="50">
        <v>0.0153</v>
      </c>
      <c r="D1110" s="51">
        <v>-0.0047</v>
      </c>
      <c r="E1110" s="52">
        <v>-0.235</v>
      </c>
      <c r="F1110" s="51">
        <v>1676693.0</v>
      </c>
      <c r="G1110" s="49" t="s">
        <v>138</v>
      </c>
      <c r="H1110" s="51">
        <v>2018.0</v>
      </c>
      <c r="I1110" s="51">
        <v>403.0</v>
      </c>
      <c r="J1110" s="49" t="s">
        <v>223</v>
      </c>
      <c r="K1110" s="49" t="s">
        <v>2349</v>
      </c>
    </row>
    <row r="1111">
      <c r="A1111" s="49" t="s">
        <v>2435</v>
      </c>
      <c r="B1111" s="49" t="s">
        <v>2436</v>
      </c>
      <c r="C1111" s="50">
        <v>25.4</v>
      </c>
      <c r="D1111" s="51">
        <v>-0.61</v>
      </c>
      <c r="E1111" s="52">
        <v>-0.0235</v>
      </c>
      <c r="F1111" s="53">
        <v>4.16E9</v>
      </c>
      <c r="G1111" s="49" t="s">
        <v>56</v>
      </c>
      <c r="H1111" s="51">
        <v>2021.0</v>
      </c>
      <c r="I1111" s="51">
        <v>644951.0</v>
      </c>
      <c r="J1111" s="49" t="s">
        <v>95</v>
      </c>
      <c r="K1111" s="49" t="s">
        <v>1195</v>
      </c>
    </row>
    <row r="1112">
      <c r="A1112" s="49" t="s">
        <v>2437</v>
      </c>
      <c r="B1112" s="49" t="s">
        <v>2438</v>
      </c>
      <c r="C1112" s="50">
        <v>21.19</v>
      </c>
      <c r="D1112" s="51">
        <v>-0.15</v>
      </c>
      <c r="E1112" s="52">
        <v>-0.007</v>
      </c>
      <c r="F1112" s="53">
        <v>2.47E9</v>
      </c>
      <c r="G1112" s="49" t="s">
        <v>56</v>
      </c>
      <c r="H1112" s="51">
        <v>2019.0</v>
      </c>
      <c r="I1112" s="51">
        <v>451809.0</v>
      </c>
      <c r="J1112" s="49" t="s">
        <v>72</v>
      </c>
      <c r="K1112" s="49" t="s">
        <v>312</v>
      </c>
    </row>
    <row r="1113">
      <c r="A1113" s="49" t="s">
        <v>2439</v>
      </c>
      <c r="B1113" s="49" t="s">
        <v>2440</v>
      </c>
      <c r="C1113" s="50">
        <v>0.693</v>
      </c>
      <c r="D1113" s="51">
        <v>-0.0295</v>
      </c>
      <c r="E1113" s="52">
        <v>-0.0408</v>
      </c>
      <c r="F1113" s="51">
        <v>1.0128195E7</v>
      </c>
      <c r="G1113" s="49" t="s">
        <v>214</v>
      </c>
      <c r="H1113" s="51">
        <v>2015.0</v>
      </c>
      <c r="I1113" s="51">
        <v>185259.0</v>
      </c>
      <c r="J1113" s="49" t="s">
        <v>107</v>
      </c>
      <c r="K1113" s="49" t="s">
        <v>348</v>
      </c>
    </row>
    <row r="1114">
      <c r="A1114" s="49" t="s">
        <v>2441</v>
      </c>
      <c r="B1114" s="49" t="s">
        <v>2442</v>
      </c>
      <c r="C1114" s="50">
        <v>0.7001</v>
      </c>
      <c r="D1114" s="51">
        <v>-0.0852</v>
      </c>
      <c r="E1114" s="52">
        <v>-0.1085</v>
      </c>
      <c r="F1114" s="51">
        <v>358009.0</v>
      </c>
      <c r="G1114" s="49" t="s">
        <v>121</v>
      </c>
      <c r="H1114" s="51">
        <v>2022.0</v>
      </c>
      <c r="I1114" s="51">
        <v>90012.0</v>
      </c>
      <c r="J1114" s="49" t="s">
        <v>82</v>
      </c>
      <c r="K1114" s="49" t="s">
        <v>178</v>
      </c>
    </row>
    <row r="1115">
      <c r="A1115" s="49" t="s">
        <v>2443</v>
      </c>
      <c r="B1115" s="49" t="s">
        <v>2444</v>
      </c>
      <c r="C1115" s="50">
        <v>5.82</v>
      </c>
      <c r="D1115" s="51">
        <v>-0.19</v>
      </c>
      <c r="E1115" s="52">
        <v>-0.0316</v>
      </c>
      <c r="F1115" s="53">
        <v>7.57E8</v>
      </c>
      <c r="G1115" s="49" t="s">
        <v>56</v>
      </c>
      <c r="H1115" s="51">
        <v>2018.0</v>
      </c>
      <c r="I1115" s="51">
        <v>720809.0</v>
      </c>
      <c r="J1115" s="49" t="s">
        <v>68</v>
      </c>
      <c r="K1115" s="49" t="s">
        <v>86</v>
      </c>
    </row>
    <row r="1116">
      <c r="A1116" s="49" t="s">
        <v>2445</v>
      </c>
      <c r="B1116" s="49" t="s">
        <v>2446</v>
      </c>
      <c r="C1116" s="50">
        <v>17.2</v>
      </c>
      <c r="D1116" s="51">
        <v>-0.15</v>
      </c>
      <c r="E1116" s="52">
        <v>-0.0087</v>
      </c>
      <c r="F1116" s="53">
        <v>3.24E8</v>
      </c>
      <c r="G1116" s="49" t="s">
        <v>56</v>
      </c>
      <c r="I1116" s="51">
        <v>30933.0</v>
      </c>
      <c r="J1116" s="49" t="s">
        <v>68</v>
      </c>
      <c r="K1116" s="49" t="s">
        <v>86</v>
      </c>
    </row>
    <row r="1117">
      <c r="A1117" s="49" t="s">
        <v>2447</v>
      </c>
      <c r="B1117" s="49" t="s">
        <v>2448</v>
      </c>
      <c r="C1117" s="50">
        <v>1.87</v>
      </c>
      <c r="D1117" s="51">
        <v>0.02</v>
      </c>
      <c r="E1117" s="52">
        <v>0.0108</v>
      </c>
      <c r="F1117" s="51">
        <v>8728489.0</v>
      </c>
      <c r="G1117" s="49" t="s">
        <v>56</v>
      </c>
      <c r="I1117" s="51">
        <v>7481.0</v>
      </c>
      <c r="J1117" s="49" t="s">
        <v>82</v>
      </c>
      <c r="K1117" s="49" t="s">
        <v>547</v>
      </c>
    </row>
    <row r="1118">
      <c r="A1118" s="49" t="s">
        <v>2449</v>
      </c>
      <c r="B1118" s="49" t="s">
        <v>2450</v>
      </c>
      <c r="C1118" s="50">
        <v>7.27</v>
      </c>
      <c r="D1118" s="51">
        <v>-0.02</v>
      </c>
      <c r="E1118" s="52">
        <v>-0.0027</v>
      </c>
      <c r="F1118" s="51">
        <v>0.0</v>
      </c>
      <c r="G1118" s="49" t="s">
        <v>56</v>
      </c>
      <c r="I1118" s="51">
        <v>169661.0</v>
      </c>
      <c r="J1118" s="49" t="s">
        <v>72</v>
      </c>
      <c r="K1118" s="49" t="s">
        <v>481</v>
      </c>
    </row>
    <row r="1119">
      <c r="A1119" s="49" t="s">
        <v>2451</v>
      </c>
      <c r="B1119" s="49" t="s">
        <v>2452</v>
      </c>
      <c r="C1119" s="50">
        <v>20.28</v>
      </c>
      <c r="D1119" s="51">
        <v>-0.27</v>
      </c>
      <c r="E1119" s="52">
        <v>-0.0131</v>
      </c>
      <c r="F1119" s="53">
        <v>6.1E9</v>
      </c>
      <c r="G1119" s="49" t="s">
        <v>56</v>
      </c>
      <c r="H1119" s="51">
        <v>2013.0</v>
      </c>
      <c r="I1119" s="51">
        <v>2728194.0</v>
      </c>
      <c r="J1119" s="49" t="s">
        <v>68</v>
      </c>
      <c r="K1119" s="49" t="s">
        <v>86</v>
      </c>
    </row>
    <row r="1120">
      <c r="A1120" s="49" t="s">
        <v>2453</v>
      </c>
      <c r="B1120" s="49" t="s">
        <v>2454</v>
      </c>
      <c r="C1120" s="50">
        <v>8.59</v>
      </c>
      <c r="D1120" s="51">
        <v>-0.06</v>
      </c>
      <c r="E1120" s="52">
        <v>-0.0069</v>
      </c>
      <c r="F1120" s="53">
        <v>6.5E8</v>
      </c>
      <c r="G1120" s="49" t="s">
        <v>56</v>
      </c>
      <c r="H1120" s="51">
        <v>2018.0</v>
      </c>
      <c r="I1120" s="51">
        <v>840153.0</v>
      </c>
      <c r="J1120" s="49" t="s">
        <v>223</v>
      </c>
      <c r="K1120" s="49" t="s">
        <v>953</v>
      </c>
    </row>
    <row r="1121">
      <c r="A1121" s="49" t="s">
        <v>2455</v>
      </c>
      <c r="B1121" s="49" t="s">
        <v>2456</v>
      </c>
      <c r="C1121" s="50">
        <v>45.12</v>
      </c>
      <c r="D1121" s="51">
        <v>-1.42</v>
      </c>
      <c r="E1121" s="52">
        <v>-0.0305</v>
      </c>
      <c r="F1121" s="53">
        <v>4.46E9</v>
      </c>
      <c r="G1121" s="49" t="s">
        <v>56</v>
      </c>
      <c r="H1121" s="51">
        <v>2021.0</v>
      </c>
      <c r="I1121" s="51">
        <v>650363.0</v>
      </c>
      <c r="J1121" s="49" t="s">
        <v>107</v>
      </c>
      <c r="K1121" s="49" t="s">
        <v>262</v>
      </c>
    </row>
    <row r="1122">
      <c r="A1122" s="49" t="s">
        <v>2457</v>
      </c>
      <c r="B1122" s="49" t="s">
        <v>2458</v>
      </c>
      <c r="C1122" s="50">
        <v>17.45</v>
      </c>
      <c r="D1122" s="51">
        <v>0.05</v>
      </c>
      <c r="E1122" s="52">
        <v>0.0029</v>
      </c>
      <c r="F1122" s="53">
        <v>8.22E9</v>
      </c>
      <c r="G1122" s="49" t="s">
        <v>718</v>
      </c>
      <c r="H1122" s="54"/>
      <c r="I1122" s="51">
        <v>478956.0</v>
      </c>
      <c r="J1122" s="49" t="s">
        <v>72</v>
      </c>
      <c r="K1122" s="49" t="s">
        <v>878</v>
      </c>
    </row>
    <row r="1123">
      <c r="A1123" s="49" t="s">
        <v>2459</v>
      </c>
      <c r="B1123" s="49" t="s">
        <v>2460</v>
      </c>
      <c r="C1123" s="50">
        <v>7.43</v>
      </c>
      <c r="D1123" s="51">
        <v>0.26</v>
      </c>
      <c r="E1123" s="52">
        <v>0.0363</v>
      </c>
      <c r="F1123" s="53">
        <v>1.0E8</v>
      </c>
      <c r="G1123" s="49" t="s">
        <v>56</v>
      </c>
      <c r="H1123" s="51">
        <v>2020.0</v>
      </c>
      <c r="I1123" s="51">
        <v>2508.0</v>
      </c>
      <c r="J1123" s="49" t="s">
        <v>72</v>
      </c>
      <c r="K1123" s="49" t="s">
        <v>1858</v>
      </c>
    </row>
    <row r="1124">
      <c r="A1124" s="49" t="s">
        <v>2461</v>
      </c>
      <c r="B1124" s="49" t="s">
        <v>2462</v>
      </c>
      <c r="C1124" s="50">
        <v>5.27</v>
      </c>
      <c r="D1124" s="51">
        <v>0.06</v>
      </c>
      <c r="E1124" s="52">
        <v>0.0115</v>
      </c>
      <c r="F1124" s="53">
        <v>3.92E10</v>
      </c>
      <c r="G1124" s="49" t="s">
        <v>144</v>
      </c>
      <c r="H1124" s="51">
        <v>2009.0</v>
      </c>
      <c r="I1124" s="51">
        <v>382412.0</v>
      </c>
      <c r="J1124" s="49" t="s">
        <v>72</v>
      </c>
      <c r="K1124" s="49" t="s">
        <v>878</v>
      </c>
    </row>
    <row r="1125">
      <c r="A1125" s="49" t="s">
        <v>2463</v>
      </c>
      <c r="B1125" s="49" t="s">
        <v>2464</v>
      </c>
      <c r="C1125" s="50">
        <v>15.24</v>
      </c>
      <c r="D1125" s="51">
        <v>0.24</v>
      </c>
      <c r="E1125" s="52">
        <v>0.016</v>
      </c>
      <c r="F1125" s="53">
        <v>1.34E8</v>
      </c>
      <c r="G1125" s="49" t="s">
        <v>56</v>
      </c>
      <c r="I1125" s="51">
        <v>23811.0</v>
      </c>
      <c r="J1125" s="49" t="s">
        <v>95</v>
      </c>
      <c r="K1125" s="49" t="s">
        <v>2465</v>
      </c>
    </row>
    <row r="1126">
      <c r="A1126" s="49" t="s">
        <v>2466</v>
      </c>
      <c r="B1126" s="49" t="s">
        <v>2467</v>
      </c>
      <c r="C1126" s="50">
        <v>0.1698</v>
      </c>
      <c r="D1126" s="51">
        <v>-0.0192</v>
      </c>
      <c r="E1126" s="52">
        <v>-0.1016</v>
      </c>
      <c r="F1126" s="51">
        <v>521016.0</v>
      </c>
      <c r="G1126" s="49" t="s">
        <v>56</v>
      </c>
      <c r="I1126" s="51">
        <v>1059149.0</v>
      </c>
      <c r="J1126" s="54"/>
      <c r="K1126" s="54"/>
    </row>
    <row r="1127">
      <c r="A1127" s="49" t="s">
        <v>2468</v>
      </c>
      <c r="B1127" s="49" t="s">
        <v>2469</v>
      </c>
      <c r="C1127" s="50">
        <v>0.5862</v>
      </c>
      <c r="D1127" s="51">
        <v>-0.035</v>
      </c>
      <c r="E1127" s="52">
        <v>-0.0563</v>
      </c>
      <c r="F1127" s="51">
        <v>4.39225E7</v>
      </c>
      <c r="G1127" s="49" t="s">
        <v>56</v>
      </c>
      <c r="I1127" s="51">
        <v>91546.0</v>
      </c>
      <c r="J1127" s="49" t="s">
        <v>82</v>
      </c>
      <c r="K1127" s="49" t="s">
        <v>498</v>
      </c>
    </row>
    <row r="1128">
      <c r="A1128" s="49" t="s">
        <v>2470</v>
      </c>
      <c r="B1128" s="49" t="s">
        <v>2471</v>
      </c>
      <c r="C1128" s="50">
        <v>16.94</v>
      </c>
      <c r="D1128" s="51">
        <v>-0.4</v>
      </c>
      <c r="E1128" s="52">
        <v>-0.0231</v>
      </c>
      <c r="F1128" s="53">
        <v>5.38E9</v>
      </c>
      <c r="G1128" s="49" t="s">
        <v>138</v>
      </c>
      <c r="H1128" s="51">
        <v>2014.0</v>
      </c>
      <c r="I1128" s="51">
        <v>102632.0</v>
      </c>
      <c r="J1128" s="49" t="s">
        <v>72</v>
      </c>
      <c r="K1128" s="49" t="s">
        <v>321</v>
      </c>
    </row>
    <row r="1129">
      <c r="A1129" s="49" t="s">
        <v>2472</v>
      </c>
      <c r="B1129" s="49" t="s">
        <v>2473</v>
      </c>
      <c r="C1129" s="50">
        <v>12.75</v>
      </c>
      <c r="D1129" s="51">
        <v>-0.1</v>
      </c>
      <c r="E1129" s="52">
        <v>-0.0078</v>
      </c>
      <c r="F1129" s="51">
        <v>0.0</v>
      </c>
      <c r="G1129" s="49" t="s">
        <v>56</v>
      </c>
      <c r="H1129" s="51">
        <v>2010.0</v>
      </c>
      <c r="I1129" s="51">
        <v>44654.0</v>
      </c>
      <c r="J1129" s="49" t="s">
        <v>72</v>
      </c>
      <c r="K1129" s="49" t="s">
        <v>481</v>
      </c>
    </row>
    <row r="1130">
      <c r="A1130" s="49" t="s">
        <v>2474</v>
      </c>
      <c r="B1130" s="49" t="s">
        <v>2475</v>
      </c>
      <c r="C1130" s="50">
        <v>17.95</v>
      </c>
      <c r="D1130" s="51">
        <v>0.07</v>
      </c>
      <c r="E1130" s="52">
        <v>0.0039</v>
      </c>
      <c r="F1130" s="53">
        <v>3.77E9</v>
      </c>
      <c r="G1130" s="49" t="s">
        <v>56</v>
      </c>
      <c r="H1130" s="51">
        <v>2015.0</v>
      </c>
      <c r="I1130" s="51">
        <v>411984.0</v>
      </c>
      <c r="J1130" s="49" t="s">
        <v>223</v>
      </c>
      <c r="K1130" s="49" t="s">
        <v>953</v>
      </c>
    </row>
    <row r="1131">
      <c r="A1131" s="49" t="s">
        <v>2476</v>
      </c>
      <c r="B1131" s="49" t="s">
        <v>2477</v>
      </c>
      <c r="C1131" s="50">
        <v>1.84</v>
      </c>
      <c r="D1131" s="51">
        <v>0.002</v>
      </c>
      <c r="E1131" s="52">
        <v>0.0011</v>
      </c>
      <c r="F1131" s="51">
        <v>3.6512675E7</v>
      </c>
      <c r="G1131" s="49" t="s">
        <v>56</v>
      </c>
      <c r="H1131" s="51">
        <v>1999.0</v>
      </c>
      <c r="I1131" s="51">
        <v>197572.0</v>
      </c>
      <c r="J1131" s="49" t="s">
        <v>95</v>
      </c>
      <c r="K1131" s="49" t="s">
        <v>215</v>
      </c>
    </row>
    <row r="1132">
      <c r="A1132" s="49" t="s">
        <v>2478</v>
      </c>
      <c r="B1132" s="49" t="s">
        <v>2479</v>
      </c>
      <c r="C1132" s="50">
        <v>18.53</v>
      </c>
      <c r="D1132" s="51">
        <v>-0.01</v>
      </c>
      <c r="E1132" s="52">
        <v>-5.0E-4</v>
      </c>
      <c r="F1132" s="53">
        <v>2.74E8</v>
      </c>
      <c r="G1132" s="49" t="s">
        <v>56</v>
      </c>
      <c r="I1132" s="51">
        <v>72373.0</v>
      </c>
      <c r="J1132" s="49" t="s">
        <v>72</v>
      </c>
      <c r="K1132" s="49" t="s">
        <v>133</v>
      </c>
    </row>
    <row r="1133">
      <c r="A1133" s="49" t="s">
        <v>2480</v>
      </c>
      <c r="B1133" s="49" t="s">
        <v>2481</v>
      </c>
      <c r="C1133" s="50">
        <v>31.08</v>
      </c>
      <c r="D1133" s="51">
        <v>-0.09</v>
      </c>
      <c r="E1133" s="52">
        <v>-0.0029</v>
      </c>
      <c r="F1133" s="53">
        <v>6.89E8</v>
      </c>
      <c r="G1133" s="49" t="s">
        <v>56</v>
      </c>
      <c r="H1133" s="51">
        <v>2014.0</v>
      </c>
      <c r="I1133" s="51">
        <v>127387.0</v>
      </c>
      <c r="J1133" s="49" t="s">
        <v>72</v>
      </c>
      <c r="K1133" s="49" t="s">
        <v>552</v>
      </c>
    </row>
    <row r="1134">
      <c r="A1134" s="49" t="s">
        <v>2482</v>
      </c>
      <c r="B1134" s="49" t="s">
        <v>2483</v>
      </c>
      <c r="C1134" s="50">
        <v>14.93</v>
      </c>
      <c r="D1134" s="51">
        <v>-0.3</v>
      </c>
      <c r="E1134" s="52">
        <v>-0.0197</v>
      </c>
      <c r="F1134" s="53">
        <v>3.31E8</v>
      </c>
      <c r="G1134" s="54"/>
      <c r="H1134" s="51">
        <v>2019.0</v>
      </c>
      <c r="I1134" s="51">
        <v>864454.0</v>
      </c>
      <c r="J1134" s="49" t="s">
        <v>72</v>
      </c>
      <c r="K1134" s="49" t="s">
        <v>481</v>
      </c>
    </row>
    <row r="1135">
      <c r="A1135" s="49" t="s">
        <v>2484</v>
      </c>
      <c r="B1135" s="49" t="s">
        <v>2485</v>
      </c>
      <c r="C1135" s="50">
        <v>22.23</v>
      </c>
      <c r="D1135" s="51">
        <v>-0.14</v>
      </c>
      <c r="E1135" s="52">
        <v>-0.0063</v>
      </c>
      <c r="F1135" s="53">
        <v>2.04E8</v>
      </c>
      <c r="G1135" s="49" t="s">
        <v>56</v>
      </c>
      <c r="H1135" s="51">
        <v>2018.0</v>
      </c>
      <c r="I1135" s="51">
        <v>11451.0</v>
      </c>
      <c r="J1135" s="49" t="s">
        <v>72</v>
      </c>
      <c r="K1135" s="49" t="s">
        <v>133</v>
      </c>
    </row>
    <row r="1136">
      <c r="A1136" s="49" t="s">
        <v>2486</v>
      </c>
      <c r="B1136" s="49" t="s">
        <v>2487</v>
      </c>
      <c r="C1136" s="50">
        <v>50.55</v>
      </c>
      <c r="D1136" s="51">
        <v>-0.16</v>
      </c>
      <c r="E1136" s="52">
        <v>-0.0032</v>
      </c>
      <c r="F1136" s="53">
        <v>7.4E10</v>
      </c>
      <c r="G1136" s="49" t="s">
        <v>56</v>
      </c>
      <c r="I1136" s="51">
        <v>8528330.0</v>
      </c>
      <c r="J1136" s="49" t="s">
        <v>82</v>
      </c>
      <c r="K1136" s="49" t="s">
        <v>178</v>
      </c>
    </row>
    <row r="1137">
      <c r="A1137" s="49" t="s">
        <v>2488</v>
      </c>
      <c r="B1137" s="49" t="s">
        <v>2489</v>
      </c>
      <c r="C1137" s="50">
        <v>51.36</v>
      </c>
      <c r="D1137" s="51">
        <v>-1.72</v>
      </c>
      <c r="E1137" s="52">
        <v>-0.0324</v>
      </c>
      <c r="F1137" s="53">
        <v>1.51E10</v>
      </c>
      <c r="G1137" s="49" t="s">
        <v>56</v>
      </c>
      <c r="H1137" s="51">
        <v>2020.0</v>
      </c>
      <c r="I1137" s="51">
        <v>865334.0</v>
      </c>
      <c r="J1137" s="49" t="s">
        <v>107</v>
      </c>
      <c r="K1137" s="49" t="s">
        <v>282</v>
      </c>
    </row>
    <row r="1138">
      <c r="A1138" s="49" t="s">
        <v>2490</v>
      </c>
      <c r="B1138" s="49" t="s">
        <v>2491</v>
      </c>
      <c r="C1138" s="50">
        <v>8.74</v>
      </c>
      <c r="D1138" s="51">
        <v>-0.12</v>
      </c>
      <c r="E1138" s="52">
        <v>-0.0135</v>
      </c>
      <c r="F1138" s="51">
        <v>0.0</v>
      </c>
      <c r="G1138" s="49" t="s">
        <v>56</v>
      </c>
      <c r="H1138" s="51">
        <v>2006.0</v>
      </c>
      <c r="I1138" s="51">
        <v>73046.0</v>
      </c>
      <c r="J1138" s="49" t="s">
        <v>72</v>
      </c>
      <c r="K1138" s="49" t="s">
        <v>481</v>
      </c>
    </row>
    <row r="1139">
      <c r="A1139" s="49" t="s">
        <v>2492</v>
      </c>
      <c r="B1139" s="49" t="s">
        <v>2493</v>
      </c>
      <c r="C1139" s="50">
        <v>2.59</v>
      </c>
      <c r="D1139" s="51">
        <v>-0.09</v>
      </c>
      <c r="E1139" s="52">
        <v>-0.0336</v>
      </c>
      <c r="F1139" s="51">
        <v>7.580204E7</v>
      </c>
      <c r="G1139" s="49" t="s">
        <v>56</v>
      </c>
      <c r="H1139" s="51">
        <v>2018.0</v>
      </c>
      <c r="I1139" s="51">
        <v>635961.0</v>
      </c>
      <c r="J1139" s="49" t="s">
        <v>82</v>
      </c>
      <c r="K1139" s="49" t="s">
        <v>83</v>
      </c>
    </row>
    <row r="1140">
      <c r="A1140" s="49" t="s">
        <v>2494</v>
      </c>
      <c r="B1140" s="49" t="s">
        <v>2495</v>
      </c>
      <c r="C1140" s="50">
        <v>2.3</v>
      </c>
      <c r="D1140" s="51">
        <v>0.0</v>
      </c>
      <c r="E1140" s="52">
        <v>0.0</v>
      </c>
      <c r="F1140" s="51">
        <v>1.4366071E7</v>
      </c>
      <c r="G1140" s="49" t="s">
        <v>56</v>
      </c>
      <c r="H1140" s="51">
        <v>2021.0</v>
      </c>
      <c r="I1140" s="51">
        <v>155.0</v>
      </c>
      <c r="J1140" s="49" t="s">
        <v>95</v>
      </c>
      <c r="K1140" s="49" t="s">
        <v>1195</v>
      </c>
    </row>
    <row r="1141">
      <c r="A1141" s="49" t="s">
        <v>2496</v>
      </c>
      <c r="B1141" s="49" t="s">
        <v>2497</v>
      </c>
      <c r="C1141" s="50">
        <v>0.17</v>
      </c>
      <c r="D1141" s="51">
        <v>0.0</v>
      </c>
      <c r="E1141" s="52">
        <v>0.0</v>
      </c>
      <c r="F1141" s="51">
        <v>1061840.0</v>
      </c>
      <c r="G1141" s="49" t="s">
        <v>56</v>
      </c>
      <c r="H1141" s="51">
        <v>2021.0</v>
      </c>
      <c r="I1141" s="51">
        <v>100.0</v>
      </c>
      <c r="J1141" s="49" t="s">
        <v>95</v>
      </c>
      <c r="K1141" s="49" t="s">
        <v>1195</v>
      </c>
    </row>
    <row r="1142">
      <c r="A1142" s="49" t="s">
        <v>2498</v>
      </c>
      <c r="B1142" s="49" t="s">
        <v>2499</v>
      </c>
      <c r="C1142" s="50">
        <v>1.99</v>
      </c>
      <c r="D1142" s="51">
        <v>0.01</v>
      </c>
      <c r="E1142" s="52">
        <v>0.0051</v>
      </c>
      <c r="F1142" s="53">
        <v>1.64E8</v>
      </c>
      <c r="G1142" s="49" t="s">
        <v>56</v>
      </c>
      <c r="H1142" s="51">
        <v>2018.0</v>
      </c>
      <c r="I1142" s="51">
        <v>2079251.0</v>
      </c>
      <c r="J1142" s="49" t="s">
        <v>72</v>
      </c>
      <c r="K1142" s="49" t="s">
        <v>650</v>
      </c>
    </row>
    <row r="1143">
      <c r="A1143" s="49" t="s">
        <v>2500</v>
      </c>
      <c r="B1143" s="49" t="s">
        <v>2501</v>
      </c>
      <c r="C1143" s="50">
        <v>2.94</v>
      </c>
      <c r="D1143" s="51">
        <v>-0.14</v>
      </c>
      <c r="E1143" s="52">
        <v>-0.0455</v>
      </c>
      <c r="F1143" s="51">
        <v>3.1276108E7</v>
      </c>
      <c r="G1143" s="54"/>
      <c r="H1143" s="51">
        <v>2013.0</v>
      </c>
      <c r="I1143" s="51">
        <v>54141.0</v>
      </c>
      <c r="J1143" s="49" t="s">
        <v>107</v>
      </c>
      <c r="K1143" s="49" t="s">
        <v>348</v>
      </c>
    </row>
    <row r="1144">
      <c r="A1144" s="49" t="s">
        <v>2502</v>
      </c>
      <c r="B1144" s="49" t="s">
        <v>2503</v>
      </c>
      <c r="C1144" s="50">
        <v>0.9</v>
      </c>
      <c r="D1144" s="51">
        <v>-0.001</v>
      </c>
      <c r="E1144" s="52">
        <v>-0.0011</v>
      </c>
      <c r="F1144" s="51">
        <v>1.2899963E7</v>
      </c>
      <c r="G1144" s="49" t="s">
        <v>56</v>
      </c>
      <c r="I1144" s="51">
        <v>12190.0</v>
      </c>
      <c r="J1144" s="49" t="s">
        <v>72</v>
      </c>
      <c r="K1144" s="49" t="s">
        <v>650</v>
      </c>
    </row>
    <row r="1145">
      <c r="A1145" s="49" t="s">
        <v>2504</v>
      </c>
      <c r="B1145" s="49" t="s">
        <v>2505</v>
      </c>
      <c r="C1145" s="50">
        <v>3.81</v>
      </c>
      <c r="D1145" s="51">
        <v>0.24</v>
      </c>
      <c r="E1145" s="52">
        <v>0.0672</v>
      </c>
      <c r="F1145" s="51">
        <v>5825810.0</v>
      </c>
      <c r="G1145" s="49" t="s">
        <v>67</v>
      </c>
      <c r="H1145" s="54"/>
      <c r="I1145" s="51">
        <v>36684.0</v>
      </c>
      <c r="J1145" s="49" t="s">
        <v>68</v>
      </c>
      <c r="K1145" s="49" t="s">
        <v>69</v>
      </c>
    </row>
    <row r="1146">
      <c r="A1146" s="49" t="s">
        <v>2506</v>
      </c>
      <c r="B1146" s="49" t="s">
        <v>2507</v>
      </c>
      <c r="C1146" s="50">
        <v>0.0344</v>
      </c>
      <c r="D1146" s="51">
        <v>-0.0053</v>
      </c>
      <c r="E1146" s="52">
        <v>-0.1335</v>
      </c>
      <c r="F1146" s="51">
        <v>52600.0</v>
      </c>
      <c r="G1146" s="49" t="s">
        <v>67</v>
      </c>
      <c r="H1146" s="54"/>
      <c r="I1146" s="51">
        <v>200.0</v>
      </c>
      <c r="J1146" s="49" t="s">
        <v>68</v>
      </c>
      <c r="K1146" s="49" t="s">
        <v>69</v>
      </c>
    </row>
    <row r="1147">
      <c r="A1147" s="49" t="s">
        <v>2508</v>
      </c>
      <c r="B1147" s="49" t="s">
        <v>2509</v>
      </c>
      <c r="C1147" s="50">
        <v>2.15</v>
      </c>
      <c r="D1147" s="51">
        <v>0.01</v>
      </c>
      <c r="E1147" s="52">
        <v>0.0047</v>
      </c>
      <c r="F1147" s="51">
        <v>1.7890885E7</v>
      </c>
      <c r="G1147" s="49" t="s">
        <v>56</v>
      </c>
      <c r="I1147" s="51">
        <v>3123.0</v>
      </c>
      <c r="J1147" s="49" t="s">
        <v>82</v>
      </c>
      <c r="K1147" s="49" t="s">
        <v>178</v>
      </c>
    </row>
    <row r="1148">
      <c r="A1148" s="49" t="s">
        <v>2510</v>
      </c>
      <c r="B1148" s="49" t="s">
        <v>2511</v>
      </c>
      <c r="C1148" s="50">
        <v>3.41</v>
      </c>
      <c r="D1148" s="51">
        <v>-0.14</v>
      </c>
      <c r="E1148" s="52">
        <v>-0.0394</v>
      </c>
      <c r="F1148" s="53">
        <v>3.79E8</v>
      </c>
      <c r="G1148" s="49" t="s">
        <v>476</v>
      </c>
      <c r="I1148" s="51">
        <v>621278.0</v>
      </c>
      <c r="J1148" s="49" t="s">
        <v>107</v>
      </c>
      <c r="K1148" s="49" t="s">
        <v>348</v>
      </c>
    </row>
    <row r="1149">
      <c r="A1149" s="49" t="s">
        <v>2512</v>
      </c>
      <c r="B1149" s="49" t="s">
        <v>2513</v>
      </c>
      <c r="C1149" s="50">
        <v>4.6</v>
      </c>
      <c r="D1149" s="51">
        <v>0.19</v>
      </c>
      <c r="E1149" s="52">
        <v>0.0431</v>
      </c>
      <c r="F1149" s="53">
        <v>3.97E9</v>
      </c>
      <c r="G1149" s="49" t="s">
        <v>121</v>
      </c>
      <c r="H1149" s="51">
        <v>2023.0</v>
      </c>
      <c r="I1149" s="51">
        <v>1.5267214E7</v>
      </c>
      <c r="J1149" s="49" t="s">
        <v>145</v>
      </c>
      <c r="K1149" s="49" t="s">
        <v>2406</v>
      </c>
    </row>
    <row r="1150">
      <c r="A1150" s="49" t="s">
        <v>2514</v>
      </c>
      <c r="B1150" s="49" t="s">
        <v>2515</v>
      </c>
      <c r="C1150" s="50">
        <v>3.4</v>
      </c>
      <c r="D1150" s="51">
        <v>0.05</v>
      </c>
      <c r="E1150" s="52">
        <v>0.0149</v>
      </c>
      <c r="F1150" s="53">
        <v>4.4E9</v>
      </c>
      <c r="G1150" s="49" t="s">
        <v>121</v>
      </c>
      <c r="H1150" s="54"/>
      <c r="I1150" s="51">
        <v>1.196433E7</v>
      </c>
      <c r="J1150" s="49" t="s">
        <v>127</v>
      </c>
      <c r="K1150" s="49" t="s">
        <v>441</v>
      </c>
    </row>
    <row r="1151">
      <c r="A1151" s="49" t="s">
        <v>2516</v>
      </c>
      <c r="B1151" s="49" t="s">
        <v>2517</v>
      </c>
      <c r="C1151" s="50">
        <v>30.02</v>
      </c>
      <c r="D1151" s="51">
        <v>-0.28</v>
      </c>
      <c r="E1151" s="52">
        <v>-0.0092</v>
      </c>
      <c r="F1151" s="53">
        <v>6.69E10</v>
      </c>
      <c r="G1151" s="49" t="s">
        <v>138</v>
      </c>
      <c r="H1151" s="51">
        <v>1998.0</v>
      </c>
      <c r="I1151" s="51">
        <v>4149436.0</v>
      </c>
      <c r="J1151" s="49" t="s">
        <v>82</v>
      </c>
      <c r="K1151" s="49" t="s">
        <v>211</v>
      </c>
    </row>
    <row r="1152">
      <c r="A1152" s="49" t="s">
        <v>2518</v>
      </c>
      <c r="B1152" s="49" t="s">
        <v>2519</v>
      </c>
      <c r="C1152" s="50">
        <v>2.71</v>
      </c>
      <c r="D1152" s="51">
        <v>0.01</v>
      </c>
      <c r="E1152" s="52">
        <v>0.0037</v>
      </c>
      <c r="F1152" s="51">
        <v>3.3492053E7</v>
      </c>
      <c r="G1152" s="49" t="s">
        <v>56</v>
      </c>
      <c r="H1152" s="51">
        <v>2022.0</v>
      </c>
      <c r="I1152" s="51">
        <v>9475.0</v>
      </c>
      <c r="J1152" s="49" t="s">
        <v>72</v>
      </c>
      <c r="K1152" s="49" t="s">
        <v>650</v>
      </c>
    </row>
    <row r="1153">
      <c r="A1153" s="49" t="s">
        <v>2520</v>
      </c>
      <c r="B1153" s="49" t="s">
        <v>2521</v>
      </c>
      <c r="C1153" s="50">
        <v>5.17</v>
      </c>
      <c r="D1153" s="51">
        <v>-0.1</v>
      </c>
      <c r="E1153" s="52">
        <v>-0.019</v>
      </c>
      <c r="F1153" s="53">
        <v>3.83E8</v>
      </c>
      <c r="G1153" s="49" t="s">
        <v>56</v>
      </c>
      <c r="I1153" s="51">
        <v>33602.0</v>
      </c>
      <c r="J1153" s="49" t="s">
        <v>82</v>
      </c>
      <c r="K1153" s="49" t="s">
        <v>211</v>
      </c>
    </row>
    <row r="1154">
      <c r="A1154" s="49" t="s">
        <v>2522</v>
      </c>
      <c r="B1154" s="49" t="s">
        <v>2523</v>
      </c>
      <c r="C1154" s="50">
        <v>0.1748</v>
      </c>
      <c r="D1154" s="51">
        <v>0.0048</v>
      </c>
      <c r="E1154" s="52">
        <v>0.0282</v>
      </c>
      <c r="F1154" s="51">
        <v>2160299.0</v>
      </c>
      <c r="G1154" s="49" t="s">
        <v>56</v>
      </c>
      <c r="H1154" s="51">
        <v>2022.0</v>
      </c>
      <c r="I1154" s="51">
        <v>60216.0</v>
      </c>
      <c r="J1154" s="49" t="s">
        <v>72</v>
      </c>
      <c r="K1154" s="49" t="s">
        <v>650</v>
      </c>
    </row>
    <row r="1155">
      <c r="A1155" s="49" t="s">
        <v>2524</v>
      </c>
      <c r="B1155" s="49" t="s">
        <v>2525</v>
      </c>
      <c r="C1155" s="50">
        <v>25.17</v>
      </c>
      <c r="D1155" s="51">
        <v>-0.21</v>
      </c>
      <c r="E1155" s="52">
        <v>-0.0083</v>
      </c>
      <c r="F1155" s="51">
        <v>0.0</v>
      </c>
      <c r="G1155" s="49" t="s">
        <v>56</v>
      </c>
      <c r="H1155" s="51">
        <v>1994.0</v>
      </c>
      <c r="I1155" s="51">
        <v>33780.0</v>
      </c>
      <c r="J1155" s="49" t="s">
        <v>72</v>
      </c>
      <c r="K1155" s="49" t="s">
        <v>124</v>
      </c>
    </row>
    <row r="1156">
      <c r="A1156" s="49" t="s">
        <v>2526</v>
      </c>
      <c r="B1156" s="49" t="s">
        <v>2527</v>
      </c>
      <c r="C1156" s="50">
        <v>1.43</v>
      </c>
      <c r="D1156" s="51">
        <v>0.0</v>
      </c>
      <c r="E1156" s="52">
        <v>0.0</v>
      </c>
      <c r="F1156" s="51">
        <v>4792545.0</v>
      </c>
      <c r="G1156" s="49" t="s">
        <v>56</v>
      </c>
      <c r="H1156" s="51">
        <v>2019.0</v>
      </c>
      <c r="I1156" s="51">
        <v>2448.0</v>
      </c>
      <c r="J1156" s="49" t="s">
        <v>72</v>
      </c>
      <c r="K1156" s="49" t="s">
        <v>650</v>
      </c>
    </row>
    <row r="1157">
      <c r="A1157" s="49" t="s">
        <v>2528</v>
      </c>
      <c r="B1157" s="49" t="s">
        <v>2529</v>
      </c>
      <c r="C1157" s="50">
        <v>19.28</v>
      </c>
      <c r="D1157" s="51">
        <v>-0.38</v>
      </c>
      <c r="E1157" s="52">
        <v>-0.0193</v>
      </c>
      <c r="F1157" s="51">
        <v>0.0</v>
      </c>
      <c r="G1157" s="49" t="s">
        <v>56</v>
      </c>
      <c r="H1157" s="51">
        <v>2012.0</v>
      </c>
      <c r="I1157" s="51">
        <v>168691.0</v>
      </c>
      <c r="J1157" s="49" t="s">
        <v>72</v>
      </c>
      <c r="K1157" s="49" t="s">
        <v>124</v>
      </c>
    </row>
    <row r="1158">
      <c r="A1158" s="49" t="s">
        <v>2530</v>
      </c>
      <c r="B1158" s="49" t="s">
        <v>2531</v>
      </c>
      <c r="C1158" s="50">
        <v>0.246</v>
      </c>
      <c r="D1158" s="51">
        <v>-0.0064</v>
      </c>
      <c r="E1158" s="52">
        <v>-0.0254</v>
      </c>
      <c r="F1158" s="51">
        <v>7521978.0</v>
      </c>
      <c r="G1158" s="54"/>
      <c r="H1158" s="51">
        <v>2021.0</v>
      </c>
      <c r="I1158" s="51">
        <v>550125.0</v>
      </c>
      <c r="J1158" s="49" t="s">
        <v>145</v>
      </c>
      <c r="K1158" s="49" t="s">
        <v>146</v>
      </c>
    </row>
    <row r="1159">
      <c r="A1159" s="49" t="s">
        <v>2532</v>
      </c>
      <c r="B1159" s="49" t="s">
        <v>2533</v>
      </c>
      <c r="C1159" s="50">
        <v>0.2028</v>
      </c>
      <c r="D1159" s="51">
        <v>-0.0162</v>
      </c>
      <c r="E1159" s="52">
        <v>-0.074</v>
      </c>
      <c r="F1159" s="51">
        <v>8229216.0</v>
      </c>
      <c r="G1159" s="49" t="s">
        <v>56</v>
      </c>
      <c r="H1159" s="51">
        <v>2021.0</v>
      </c>
      <c r="I1159" s="51">
        <v>2169272.0</v>
      </c>
      <c r="J1159" s="49" t="s">
        <v>82</v>
      </c>
      <c r="K1159" s="49" t="s">
        <v>83</v>
      </c>
    </row>
    <row r="1160">
      <c r="A1160" s="49" t="s">
        <v>2534</v>
      </c>
      <c r="B1160" s="49" t="s">
        <v>2535</v>
      </c>
      <c r="C1160" s="50">
        <v>25.42</v>
      </c>
      <c r="D1160" s="51">
        <v>-0.12</v>
      </c>
      <c r="E1160" s="52">
        <v>-0.0047</v>
      </c>
      <c r="F1160" s="53">
        <v>3.38E9</v>
      </c>
      <c r="G1160" s="49" t="s">
        <v>56</v>
      </c>
      <c r="H1160" s="51">
        <v>2017.0</v>
      </c>
      <c r="I1160" s="51">
        <v>2751413.0</v>
      </c>
      <c r="J1160" s="49" t="s">
        <v>223</v>
      </c>
      <c r="K1160" s="49" t="s">
        <v>956</v>
      </c>
    </row>
    <row r="1161">
      <c r="A1161" s="49" t="s">
        <v>2536</v>
      </c>
      <c r="B1161" s="49" t="s">
        <v>2537</v>
      </c>
      <c r="C1161" s="50">
        <v>9.28</v>
      </c>
      <c r="D1161" s="51">
        <v>-0.15</v>
      </c>
      <c r="E1161" s="52">
        <v>-0.0159</v>
      </c>
      <c r="F1161" s="53">
        <v>1.0E9</v>
      </c>
      <c r="G1161" s="49" t="s">
        <v>56</v>
      </c>
      <c r="H1161" s="51">
        <v>2006.0</v>
      </c>
      <c r="I1161" s="51">
        <v>319251.0</v>
      </c>
      <c r="J1161" s="49" t="s">
        <v>72</v>
      </c>
      <c r="K1161" s="49" t="s">
        <v>552</v>
      </c>
    </row>
    <row r="1162">
      <c r="A1162" s="49" t="s">
        <v>2538</v>
      </c>
      <c r="B1162" s="49" t="s">
        <v>2539</v>
      </c>
      <c r="C1162" s="50">
        <v>53.28</v>
      </c>
      <c r="D1162" s="51">
        <v>0.02</v>
      </c>
      <c r="E1162" s="52">
        <v>4.0E-4</v>
      </c>
      <c r="F1162" s="53">
        <v>9.26E10</v>
      </c>
      <c r="G1162" s="49" t="s">
        <v>2540</v>
      </c>
      <c r="H1162" s="54"/>
      <c r="I1162" s="51">
        <v>1729952.0</v>
      </c>
      <c r="J1162" s="49" t="s">
        <v>145</v>
      </c>
      <c r="K1162" s="49" t="s">
        <v>146</v>
      </c>
    </row>
    <row r="1163">
      <c r="A1163" s="49" t="s">
        <v>2541</v>
      </c>
      <c r="B1163" s="49" t="s">
        <v>2542</v>
      </c>
      <c r="C1163" s="50">
        <v>19.8374</v>
      </c>
      <c r="D1163" s="51">
        <v>-0.4826</v>
      </c>
      <c r="E1163" s="52">
        <v>-0.0238</v>
      </c>
      <c r="F1163" s="51">
        <v>0.0</v>
      </c>
      <c r="G1163" s="49" t="s">
        <v>56</v>
      </c>
      <c r="H1163" s="51">
        <v>2011.0</v>
      </c>
      <c r="I1163" s="51">
        <v>26946.0</v>
      </c>
      <c r="J1163" s="49" t="s">
        <v>72</v>
      </c>
      <c r="K1163" s="49" t="s">
        <v>481</v>
      </c>
    </row>
    <row r="1164">
      <c r="A1164" s="49" t="s">
        <v>2543</v>
      </c>
      <c r="B1164" s="49" t="s">
        <v>2544</v>
      </c>
      <c r="C1164" s="50">
        <v>10.29</v>
      </c>
      <c r="D1164" s="51">
        <v>0.0</v>
      </c>
      <c r="E1164" s="52">
        <v>0.0</v>
      </c>
      <c r="F1164" s="51">
        <v>0.0</v>
      </c>
      <c r="G1164" s="49" t="s">
        <v>1172</v>
      </c>
      <c r="H1164" s="51">
        <v>2023.0</v>
      </c>
      <c r="I1164" s="51">
        <v>2.0</v>
      </c>
      <c r="J1164" s="49" t="s">
        <v>72</v>
      </c>
      <c r="K1164" s="49" t="s">
        <v>73</v>
      </c>
    </row>
    <row r="1165">
      <c r="A1165" s="49" t="s">
        <v>2545</v>
      </c>
      <c r="B1165" s="49" t="s">
        <v>2546</v>
      </c>
      <c r="C1165" s="50">
        <v>0.15</v>
      </c>
      <c r="D1165" s="51">
        <v>-0.02</v>
      </c>
      <c r="E1165" s="52">
        <v>-0.1177</v>
      </c>
      <c r="F1165" s="51">
        <v>0.0</v>
      </c>
      <c r="G1165" s="49" t="s">
        <v>1172</v>
      </c>
      <c r="H1165" s="51">
        <v>2023.0</v>
      </c>
      <c r="I1165" s="51">
        <v>8790.0</v>
      </c>
      <c r="J1165" s="49" t="s">
        <v>72</v>
      </c>
      <c r="K1165" s="49" t="s">
        <v>73</v>
      </c>
    </row>
    <row r="1166">
      <c r="A1166" s="49" t="s">
        <v>2547</v>
      </c>
      <c r="B1166" s="49" t="s">
        <v>2548</v>
      </c>
      <c r="C1166" s="50">
        <v>12.53</v>
      </c>
      <c r="D1166" s="51">
        <v>-0.24</v>
      </c>
      <c r="E1166" s="52">
        <v>-0.0188</v>
      </c>
      <c r="F1166" s="53">
        <v>2.74E9</v>
      </c>
      <c r="G1166" s="54"/>
      <c r="H1166" s="51">
        <v>2020.0</v>
      </c>
      <c r="I1166" s="51">
        <v>476542.0</v>
      </c>
      <c r="J1166" s="49" t="s">
        <v>72</v>
      </c>
      <c r="K1166" s="49" t="s">
        <v>650</v>
      </c>
    </row>
    <row r="1167">
      <c r="A1167" s="49" t="s">
        <v>2549</v>
      </c>
      <c r="B1167" s="49" t="s">
        <v>2550</v>
      </c>
      <c r="C1167" s="50">
        <v>120.62</v>
      </c>
      <c r="D1167" s="51">
        <v>-2.73</v>
      </c>
      <c r="E1167" s="52">
        <v>-0.0221</v>
      </c>
      <c r="F1167" s="53">
        <v>7.82E9</v>
      </c>
      <c r="G1167" s="49" t="s">
        <v>56</v>
      </c>
      <c r="H1167" s="51">
        <v>2013.0</v>
      </c>
      <c r="I1167" s="51">
        <v>2750990.0</v>
      </c>
      <c r="J1167" s="49" t="s">
        <v>95</v>
      </c>
      <c r="K1167" s="49" t="s">
        <v>1767</v>
      </c>
    </row>
    <row r="1168">
      <c r="A1168" s="49" t="s">
        <v>2551</v>
      </c>
      <c r="B1168" s="49" t="s">
        <v>2552</v>
      </c>
      <c r="C1168" s="50">
        <v>0.26</v>
      </c>
      <c r="D1168" s="51">
        <v>-0.0159</v>
      </c>
      <c r="E1168" s="52">
        <v>-0.0576</v>
      </c>
      <c r="F1168" s="51">
        <v>9207361.0</v>
      </c>
      <c r="G1168" s="54"/>
      <c r="H1168" s="51">
        <v>2020.0</v>
      </c>
      <c r="I1168" s="51">
        <v>296581.0</v>
      </c>
      <c r="J1168" s="49" t="s">
        <v>107</v>
      </c>
      <c r="K1168" s="49" t="s">
        <v>111</v>
      </c>
    </row>
    <row r="1169">
      <c r="A1169" s="49" t="s">
        <v>2553</v>
      </c>
      <c r="B1169" s="49" t="s">
        <v>2554</v>
      </c>
      <c r="C1169" s="50">
        <v>19.33</v>
      </c>
      <c r="D1169" s="51">
        <v>-0.01</v>
      </c>
      <c r="E1169" s="52">
        <v>-5.0E-4</v>
      </c>
      <c r="F1169" s="53">
        <v>1.07E9</v>
      </c>
      <c r="G1169" s="49" t="s">
        <v>56</v>
      </c>
      <c r="I1169" s="51">
        <v>82259.0</v>
      </c>
      <c r="J1169" s="49" t="s">
        <v>72</v>
      </c>
      <c r="K1169" s="49" t="s">
        <v>133</v>
      </c>
    </row>
    <row r="1170">
      <c r="A1170" s="49" t="s">
        <v>2555</v>
      </c>
      <c r="B1170" s="49" t="s">
        <v>2556</v>
      </c>
      <c r="C1170" s="50">
        <v>7.33</v>
      </c>
      <c r="D1170" s="51">
        <v>-0.33</v>
      </c>
      <c r="E1170" s="52">
        <v>-0.0431</v>
      </c>
      <c r="F1170" s="53">
        <v>6.85E8</v>
      </c>
      <c r="G1170" s="49" t="s">
        <v>56</v>
      </c>
      <c r="H1170" s="51">
        <v>2018.0</v>
      </c>
      <c r="I1170" s="51">
        <v>190073.0</v>
      </c>
      <c r="J1170" s="49" t="s">
        <v>95</v>
      </c>
      <c r="K1170" s="49" t="s">
        <v>215</v>
      </c>
    </row>
    <row r="1171">
      <c r="A1171" s="49" t="s">
        <v>2557</v>
      </c>
      <c r="B1171" s="49" t="s">
        <v>2558</v>
      </c>
      <c r="C1171" s="50">
        <v>10.06</v>
      </c>
      <c r="D1171" s="51">
        <v>0.0</v>
      </c>
      <c r="E1171" s="52">
        <v>0.0</v>
      </c>
      <c r="F1171" s="53">
        <v>1.14E8</v>
      </c>
      <c r="G1171" s="49" t="s">
        <v>56</v>
      </c>
      <c r="H1171" s="51">
        <v>2023.0</v>
      </c>
      <c r="I1171" s="51">
        <v>648.0</v>
      </c>
      <c r="J1171" s="49" t="s">
        <v>72</v>
      </c>
      <c r="K1171" s="49" t="s">
        <v>1641</v>
      </c>
    </row>
    <row r="1172">
      <c r="A1172" s="49" t="s">
        <v>2559</v>
      </c>
      <c r="B1172" s="49" t="s">
        <v>2560</v>
      </c>
      <c r="C1172" s="50">
        <v>32.85</v>
      </c>
      <c r="D1172" s="51">
        <v>-1.09</v>
      </c>
      <c r="E1172" s="52">
        <v>-0.0321</v>
      </c>
      <c r="F1172" s="53">
        <v>5.6E8</v>
      </c>
      <c r="G1172" s="49" t="s">
        <v>56</v>
      </c>
      <c r="H1172" s="51">
        <v>2017.0</v>
      </c>
      <c r="I1172" s="51">
        <v>24840.0</v>
      </c>
      <c r="J1172" s="49" t="s">
        <v>72</v>
      </c>
      <c r="K1172" s="49" t="s">
        <v>68</v>
      </c>
    </row>
    <row r="1173">
      <c r="A1173" s="49" t="s">
        <v>2561</v>
      </c>
      <c r="B1173" s="49" t="s">
        <v>2562</v>
      </c>
      <c r="C1173" s="50">
        <v>8.43</v>
      </c>
      <c r="D1173" s="51">
        <v>0.04</v>
      </c>
      <c r="E1173" s="52">
        <v>0.0048</v>
      </c>
      <c r="F1173" s="53">
        <v>2.14E9</v>
      </c>
      <c r="G1173" s="49" t="s">
        <v>1764</v>
      </c>
      <c r="H1173" s="51">
        <v>1996.0</v>
      </c>
      <c r="I1173" s="51">
        <v>819068.0</v>
      </c>
      <c r="J1173" s="49" t="s">
        <v>127</v>
      </c>
      <c r="K1173" s="49" t="s">
        <v>128</v>
      </c>
    </row>
    <row r="1174">
      <c r="A1174" s="49" t="s">
        <v>2563</v>
      </c>
      <c r="B1174" s="49" t="s">
        <v>2564</v>
      </c>
      <c r="C1174" s="50">
        <v>2.98</v>
      </c>
      <c r="D1174" s="51">
        <v>-0.02</v>
      </c>
      <c r="E1174" s="52">
        <v>-0.0067</v>
      </c>
      <c r="F1174" s="53">
        <v>2.34E8</v>
      </c>
      <c r="G1174" s="49" t="s">
        <v>56</v>
      </c>
      <c r="H1174" s="51">
        <v>2021.0</v>
      </c>
      <c r="I1174" s="51">
        <v>76798.0</v>
      </c>
      <c r="J1174" s="49" t="s">
        <v>82</v>
      </c>
      <c r="K1174" s="49" t="s">
        <v>498</v>
      </c>
    </row>
    <row r="1175">
      <c r="A1175" s="49" t="s">
        <v>2565</v>
      </c>
      <c r="B1175" s="49" t="s">
        <v>2566</v>
      </c>
      <c r="C1175" s="50">
        <v>2.78</v>
      </c>
      <c r="D1175" s="51">
        <v>-0.14</v>
      </c>
      <c r="E1175" s="52">
        <v>-0.048</v>
      </c>
      <c r="F1175" s="53">
        <v>2.48E8</v>
      </c>
      <c r="G1175" s="49" t="s">
        <v>56</v>
      </c>
      <c r="H1175" s="51">
        <v>2015.0</v>
      </c>
      <c r="I1175" s="51">
        <v>752335.0</v>
      </c>
      <c r="J1175" s="49" t="s">
        <v>57</v>
      </c>
      <c r="K1175" s="49" t="s">
        <v>1558</v>
      </c>
    </row>
    <row r="1176">
      <c r="A1176" s="49" t="s">
        <v>2567</v>
      </c>
      <c r="B1176" s="49" t="s">
        <v>2568</v>
      </c>
      <c r="C1176" s="50">
        <v>15.65</v>
      </c>
      <c r="D1176" s="51">
        <v>0.0</v>
      </c>
      <c r="E1176" s="52">
        <v>0.0</v>
      </c>
      <c r="F1176" s="54"/>
      <c r="G1176" s="49" t="s">
        <v>56</v>
      </c>
      <c r="I1176" s="51">
        <v>3827.0</v>
      </c>
      <c r="J1176" s="54"/>
      <c r="K1176" s="54"/>
    </row>
    <row r="1177">
      <c r="A1177" s="49" t="s">
        <v>2569</v>
      </c>
      <c r="B1177" s="49" t="s">
        <v>2570</v>
      </c>
      <c r="C1177" s="50">
        <v>38.11</v>
      </c>
      <c r="D1177" s="51">
        <v>-0.39</v>
      </c>
      <c r="E1177" s="52">
        <v>-0.0101</v>
      </c>
      <c r="F1177" s="53">
        <v>8.96E9</v>
      </c>
      <c r="G1177" s="49" t="s">
        <v>56</v>
      </c>
      <c r="I1177" s="51">
        <v>1484728.0</v>
      </c>
      <c r="J1177" s="49" t="s">
        <v>95</v>
      </c>
      <c r="K1177" s="49" t="s">
        <v>362</v>
      </c>
    </row>
    <row r="1178">
      <c r="A1178" s="49" t="s">
        <v>2571</v>
      </c>
      <c r="B1178" s="49" t="s">
        <v>2572</v>
      </c>
      <c r="C1178" s="50">
        <v>10.8209</v>
      </c>
      <c r="D1178" s="51">
        <v>0.0</v>
      </c>
      <c r="E1178" s="52">
        <v>0.0</v>
      </c>
      <c r="F1178" s="51">
        <v>0.0</v>
      </c>
      <c r="G1178" s="49" t="s">
        <v>56</v>
      </c>
      <c r="H1178" s="51">
        <v>2022.0</v>
      </c>
      <c r="I1178" s="51">
        <v>30.0</v>
      </c>
      <c r="J1178" s="49" t="s">
        <v>72</v>
      </c>
      <c r="K1178" s="49" t="s">
        <v>73</v>
      </c>
    </row>
    <row r="1179">
      <c r="A1179" s="49" t="s">
        <v>2573</v>
      </c>
      <c r="B1179" s="49" t="s">
        <v>2574</v>
      </c>
      <c r="C1179" s="50">
        <v>0.165</v>
      </c>
      <c r="D1179" s="51">
        <v>0.0</v>
      </c>
      <c r="E1179" s="52">
        <v>0.0</v>
      </c>
      <c r="F1179" s="51">
        <v>0.0</v>
      </c>
      <c r="G1179" s="49" t="s">
        <v>56</v>
      </c>
      <c r="H1179" s="51">
        <v>2022.0</v>
      </c>
      <c r="I1179" s="51">
        <v>1.0</v>
      </c>
      <c r="J1179" s="49" t="s">
        <v>72</v>
      </c>
      <c r="K1179" s="49" t="s">
        <v>73</v>
      </c>
    </row>
    <row r="1180">
      <c r="A1180" s="49" t="s">
        <v>2575</v>
      </c>
      <c r="B1180" s="49" t="s">
        <v>2576</v>
      </c>
      <c r="C1180" s="50">
        <v>3.4</v>
      </c>
      <c r="D1180" s="51">
        <v>-0.11</v>
      </c>
      <c r="E1180" s="52">
        <v>-0.0313</v>
      </c>
      <c r="F1180" s="51">
        <v>5.6190651E7</v>
      </c>
      <c r="G1180" s="49" t="s">
        <v>738</v>
      </c>
      <c r="H1180" s="51">
        <v>2019.0</v>
      </c>
      <c r="I1180" s="51">
        <v>41153.0</v>
      </c>
      <c r="J1180" s="49" t="s">
        <v>82</v>
      </c>
      <c r="K1180" s="49" t="s">
        <v>178</v>
      </c>
    </row>
    <row r="1181">
      <c r="A1181" s="49" t="s">
        <v>2577</v>
      </c>
      <c r="B1181" s="49" t="s">
        <v>2578</v>
      </c>
      <c r="C1181" s="50">
        <v>9.57</v>
      </c>
      <c r="D1181" s="51">
        <v>0.19</v>
      </c>
      <c r="E1181" s="52">
        <v>0.0203</v>
      </c>
      <c r="F1181" s="53">
        <v>2.68E8</v>
      </c>
      <c r="G1181" s="49" t="s">
        <v>56</v>
      </c>
      <c r="H1181" s="51">
        <v>2018.0</v>
      </c>
      <c r="I1181" s="51">
        <v>36864.0</v>
      </c>
      <c r="J1181" s="49" t="s">
        <v>72</v>
      </c>
      <c r="K1181" s="49" t="s">
        <v>133</v>
      </c>
    </row>
    <row r="1182">
      <c r="A1182" s="49" t="s">
        <v>2579</v>
      </c>
      <c r="B1182" s="49" t="s">
        <v>2580</v>
      </c>
      <c r="C1182" s="50">
        <v>16.5628</v>
      </c>
      <c r="D1182" s="51">
        <v>0.0628</v>
      </c>
      <c r="E1182" s="52">
        <v>0.0038</v>
      </c>
      <c r="F1182" s="53">
        <v>4.63E8</v>
      </c>
      <c r="G1182" s="49" t="s">
        <v>56</v>
      </c>
      <c r="I1182" s="51">
        <v>404.0</v>
      </c>
      <c r="J1182" s="49" t="s">
        <v>72</v>
      </c>
      <c r="K1182" s="49" t="s">
        <v>133</v>
      </c>
    </row>
    <row r="1183">
      <c r="A1183" s="49" t="s">
        <v>2581</v>
      </c>
      <c r="B1183" s="49" t="s">
        <v>2582</v>
      </c>
      <c r="C1183" s="50">
        <v>2.825</v>
      </c>
      <c r="D1183" s="51">
        <v>-0.135</v>
      </c>
      <c r="E1183" s="52">
        <v>-0.0456</v>
      </c>
      <c r="F1183" s="51">
        <v>6.0186591E7</v>
      </c>
      <c r="G1183" s="49" t="s">
        <v>56</v>
      </c>
      <c r="I1183" s="51">
        <v>184581.0</v>
      </c>
      <c r="J1183" s="49" t="s">
        <v>57</v>
      </c>
      <c r="K1183" s="49" t="s">
        <v>111</v>
      </c>
    </row>
    <row r="1184">
      <c r="A1184" s="49" t="s">
        <v>2583</v>
      </c>
      <c r="B1184" s="49" t="s">
        <v>2584</v>
      </c>
      <c r="C1184" s="50">
        <v>23.65</v>
      </c>
      <c r="D1184" s="51">
        <v>-0.05</v>
      </c>
      <c r="E1184" s="52">
        <v>-0.0021</v>
      </c>
      <c r="F1184" s="53">
        <v>1.85E8</v>
      </c>
      <c r="G1184" s="49" t="s">
        <v>56</v>
      </c>
      <c r="H1184" s="51">
        <v>2014.0</v>
      </c>
      <c r="I1184" s="51">
        <v>7228.0</v>
      </c>
      <c r="J1184" s="49" t="s">
        <v>72</v>
      </c>
      <c r="K1184" s="49" t="s">
        <v>133</v>
      </c>
    </row>
    <row r="1185">
      <c r="A1185" s="49" t="s">
        <v>2585</v>
      </c>
      <c r="B1185" s="49" t="s">
        <v>2586</v>
      </c>
      <c r="C1185" s="50">
        <v>7.09</v>
      </c>
      <c r="D1185" s="51">
        <v>-0.07</v>
      </c>
      <c r="E1185" s="52">
        <v>-0.0098</v>
      </c>
      <c r="F1185" s="51">
        <v>0.0</v>
      </c>
      <c r="G1185" s="49" t="s">
        <v>56</v>
      </c>
      <c r="H1185" s="51">
        <v>2012.0</v>
      </c>
      <c r="I1185" s="51">
        <v>26481.0</v>
      </c>
      <c r="J1185" s="49" t="s">
        <v>72</v>
      </c>
      <c r="K1185" s="49" t="s">
        <v>321</v>
      </c>
    </row>
    <row r="1186">
      <c r="A1186" s="49" t="s">
        <v>2587</v>
      </c>
      <c r="B1186" s="49" t="s">
        <v>2588</v>
      </c>
      <c r="C1186" s="50">
        <v>27.58</v>
      </c>
      <c r="D1186" s="51">
        <v>-0.14</v>
      </c>
      <c r="E1186" s="52">
        <v>-0.0051</v>
      </c>
      <c r="F1186" s="53">
        <v>4.03E8</v>
      </c>
      <c r="G1186" s="49" t="s">
        <v>56</v>
      </c>
      <c r="H1186" s="51">
        <v>2021.0</v>
      </c>
      <c r="I1186" s="51">
        <v>35630.0</v>
      </c>
      <c r="J1186" s="49" t="s">
        <v>95</v>
      </c>
      <c r="K1186" s="49" t="s">
        <v>269</v>
      </c>
    </row>
    <row r="1187">
      <c r="A1187" s="49" t="s">
        <v>2589</v>
      </c>
      <c r="B1187" s="49" t="s">
        <v>2590</v>
      </c>
      <c r="C1187" s="50">
        <v>16.2</v>
      </c>
      <c r="D1187" s="51">
        <v>-0.5</v>
      </c>
      <c r="E1187" s="52">
        <v>-0.0299</v>
      </c>
      <c r="F1187" s="53">
        <v>6.05E8</v>
      </c>
      <c r="G1187" s="49" t="s">
        <v>992</v>
      </c>
      <c r="H1187" s="54"/>
      <c r="I1187" s="51">
        <v>56276.0</v>
      </c>
      <c r="J1187" s="49" t="s">
        <v>95</v>
      </c>
      <c r="K1187" s="49" t="s">
        <v>707</v>
      </c>
    </row>
    <row r="1188">
      <c r="A1188" s="49" t="s">
        <v>2591</v>
      </c>
      <c r="B1188" s="49" t="s">
        <v>2592</v>
      </c>
      <c r="C1188" s="50">
        <v>18.5</v>
      </c>
      <c r="D1188" s="51">
        <v>-0.05</v>
      </c>
      <c r="E1188" s="52">
        <v>-0.0027</v>
      </c>
      <c r="F1188" s="53">
        <v>1.65E9</v>
      </c>
      <c r="G1188" s="49" t="s">
        <v>56</v>
      </c>
      <c r="H1188" s="51">
        <v>2021.0</v>
      </c>
      <c r="I1188" s="51">
        <v>5286.0</v>
      </c>
      <c r="J1188" s="49" t="s">
        <v>57</v>
      </c>
      <c r="K1188" s="49" t="s">
        <v>1558</v>
      </c>
    </row>
    <row r="1189">
      <c r="A1189" s="49" t="s">
        <v>2593</v>
      </c>
      <c r="B1189" s="49" t="s">
        <v>2594</v>
      </c>
      <c r="C1189" s="50">
        <v>20.5</v>
      </c>
      <c r="D1189" s="51">
        <v>-0.24</v>
      </c>
      <c r="E1189" s="52">
        <v>-0.0116</v>
      </c>
      <c r="F1189" s="53">
        <v>1.83E9</v>
      </c>
      <c r="G1189" s="49" t="s">
        <v>56</v>
      </c>
      <c r="H1189" s="51">
        <v>2021.0</v>
      </c>
      <c r="I1189" s="51">
        <v>27430.0</v>
      </c>
      <c r="J1189" s="49" t="s">
        <v>57</v>
      </c>
      <c r="K1189" s="49" t="s">
        <v>1558</v>
      </c>
    </row>
    <row r="1190">
      <c r="A1190" s="49" t="s">
        <v>2595</v>
      </c>
      <c r="B1190" s="49" t="s">
        <v>2596</v>
      </c>
      <c r="C1190" s="50">
        <v>0.4152</v>
      </c>
      <c r="D1190" s="51">
        <v>-0.0232</v>
      </c>
      <c r="E1190" s="52">
        <v>-0.0529</v>
      </c>
      <c r="F1190" s="51">
        <v>6604060.0</v>
      </c>
      <c r="G1190" s="49" t="s">
        <v>56</v>
      </c>
      <c r="H1190" s="51">
        <v>2022.0</v>
      </c>
      <c r="I1190" s="51">
        <v>40039.0</v>
      </c>
      <c r="J1190" s="49" t="s">
        <v>82</v>
      </c>
      <c r="K1190" s="49" t="s">
        <v>83</v>
      </c>
    </row>
    <row r="1191">
      <c r="A1191" s="49" t="s">
        <v>2597</v>
      </c>
      <c r="B1191" s="49" t="s">
        <v>2598</v>
      </c>
      <c r="C1191" s="50">
        <v>77.18</v>
      </c>
      <c r="D1191" s="51">
        <v>-0.25</v>
      </c>
      <c r="E1191" s="52">
        <v>-0.0032</v>
      </c>
      <c r="F1191" s="53">
        <v>7.06E9</v>
      </c>
      <c r="G1191" s="49" t="s">
        <v>56</v>
      </c>
      <c r="I1191" s="51">
        <v>640803.0</v>
      </c>
      <c r="J1191" s="54"/>
      <c r="K1191" s="54"/>
    </row>
    <row r="1192">
      <c r="A1192" s="49" t="s">
        <v>2599</v>
      </c>
      <c r="B1192" s="49" t="s">
        <v>2600</v>
      </c>
      <c r="C1192" s="50">
        <v>94.22</v>
      </c>
      <c r="D1192" s="51">
        <v>-8.08</v>
      </c>
      <c r="E1192" s="52">
        <v>-0.079</v>
      </c>
      <c r="F1192" s="53">
        <v>6.69E10</v>
      </c>
      <c r="G1192" s="49" t="s">
        <v>56</v>
      </c>
      <c r="H1192" s="51">
        <v>2007.0</v>
      </c>
      <c r="I1192" s="51">
        <v>1.0095018E7</v>
      </c>
      <c r="J1192" s="49" t="s">
        <v>72</v>
      </c>
      <c r="K1192" s="49" t="s">
        <v>124</v>
      </c>
    </row>
    <row r="1193">
      <c r="A1193" s="49" t="s">
        <v>2601</v>
      </c>
      <c r="B1193" s="49" t="s">
        <v>2602</v>
      </c>
      <c r="C1193" s="50">
        <v>71.7</v>
      </c>
      <c r="D1193" s="51">
        <v>-1.5</v>
      </c>
      <c r="E1193" s="52">
        <v>-0.0205</v>
      </c>
      <c r="F1193" s="53">
        <v>6.46E8</v>
      </c>
      <c r="G1193" s="49" t="s">
        <v>56</v>
      </c>
      <c r="H1193" s="51">
        <v>2004.0</v>
      </c>
      <c r="I1193" s="51">
        <v>43408.0</v>
      </c>
      <c r="J1193" s="49" t="s">
        <v>95</v>
      </c>
      <c r="K1193" s="49" t="s">
        <v>2603</v>
      </c>
    </row>
    <row r="1194">
      <c r="A1194" s="49" t="s">
        <v>2604</v>
      </c>
      <c r="B1194" s="49" t="s">
        <v>2605</v>
      </c>
      <c r="C1194" s="50">
        <v>20.45</v>
      </c>
      <c r="D1194" s="51">
        <v>-0.8</v>
      </c>
      <c r="E1194" s="52">
        <v>-0.0377</v>
      </c>
      <c r="F1194" s="53">
        <v>3.52E9</v>
      </c>
      <c r="G1194" s="49" t="s">
        <v>56</v>
      </c>
      <c r="I1194" s="51">
        <v>2982261.0</v>
      </c>
      <c r="J1194" s="49" t="s">
        <v>68</v>
      </c>
      <c r="K1194" s="49" t="s">
        <v>86</v>
      </c>
    </row>
    <row r="1195">
      <c r="A1195" s="49" t="s">
        <v>2606</v>
      </c>
      <c r="B1195" s="49" t="s">
        <v>2607</v>
      </c>
      <c r="C1195" s="50">
        <v>12.28</v>
      </c>
      <c r="D1195" s="51">
        <v>-0.15</v>
      </c>
      <c r="E1195" s="52">
        <v>-0.0121</v>
      </c>
      <c r="F1195" s="51">
        <v>0.0</v>
      </c>
      <c r="G1195" s="49" t="s">
        <v>56</v>
      </c>
      <c r="I1195" s="51">
        <v>158890.0</v>
      </c>
      <c r="J1195" s="49" t="s">
        <v>72</v>
      </c>
      <c r="K1195" s="49" t="s">
        <v>124</v>
      </c>
    </row>
    <row r="1196">
      <c r="A1196" s="49" t="s">
        <v>2608</v>
      </c>
      <c r="B1196" s="49" t="s">
        <v>2609</v>
      </c>
      <c r="C1196" s="50">
        <v>54.55</v>
      </c>
      <c r="D1196" s="51">
        <v>-2.04</v>
      </c>
      <c r="E1196" s="52">
        <v>-0.0361</v>
      </c>
      <c r="F1196" s="53">
        <v>8.56E9</v>
      </c>
      <c r="G1196" s="49" t="s">
        <v>56</v>
      </c>
      <c r="H1196" s="51">
        <v>1997.0</v>
      </c>
      <c r="I1196" s="51">
        <v>1195010.0</v>
      </c>
      <c r="J1196" s="49" t="s">
        <v>68</v>
      </c>
      <c r="K1196" s="49" t="s">
        <v>86</v>
      </c>
    </row>
    <row r="1197">
      <c r="A1197" s="49" t="s">
        <v>2610</v>
      </c>
      <c r="B1197" s="49" t="s">
        <v>2611</v>
      </c>
      <c r="C1197" s="50">
        <v>0.218</v>
      </c>
      <c r="D1197" s="51">
        <v>-0.0082</v>
      </c>
      <c r="E1197" s="52">
        <v>-0.0363</v>
      </c>
      <c r="F1197" s="51">
        <v>1519198.0</v>
      </c>
      <c r="G1197" s="49" t="s">
        <v>56</v>
      </c>
      <c r="I1197" s="51">
        <v>2383900.0</v>
      </c>
      <c r="J1197" s="49" t="s">
        <v>82</v>
      </c>
      <c r="K1197" s="49" t="s">
        <v>2612</v>
      </c>
    </row>
    <row r="1198">
      <c r="A1198" s="49" t="s">
        <v>2613</v>
      </c>
      <c r="B1198" s="49" t="s">
        <v>2614</v>
      </c>
      <c r="C1198" s="50">
        <v>26.85</v>
      </c>
      <c r="D1198" s="51">
        <v>-0.48</v>
      </c>
      <c r="E1198" s="52">
        <v>-0.0176</v>
      </c>
      <c r="F1198" s="51">
        <v>0.0</v>
      </c>
      <c r="G1198" s="54"/>
      <c r="H1198" s="51">
        <v>2021.0</v>
      </c>
      <c r="I1198" s="51">
        <v>613316.0</v>
      </c>
      <c r="J1198" s="49" t="s">
        <v>72</v>
      </c>
      <c r="K1198" s="49" t="s">
        <v>481</v>
      </c>
    </row>
    <row r="1199">
      <c r="A1199" s="49" t="s">
        <v>2615</v>
      </c>
      <c r="B1199" s="49" t="s">
        <v>2616</v>
      </c>
      <c r="C1199" s="50">
        <v>19.42</v>
      </c>
      <c r="D1199" s="51">
        <v>-0.07</v>
      </c>
      <c r="E1199" s="52">
        <v>-0.0036</v>
      </c>
      <c r="F1199" s="53">
        <v>8.49E8</v>
      </c>
      <c r="G1199" s="49" t="s">
        <v>56</v>
      </c>
      <c r="H1199" s="51">
        <v>2017.0</v>
      </c>
      <c r="I1199" s="51">
        <v>74088.0</v>
      </c>
      <c r="J1199" s="49" t="s">
        <v>72</v>
      </c>
      <c r="K1199" s="49" t="s">
        <v>133</v>
      </c>
    </row>
    <row r="1200">
      <c r="A1200" s="49" t="s">
        <v>2617</v>
      </c>
      <c r="B1200" s="49" t="s">
        <v>2618</v>
      </c>
      <c r="C1200" s="50">
        <v>59.81</v>
      </c>
      <c r="D1200" s="51">
        <v>-0.27</v>
      </c>
      <c r="E1200" s="52">
        <v>-0.0045</v>
      </c>
      <c r="F1200" s="53">
        <v>5.98E9</v>
      </c>
      <c r="G1200" s="49" t="s">
        <v>56</v>
      </c>
      <c r="H1200" s="51">
        <v>1993.0</v>
      </c>
      <c r="I1200" s="51">
        <v>806702.0</v>
      </c>
      <c r="J1200" s="49" t="s">
        <v>95</v>
      </c>
      <c r="K1200" s="49" t="s">
        <v>163</v>
      </c>
    </row>
    <row r="1201">
      <c r="A1201" s="49" t="s">
        <v>2619</v>
      </c>
      <c r="B1201" s="49" t="s">
        <v>2620</v>
      </c>
      <c r="C1201" s="50">
        <v>0.861</v>
      </c>
      <c r="D1201" s="51">
        <v>0.001</v>
      </c>
      <c r="E1201" s="52">
        <v>0.0012</v>
      </c>
      <c r="F1201" s="51">
        <v>6.3911677E7</v>
      </c>
      <c r="G1201" s="49" t="s">
        <v>56</v>
      </c>
      <c r="I1201" s="51">
        <v>4174.0</v>
      </c>
      <c r="J1201" s="49" t="s">
        <v>72</v>
      </c>
      <c r="K1201" s="49" t="s">
        <v>1641</v>
      </c>
    </row>
    <row r="1202">
      <c r="A1202" s="49" t="s">
        <v>2621</v>
      </c>
      <c r="B1202" s="49" t="s">
        <v>2622</v>
      </c>
      <c r="C1202" s="50">
        <v>9.61</v>
      </c>
      <c r="D1202" s="51">
        <v>0.01</v>
      </c>
      <c r="E1202" s="52">
        <v>0.001</v>
      </c>
      <c r="F1202" s="51">
        <v>0.0</v>
      </c>
      <c r="G1202" s="49" t="s">
        <v>56</v>
      </c>
      <c r="H1202" s="51">
        <v>2002.0</v>
      </c>
      <c r="I1202" s="51">
        <v>197834.0</v>
      </c>
      <c r="J1202" s="49" t="s">
        <v>72</v>
      </c>
      <c r="K1202" s="49" t="s">
        <v>124</v>
      </c>
    </row>
    <row r="1203">
      <c r="A1203" s="49" t="s">
        <v>2623</v>
      </c>
      <c r="B1203" s="49" t="s">
        <v>2624</v>
      </c>
      <c r="C1203" s="50">
        <v>10.63</v>
      </c>
      <c r="D1203" s="51">
        <v>0.03</v>
      </c>
      <c r="E1203" s="52">
        <v>0.0028</v>
      </c>
      <c r="F1203" s="51">
        <v>0.0</v>
      </c>
      <c r="G1203" s="54"/>
      <c r="H1203" s="51">
        <v>2022.0</v>
      </c>
      <c r="I1203" s="51">
        <v>416.0</v>
      </c>
      <c r="J1203" s="49" t="s">
        <v>72</v>
      </c>
      <c r="K1203" s="49" t="s">
        <v>73</v>
      </c>
    </row>
    <row r="1204">
      <c r="A1204" s="49" t="s">
        <v>2625</v>
      </c>
      <c r="B1204" s="49" t="s">
        <v>2626</v>
      </c>
      <c r="C1204" s="50">
        <v>7.43</v>
      </c>
      <c r="D1204" s="51">
        <v>-0.71</v>
      </c>
      <c r="E1204" s="52">
        <v>-0.0872</v>
      </c>
      <c r="F1204" s="53">
        <v>4.78E8</v>
      </c>
      <c r="G1204" s="49" t="s">
        <v>56</v>
      </c>
      <c r="H1204" s="51">
        <v>2019.0</v>
      </c>
      <c r="I1204" s="51">
        <v>3071351.0</v>
      </c>
      <c r="J1204" s="49" t="s">
        <v>145</v>
      </c>
      <c r="K1204" s="49" t="s">
        <v>355</v>
      </c>
    </row>
    <row r="1205">
      <c r="A1205" s="49" t="s">
        <v>2627</v>
      </c>
      <c r="B1205" s="49" t="s">
        <v>2628</v>
      </c>
      <c r="C1205" s="50">
        <v>10.83</v>
      </c>
      <c r="D1205" s="51">
        <v>0.0</v>
      </c>
      <c r="E1205" s="52">
        <v>0.0</v>
      </c>
      <c r="F1205" s="51">
        <v>0.0</v>
      </c>
      <c r="G1205" s="49" t="s">
        <v>858</v>
      </c>
      <c r="H1205" s="51">
        <v>2022.0</v>
      </c>
      <c r="I1205" s="51">
        <v>117.0</v>
      </c>
      <c r="J1205" s="49" t="s">
        <v>72</v>
      </c>
      <c r="K1205" s="49" t="s">
        <v>73</v>
      </c>
    </row>
    <row r="1206">
      <c r="A1206" s="49" t="s">
        <v>2629</v>
      </c>
      <c r="B1206" s="49" t="s">
        <v>2630</v>
      </c>
      <c r="C1206" s="50">
        <v>4.04</v>
      </c>
      <c r="D1206" s="51">
        <v>-0.07</v>
      </c>
      <c r="E1206" s="52">
        <v>-0.017</v>
      </c>
      <c r="F1206" s="51">
        <v>8.8787189E7</v>
      </c>
      <c r="G1206" s="49" t="s">
        <v>56</v>
      </c>
      <c r="I1206" s="51">
        <v>44859.0</v>
      </c>
      <c r="J1206" s="49" t="s">
        <v>315</v>
      </c>
      <c r="K1206" s="49" t="s">
        <v>111</v>
      </c>
    </row>
    <row r="1207">
      <c r="A1207" s="49" t="s">
        <v>2631</v>
      </c>
      <c r="B1207" s="49" t="s">
        <v>2632</v>
      </c>
      <c r="C1207" s="50">
        <v>1.04</v>
      </c>
      <c r="D1207" s="51">
        <v>0.02</v>
      </c>
      <c r="E1207" s="52">
        <v>0.0196</v>
      </c>
      <c r="F1207" s="51">
        <v>4.04768E7</v>
      </c>
      <c r="G1207" s="49" t="s">
        <v>56</v>
      </c>
      <c r="H1207" s="51">
        <v>2017.0</v>
      </c>
      <c r="I1207" s="51">
        <v>97751.0</v>
      </c>
      <c r="J1207" s="49" t="s">
        <v>82</v>
      </c>
      <c r="K1207" s="49" t="s">
        <v>83</v>
      </c>
    </row>
    <row r="1208">
      <c r="A1208" s="49" t="s">
        <v>2633</v>
      </c>
      <c r="B1208" s="49" t="s">
        <v>2634</v>
      </c>
      <c r="C1208" s="50">
        <v>10.81</v>
      </c>
      <c r="D1208" s="51">
        <v>0.0</v>
      </c>
      <c r="E1208" s="52">
        <v>0.0</v>
      </c>
      <c r="F1208" s="51">
        <v>0.0</v>
      </c>
      <c r="G1208" s="49" t="s">
        <v>56</v>
      </c>
      <c r="H1208" s="51">
        <v>2021.0</v>
      </c>
      <c r="I1208" s="51">
        <v>110.0</v>
      </c>
      <c r="J1208" s="49" t="s">
        <v>72</v>
      </c>
      <c r="K1208" s="49" t="s">
        <v>73</v>
      </c>
    </row>
    <row r="1209">
      <c r="A1209" s="49" t="s">
        <v>2635</v>
      </c>
      <c r="B1209" s="49" t="s">
        <v>2636</v>
      </c>
      <c r="C1209" s="50">
        <v>0.0874</v>
      </c>
      <c r="D1209" s="51">
        <v>0.0225</v>
      </c>
      <c r="E1209" s="52">
        <v>0.3467</v>
      </c>
      <c r="F1209" s="51">
        <v>0.0</v>
      </c>
      <c r="G1209" s="49" t="s">
        <v>56</v>
      </c>
      <c r="H1209" s="51">
        <v>2021.0</v>
      </c>
      <c r="I1209" s="51">
        <v>200.0</v>
      </c>
      <c r="J1209" s="49" t="s">
        <v>72</v>
      </c>
      <c r="K1209" s="49" t="s">
        <v>73</v>
      </c>
    </row>
    <row r="1210">
      <c r="A1210" s="49" t="s">
        <v>2637</v>
      </c>
      <c r="B1210" s="49" t="s">
        <v>2638</v>
      </c>
      <c r="C1210" s="50">
        <v>15.3</v>
      </c>
      <c r="D1210" s="51">
        <v>-0.05</v>
      </c>
      <c r="E1210" s="52">
        <v>-0.0033</v>
      </c>
      <c r="F1210" s="53">
        <v>6.62E9</v>
      </c>
      <c r="G1210" s="49" t="s">
        <v>67</v>
      </c>
      <c r="H1210" s="51">
        <v>2021.0</v>
      </c>
      <c r="I1210" s="51">
        <v>2055923.0</v>
      </c>
      <c r="J1210" s="49" t="s">
        <v>107</v>
      </c>
      <c r="K1210" s="49" t="s">
        <v>2079</v>
      </c>
    </row>
    <row r="1211">
      <c r="A1211" s="49" t="s">
        <v>2639</v>
      </c>
      <c r="B1211" s="49" t="s">
        <v>2640</v>
      </c>
      <c r="C1211" s="50">
        <v>0.3</v>
      </c>
      <c r="D1211" s="51">
        <v>-0.0304</v>
      </c>
      <c r="E1211" s="52">
        <v>-0.092</v>
      </c>
      <c r="F1211" s="51">
        <v>4.3065418E7</v>
      </c>
      <c r="G1211" s="49" t="s">
        <v>56</v>
      </c>
      <c r="H1211" s="51">
        <v>2021.0</v>
      </c>
      <c r="I1211" s="51">
        <v>110512.0</v>
      </c>
      <c r="J1211" s="49" t="s">
        <v>95</v>
      </c>
      <c r="K1211" s="49" t="s">
        <v>901</v>
      </c>
    </row>
    <row r="1212">
      <c r="A1212" s="49" t="s">
        <v>2641</v>
      </c>
      <c r="B1212" s="49" t="s">
        <v>2642</v>
      </c>
      <c r="C1212" s="50">
        <v>0.04</v>
      </c>
      <c r="D1212" s="51">
        <v>0.0</v>
      </c>
      <c r="E1212" s="52">
        <v>0.0</v>
      </c>
      <c r="F1212" s="51">
        <v>5742056.0</v>
      </c>
      <c r="G1212" s="49" t="s">
        <v>56</v>
      </c>
      <c r="H1212" s="51">
        <v>2021.0</v>
      </c>
      <c r="I1212" s="51">
        <v>57135.0</v>
      </c>
      <c r="J1212" s="49" t="s">
        <v>95</v>
      </c>
      <c r="K1212" s="49" t="s">
        <v>901</v>
      </c>
    </row>
    <row r="1213">
      <c r="A1213" s="49" t="s">
        <v>2643</v>
      </c>
      <c r="B1213" s="49" t="s">
        <v>2644</v>
      </c>
      <c r="C1213" s="50">
        <v>22.58</v>
      </c>
      <c r="D1213" s="51">
        <v>-0.45</v>
      </c>
      <c r="E1213" s="52">
        <v>-0.0195</v>
      </c>
      <c r="F1213" s="53">
        <v>7.08E8</v>
      </c>
      <c r="G1213" s="49" t="s">
        <v>56</v>
      </c>
      <c r="H1213" s="51">
        <v>1994.0</v>
      </c>
      <c r="I1213" s="51">
        <v>331171.0</v>
      </c>
      <c r="J1213" s="49" t="s">
        <v>95</v>
      </c>
      <c r="K1213" s="49" t="s">
        <v>1658</v>
      </c>
    </row>
    <row r="1214">
      <c r="A1214" s="49" t="s">
        <v>2645</v>
      </c>
      <c r="B1214" s="49" t="s">
        <v>2646</v>
      </c>
      <c r="C1214" s="50">
        <v>2.76</v>
      </c>
      <c r="D1214" s="51">
        <v>-0.06</v>
      </c>
      <c r="E1214" s="52">
        <v>-0.0213</v>
      </c>
      <c r="F1214" s="53">
        <v>1.62E8</v>
      </c>
      <c r="G1214" s="49" t="s">
        <v>67</v>
      </c>
      <c r="H1214" s="51">
        <v>2015.0</v>
      </c>
      <c r="I1214" s="51">
        <v>393339.0</v>
      </c>
      <c r="J1214" s="49" t="s">
        <v>95</v>
      </c>
      <c r="K1214" s="49" t="s">
        <v>707</v>
      </c>
    </row>
    <row r="1215">
      <c r="A1215" s="49" t="s">
        <v>2647</v>
      </c>
      <c r="B1215" s="49" t="s">
        <v>2648</v>
      </c>
      <c r="C1215" s="50">
        <v>40.06</v>
      </c>
      <c r="D1215" s="51">
        <v>-0.41</v>
      </c>
      <c r="E1215" s="52">
        <v>-0.0101</v>
      </c>
      <c r="F1215" s="53">
        <v>7.71E10</v>
      </c>
      <c r="G1215" s="49" t="s">
        <v>56</v>
      </c>
      <c r="I1215" s="51">
        <v>1.7462903E7</v>
      </c>
      <c r="J1215" s="49" t="s">
        <v>72</v>
      </c>
      <c r="K1215" s="49" t="s">
        <v>133</v>
      </c>
    </row>
    <row r="1216">
      <c r="A1216" s="49" t="s">
        <v>2649</v>
      </c>
      <c r="B1216" s="49" t="s">
        <v>2650</v>
      </c>
      <c r="C1216" s="50">
        <v>25.33</v>
      </c>
      <c r="D1216" s="51">
        <v>0.01</v>
      </c>
      <c r="E1216" s="52">
        <v>4.0E-4</v>
      </c>
      <c r="F1216" s="54"/>
      <c r="G1216" s="49" t="s">
        <v>56</v>
      </c>
      <c r="I1216" s="51">
        <v>63369.0</v>
      </c>
      <c r="J1216" s="54"/>
      <c r="K1216" s="54"/>
    </row>
    <row r="1217">
      <c r="A1217" s="49" t="s">
        <v>2651</v>
      </c>
      <c r="B1217" s="49" t="s">
        <v>2652</v>
      </c>
      <c r="C1217" s="50">
        <v>25.32</v>
      </c>
      <c r="D1217" s="51">
        <v>0.01</v>
      </c>
      <c r="E1217" s="52">
        <v>4.0E-4</v>
      </c>
      <c r="F1217" s="54"/>
      <c r="G1217" s="49" t="s">
        <v>56</v>
      </c>
      <c r="I1217" s="51">
        <v>220936.0</v>
      </c>
      <c r="J1217" s="54"/>
      <c r="K1217" s="54"/>
    </row>
    <row r="1218">
      <c r="A1218" s="49" t="s">
        <v>2653</v>
      </c>
      <c r="B1218" s="49" t="s">
        <v>2654</v>
      </c>
      <c r="C1218" s="50">
        <v>28.96</v>
      </c>
      <c r="D1218" s="51">
        <v>-0.11</v>
      </c>
      <c r="E1218" s="52">
        <v>-0.0038</v>
      </c>
      <c r="F1218" s="54"/>
      <c r="G1218" s="49" t="s">
        <v>56</v>
      </c>
      <c r="I1218" s="51">
        <v>97117.0</v>
      </c>
      <c r="J1218" s="54"/>
      <c r="K1218" s="54"/>
    </row>
    <row r="1219">
      <c r="A1219" s="49" t="s">
        <v>2655</v>
      </c>
      <c r="B1219" s="49" t="s">
        <v>2656</v>
      </c>
      <c r="C1219" s="50">
        <v>11.23</v>
      </c>
      <c r="D1219" s="51">
        <v>-0.31</v>
      </c>
      <c r="E1219" s="52">
        <v>-0.0269</v>
      </c>
      <c r="F1219" s="53">
        <v>1.81E9</v>
      </c>
      <c r="G1219" s="54"/>
      <c r="H1219" s="51">
        <v>2018.0</v>
      </c>
      <c r="I1219" s="51">
        <v>137362.0</v>
      </c>
      <c r="J1219" s="49" t="s">
        <v>95</v>
      </c>
      <c r="K1219" s="49" t="s">
        <v>249</v>
      </c>
    </row>
    <row r="1220">
      <c r="A1220" s="49" t="s">
        <v>2657</v>
      </c>
      <c r="B1220" s="49" t="s">
        <v>2658</v>
      </c>
      <c r="C1220" s="50">
        <v>3.36</v>
      </c>
      <c r="D1220" s="51">
        <v>-0.04</v>
      </c>
      <c r="E1220" s="52">
        <v>-0.0118</v>
      </c>
      <c r="F1220" s="53">
        <v>1.01E8</v>
      </c>
      <c r="G1220" s="49" t="s">
        <v>67</v>
      </c>
      <c r="H1220" s="54"/>
      <c r="I1220" s="51">
        <v>15275.0</v>
      </c>
      <c r="J1220" s="49" t="s">
        <v>95</v>
      </c>
      <c r="K1220" s="49" t="s">
        <v>362</v>
      </c>
    </row>
    <row r="1221">
      <c r="A1221" s="49" t="s">
        <v>2659</v>
      </c>
      <c r="B1221" s="49" t="s">
        <v>2660</v>
      </c>
      <c r="C1221" s="50">
        <v>13.205</v>
      </c>
      <c r="D1221" s="51">
        <v>-0.25</v>
      </c>
      <c r="E1221" s="52">
        <v>-0.0186</v>
      </c>
      <c r="F1221" s="53">
        <v>5.26E8</v>
      </c>
      <c r="G1221" s="49" t="s">
        <v>56</v>
      </c>
      <c r="H1221" s="51">
        <v>2019.0</v>
      </c>
      <c r="I1221" s="51">
        <v>736237.0</v>
      </c>
      <c r="J1221" s="49" t="s">
        <v>82</v>
      </c>
      <c r="K1221" s="49" t="s">
        <v>83</v>
      </c>
    </row>
    <row r="1222">
      <c r="A1222" s="49" t="s">
        <v>2661</v>
      </c>
      <c r="B1222" s="49" t="s">
        <v>2662</v>
      </c>
      <c r="C1222" s="50">
        <v>625.41</v>
      </c>
      <c r="D1222" s="51">
        <v>-10.91</v>
      </c>
      <c r="E1222" s="52">
        <v>-0.0172</v>
      </c>
      <c r="F1222" s="53">
        <v>3.52E9</v>
      </c>
      <c r="G1222" s="49" t="s">
        <v>56</v>
      </c>
      <c r="H1222" s="51">
        <v>2015.0</v>
      </c>
      <c r="I1222" s="51">
        <v>37571.0</v>
      </c>
      <c r="J1222" s="49" t="s">
        <v>520</v>
      </c>
      <c r="K1222" s="49" t="s">
        <v>521</v>
      </c>
    </row>
    <row r="1223">
      <c r="A1223" s="49" t="s">
        <v>2663</v>
      </c>
      <c r="B1223" s="49" t="s">
        <v>2664</v>
      </c>
      <c r="C1223" s="50">
        <v>27.32</v>
      </c>
      <c r="D1223" s="51">
        <v>0.04</v>
      </c>
      <c r="E1223" s="52">
        <v>0.0015</v>
      </c>
      <c r="F1223" s="53">
        <v>3.98E8</v>
      </c>
      <c r="G1223" s="49" t="s">
        <v>56</v>
      </c>
      <c r="I1223" s="51">
        <v>37671.0</v>
      </c>
      <c r="J1223" s="49" t="s">
        <v>72</v>
      </c>
      <c r="K1223" s="49" t="s">
        <v>133</v>
      </c>
    </row>
    <row r="1224">
      <c r="A1224" s="49" t="s">
        <v>2665</v>
      </c>
      <c r="B1224" s="49" t="s">
        <v>2666</v>
      </c>
      <c r="C1224" s="50">
        <v>418.48</v>
      </c>
      <c r="D1224" s="51">
        <v>-7.9</v>
      </c>
      <c r="E1224" s="52">
        <v>-0.0185</v>
      </c>
      <c r="F1224" s="53">
        <v>5.37E9</v>
      </c>
      <c r="G1224" s="49" t="s">
        <v>56</v>
      </c>
      <c r="H1224" s="51">
        <v>1992.0</v>
      </c>
      <c r="I1224" s="51">
        <v>41127.0</v>
      </c>
      <c r="J1224" s="49" t="s">
        <v>72</v>
      </c>
      <c r="K1224" s="49" t="s">
        <v>650</v>
      </c>
    </row>
    <row r="1225">
      <c r="A1225" s="49" t="s">
        <v>2667</v>
      </c>
      <c r="B1225" s="49" t="s">
        <v>2668</v>
      </c>
      <c r="C1225" s="50">
        <v>331.44</v>
      </c>
      <c r="D1225" s="51">
        <v>-4.15</v>
      </c>
      <c r="E1225" s="52">
        <v>-0.0124</v>
      </c>
      <c r="F1225" s="53">
        <v>7.56E9</v>
      </c>
      <c r="G1225" s="49" t="s">
        <v>56</v>
      </c>
      <c r="I1225" s="51">
        <v>104245.0</v>
      </c>
      <c r="J1225" s="49" t="s">
        <v>107</v>
      </c>
      <c r="K1225" s="49" t="s">
        <v>348</v>
      </c>
    </row>
    <row r="1226">
      <c r="A1226" s="49" t="s">
        <v>2669</v>
      </c>
      <c r="B1226" s="49" t="s">
        <v>2670</v>
      </c>
      <c r="C1226" s="50">
        <v>0.6365</v>
      </c>
      <c r="D1226" s="51">
        <v>-0.0432</v>
      </c>
      <c r="E1226" s="52">
        <v>-0.0636</v>
      </c>
      <c r="F1226" s="51">
        <v>3.359102E7</v>
      </c>
      <c r="G1226" s="49" t="s">
        <v>476</v>
      </c>
      <c r="I1226" s="51">
        <v>3451.0</v>
      </c>
      <c r="J1226" s="49" t="s">
        <v>95</v>
      </c>
      <c r="K1226" s="49" t="s">
        <v>1315</v>
      </c>
    </row>
    <row r="1227">
      <c r="A1227" s="49" t="s">
        <v>2671</v>
      </c>
      <c r="B1227" s="49" t="s">
        <v>2672</v>
      </c>
      <c r="C1227" s="50">
        <v>20.8</v>
      </c>
      <c r="D1227" s="51">
        <v>-0.07</v>
      </c>
      <c r="E1227" s="52">
        <v>-0.0034</v>
      </c>
      <c r="F1227" s="53">
        <v>3.8E9</v>
      </c>
      <c r="G1227" s="49" t="s">
        <v>56</v>
      </c>
      <c r="I1227" s="51">
        <v>889488.0</v>
      </c>
      <c r="J1227" s="49" t="s">
        <v>72</v>
      </c>
      <c r="K1227" s="49" t="s">
        <v>133</v>
      </c>
    </row>
    <row r="1228">
      <c r="A1228" s="49" t="s">
        <v>2673</v>
      </c>
      <c r="B1228" s="49" t="s">
        <v>2674</v>
      </c>
      <c r="C1228" s="50">
        <v>16.69</v>
      </c>
      <c r="D1228" s="51">
        <v>0.12</v>
      </c>
      <c r="E1228" s="52">
        <v>0.0072</v>
      </c>
      <c r="F1228" s="54"/>
      <c r="G1228" s="49" t="s">
        <v>56</v>
      </c>
      <c r="I1228" s="51">
        <v>6675.0</v>
      </c>
      <c r="J1228" s="54"/>
      <c r="K1228" s="54"/>
    </row>
    <row r="1229">
      <c r="A1229" s="49" t="s">
        <v>2675</v>
      </c>
      <c r="B1229" s="49" t="s">
        <v>2676</v>
      </c>
      <c r="C1229" s="50">
        <v>0.9001</v>
      </c>
      <c r="D1229" s="51">
        <v>-0.0298</v>
      </c>
      <c r="E1229" s="52">
        <v>-0.0321</v>
      </c>
      <c r="F1229" s="51">
        <v>2.6030721E7</v>
      </c>
      <c r="G1229" s="49" t="s">
        <v>56</v>
      </c>
      <c r="H1229" s="51">
        <v>2021.0</v>
      </c>
      <c r="I1229" s="51">
        <v>20561.0</v>
      </c>
      <c r="J1229" s="49" t="s">
        <v>82</v>
      </c>
      <c r="K1229" s="49" t="s">
        <v>83</v>
      </c>
    </row>
    <row r="1230">
      <c r="A1230" s="49" t="s">
        <v>2677</v>
      </c>
      <c r="B1230" s="49" t="s">
        <v>2678</v>
      </c>
      <c r="C1230" s="50">
        <v>21.4</v>
      </c>
      <c r="D1230" s="51">
        <v>-0.11</v>
      </c>
      <c r="E1230" s="52">
        <v>-0.0051</v>
      </c>
      <c r="F1230" s="53">
        <v>6.81E9</v>
      </c>
      <c r="G1230" s="49" t="s">
        <v>121</v>
      </c>
      <c r="H1230" s="54"/>
      <c r="I1230" s="51">
        <v>324530.0</v>
      </c>
      <c r="J1230" s="49" t="s">
        <v>315</v>
      </c>
      <c r="K1230" s="49" t="s">
        <v>111</v>
      </c>
    </row>
    <row r="1231">
      <c r="A1231" s="49" t="s">
        <v>2679</v>
      </c>
      <c r="B1231" s="49" t="s">
        <v>2680</v>
      </c>
      <c r="C1231" s="50">
        <v>11.89</v>
      </c>
      <c r="D1231" s="51">
        <v>-0.11</v>
      </c>
      <c r="E1231" s="52">
        <v>-0.0092</v>
      </c>
      <c r="F1231" s="51">
        <v>0.0</v>
      </c>
      <c r="G1231" s="49" t="s">
        <v>56</v>
      </c>
      <c r="H1231" s="51">
        <v>2006.0</v>
      </c>
      <c r="I1231" s="51">
        <v>6124.0</v>
      </c>
      <c r="J1231" s="49" t="s">
        <v>72</v>
      </c>
      <c r="K1231" s="49" t="s">
        <v>124</v>
      </c>
    </row>
    <row r="1232">
      <c r="A1232" s="49" t="s">
        <v>2681</v>
      </c>
      <c r="B1232" s="49" t="s">
        <v>2682</v>
      </c>
      <c r="C1232" s="50">
        <v>27.15</v>
      </c>
      <c r="D1232" s="51">
        <v>-0.23</v>
      </c>
      <c r="E1232" s="52">
        <v>-0.0084</v>
      </c>
      <c r="F1232" s="53">
        <v>1.3E10</v>
      </c>
      <c r="G1232" s="49" t="s">
        <v>56</v>
      </c>
      <c r="I1232" s="51">
        <v>4025918.0</v>
      </c>
      <c r="J1232" s="49" t="s">
        <v>145</v>
      </c>
      <c r="K1232" s="49" t="s">
        <v>355</v>
      </c>
    </row>
    <row r="1233">
      <c r="A1233" s="49" t="s">
        <v>2683</v>
      </c>
      <c r="B1233" s="49" t="s">
        <v>2684</v>
      </c>
      <c r="C1233" s="50">
        <v>92.79</v>
      </c>
      <c r="D1233" s="51">
        <v>-1.01</v>
      </c>
      <c r="E1233" s="52">
        <v>-0.0108</v>
      </c>
      <c r="F1233" s="53">
        <v>2.33E10</v>
      </c>
      <c r="G1233" s="49" t="s">
        <v>56</v>
      </c>
      <c r="I1233" s="51">
        <v>1913529.0</v>
      </c>
      <c r="J1233" s="49" t="s">
        <v>82</v>
      </c>
      <c r="K1233" s="49" t="s">
        <v>206</v>
      </c>
    </row>
    <row r="1234">
      <c r="A1234" s="49" t="s">
        <v>2685</v>
      </c>
      <c r="B1234" s="49" t="s">
        <v>2686</v>
      </c>
      <c r="C1234" s="50">
        <v>31.02</v>
      </c>
      <c r="D1234" s="51">
        <v>0.08</v>
      </c>
      <c r="E1234" s="52">
        <v>0.0026</v>
      </c>
      <c r="F1234" s="53">
        <v>1.59E9</v>
      </c>
      <c r="G1234" s="49" t="s">
        <v>56</v>
      </c>
      <c r="H1234" s="51">
        <v>1992.0</v>
      </c>
      <c r="I1234" s="51">
        <v>914663.0</v>
      </c>
      <c r="J1234" s="49" t="s">
        <v>95</v>
      </c>
      <c r="K1234" s="49" t="s">
        <v>1195</v>
      </c>
    </row>
    <row r="1235">
      <c r="A1235" s="49" t="s">
        <v>2687</v>
      </c>
      <c r="B1235" s="49" t="s">
        <v>2688</v>
      </c>
      <c r="C1235" s="50">
        <v>27.4</v>
      </c>
      <c r="D1235" s="51">
        <v>-1.07</v>
      </c>
      <c r="E1235" s="52">
        <v>-0.0376</v>
      </c>
      <c r="F1235" s="53">
        <v>9.74E8</v>
      </c>
      <c r="G1235" s="49" t="s">
        <v>56</v>
      </c>
      <c r="I1235" s="51">
        <v>360057.0</v>
      </c>
      <c r="J1235" s="49" t="s">
        <v>95</v>
      </c>
      <c r="K1235" s="49" t="s">
        <v>2689</v>
      </c>
    </row>
    <row r="1236">
      <c r="A1236" s="49" t="s">
        <v>2690</v>
      </c>
      <c r="B1236" s="49" t="s">
        <v>2691</v>
      </c>
      <c r="C1236" s="50">
        <v>20.05</v>
      </c>
      <c r="D1236" s="51">
        <v>-0.1025</v>
      </c>
      <c r="E1236" s="52">
        <v>-0.0051</v>
      </c>
      <c r="F1236" s="53">
        <v>1.68E8</v>
      </c>
      <c r="G1236" s="49" t="s">
        <v>56</v>
      </c>
      <c r="I1236" s="51">
        <v>35678.0</v>
      </c>
      <c r="J1236" s="49" t="s">
        <v>72</v>
      </c>
      <c r="K1236" s="49" t="s">
        <v>133</v>
      </c>
    </row>
    <row r="1237">
      <c r="A1237" s="49" t="s">
        <v>2692</v>
      </c>
      <c r="B1237" s="49" t="s">
        <v>2693</v>
      </c>
      <c r="C1237" s="50">
        <v>1.85</v>
      </c>
      <c r="D1237" s="51">
        <v>-0.4389</v>
      </c>
      <c r="E1237" s="52">
        <v>-0.1918</v>
      </c>
      <c r="F1237" s="51">
        <v>1.0474576E7</v>
      </c>
      <c r="G1237" s="49" t="s">
        <v>56</v>
      </c>
      <c r="H1237" s="51">
        <v>2023.0</v>
      </c>
      <c r="I1237" s="51">
        <v>149568.0</v>
      </c>
      <c r="J1237" s="49" t="s">
        <v>82</v>
      </c>
      <c r="K1237" s="49" t="s">
        <v>83</v>
      </c>
    </row>
    <row r="1238">
      <c r="A1238" s="49" t="s">
        <v>2694</v>
      </c>
      <c r="B1238" s="49" t="s">
        <v>2695</v>
      </c>
      <c r="C1238" s="50">
        <v>46.34</v>
      </c>
      <c r="D1238" s="51">
        <v>-0.16</v>
      </c>
      <c r="E1238" s="52">
        <v>-0.0034</v>
      </c>
      <c r="F1238" s="53">
        <v>2.27E9</v>
      </c>
      <c r="G1238" s="49" t="s">
        <v>56</v>
      </c>
      <c r="H1238" s="51">
        <v>1996.0</v>
      </c>
      <c r="I1238" s="51">
        <v>801913.0</v>
      </c>
      <c r="J1238" s="49" t="s">
        <v>145</v>
      </c>
      <c r="K1238" s="49" t="s">
        <v>588</v>
      </c>
    </row>
    <row r="1239">
      <c r="A1239" s="49" t="s">
        <v>2696</v>
      </c>
      <c r="B1239" s="49" t="s">
        <v>2697</v>
      </c>
      <c r="C1239" s="50">
        <v>17.71</v>
      </c>
      <c r="D1239" s="51">
        <v>-0.3006</v>
      </c>
      <c r="E1239" s="52">
        <v>-0.0167</v>
      </c>
      <c r="F1239" s="53">
        <v>5.28E8</v>
      </c>
      <c r="G1239" s="49" t="s">
        <v>858</v>
      </c>
      <c r="H1239" s="51">
        <v>2020.0</v>
      </c>
      <c r="I1239" s="51">
        <v>5502.0</v>
      </c>
      <c r="J1239" s="49" t="s">
        <v>82</v>
      </c>
      <c r="K1239" s="49" t="s">
        <v>83</v>
      </c>
    </row>
    <row r="1240">
      <c r="A1240" s="49" t="s">
        <v>2698</v>
      </c>
      <c r="B1240" s="49" t="s">
        <v>2699</v>
      </c>
      <c r="C1240" s="50">
        <v>43.94</v>
      </c>
      <c r="D1240" s="51">
        <v>0.32</v>
      </c>
      <c r="E1240" s="52">
        <v>0.0073</v>
      </c>
      <c r="F1240" s="53">
        <v>2.91E9</v>
      </c>
      <c r="G1240" s="49" t="s">
        <v>56</v>
      </c>
      <c r="H1240" s="51">
        <v>2010.0</v>
      </c>
      <c r="I1240" s="51">
        <v>724984.0</v>
      </c>
      <c r="J1240" s="49" t="s">
        <v>95</v>
      </c>
      <c r="K1240" s="49" t="s">
        <v>391</v>
      </c>
    </row>
    <row r="1241">
      <c r="A1241" s="49" t="s">
        <v>2700</v>
      </c>
      <c r="B1241" s="49" t="s">
        <v>2701</v>
      </c>
      <c r="C1241" s="50">
        <v>0.2512</v>
      </c>
      <c r="D1241" s="51">
        <v>0.0012</v>
      </c>
      <c r="E1241" s="52">
        <v>0.0048</v>
      </c>
      <c r="F1241" s="51">
        <v>9521392.0</v>
      </c>
      <c r="G1241" s="49" t="s">
        <v>56</v>
      </c>
      <c r="H1241" s="51">
        <v>1983.0</v>
      </c>
      <c r="I1241" s="51">
        <v>132444.0</v>
      </c>
      <c r="J1241" s="49" t="s">
        <v>107</v>
      </c>
      <c r="K1241" s="49" t="s">
        <v>678</v>
      </c>
    </row>
    <row r="1242">
      <c r="A1242" s="49" t="s">
        <v>2702</v>
      </c>
      <c r="B1242" s="49" t="s">
        <v>2703</v>
      </c>
      <c r="C1242" s="50">
        <v>54.52</v>
      </c>
      <c r="D1242" s="51">
        <v>-3.88</v>
      </c>
      <c r="E1242" s="52">
        <v>-0.0664</v>
      </c>
      <c r="F1242" s="53">
        <v>2.43E9</v>
      </c>
      <c r="G1242" s="49" t="s">
        <v>738</v>
      </c>
      <c r="H1242" s="51">
        <v>2000.0</v>
      </c>
      <c r="I1242" s="51">
        <v>895206.0</v>
      </c>
      <c r="J1242" s="49" t="s">
        <v>107</v>
      </c>
      <c r="K1242" s="49" t="s">
        <v>1294</v>
      </c>
    </row>
    <row r="1243">
      <c r="A1243" s="49" t="s">
        <v>2704</v>
      </c>
      <c r="B1243" s="49" t="s">
        <v>2705</v>
      </c>
      <c r="C1243" s="50">
        <v>1.71</v>
      </c>
      <c r="D1243" s="51">
        <v>-0.04</v>
      </c>
      <c r="E1243" s="52">
        <v>-0.0229</v>
      </c>
      <c r="F1243" s="53">
        <v>3.2E8</v>
      </c>
      <c r="G1243" s="49" t="s">
        <v>67</v>
      </c>
      <c r="H1243" s="51">
        <v>2019.0</v>
      </c>
      <c r="I1243" s="51">
        <v>1875314.0</v>
      </c>
      <c r="J1243" s="49" t="s">
        <v>107</v>
      </c>
      <c r="K1243" s="49" t="s">
        <v>108</v>
      </c>
    </row>
    <row r="1244">
      <c r="A1244" s="49" t="s">
        <v>2706</v>
      </c>
      <c r="B1244" s="49" t="s">
        <v>2707</v>
      </c>
      <c r="C1244" s="50">
        <v>2.101</v>
      </c>
      <c r="D1244" s="51">
        <v>-0.0591</v>
      </c>
      <c r="E1244" s="52">
        <v>-0.0274</v>
      </c>
      <c r="F1244" s="51">
        <v>8558188.0</v>
      </c>
      <c r="G1244" s="49" t="s">
        <v>738</v>
      </c>
      <c r="H1244" s="54"/>
      <c r="I1244" s="51">
        <v>1889.0</v>
      </c>
      <c r="J1244" s="49" t="s">
        <v>82</v>
      </c>
      <c r="K1244" s="49" t="s">
        <v>83</v>
      </c>
    </row>
    <row r="1245">
      <c r="A1245" s="49" t="s">
        <v>2708</v>
      </c>
      <c r="B1245" s="49" t="s">
        <v>2709</v>
      </c>
      <c r="C1245" s="50">
        <v>1.15</v>
      </c>
      <c r="D1245" s="51">
        <v>0.03</v>
      </c>
      <c r="E1245" s="52">
        <v>0.0268</v>
      </c>
      <c r="F1245" s="53">
        <v>1.55E8</v>
      </c>
      <c r="G1245" s="54"/>
      <c r="H1245" s="51">
        <v>2018.0</v>
      </c>
      <c r="I1245" s="51">
        <v>22061.0</v>
      </c>
      <c r="J1245" s="49" t="s">
        <v>107</v>
      </c>
      <c r="K1245" s="49" t="s">
        <v>262</v>
      </c>
    </row>
    <row r="1246">
      <c r="A1246" s="49" t="s">
        <v>2710</v>
      </c>
      <c r="B1246" s="49" t="s">
        <v>2711</v>
      </c>
      <c r="C1246" s="50">
        <v>0.165</v>
      </c>
      <c r="D1246" s="51">
        <v>-0.0118</v>
      </c>
      <c r="E1246" s="52">
        <v>-0.0667</v>
      </c>
      <c r="F1246" s="51">
        <v>8.8882793E7</v>
      </c>
      <c r="G1246" s="49" t="s">
        <v>56</v>
      </c>
      <c r="H1246" s="51">
        <v>2020.0</v>
      </c>
      <c r="I1246" s="51">
        <v>2545006.0</v>
      </c>
      <c r="J1246" s="49" t="s">
        <v>82</v>
      </c>
      <c r="K1246" s="49" t="s">
        <v>396</v>
      </c>
    </row>
    <row r="1247">
      <c r="A1247" s="49" t="s">
        <v>2712</v>
      </c>
      <c r="B1247" s="49" t="s">
        <v>2713</v>
      </c>
      <c r="C1247" s="50">
        <v>21.79</v>
      </c>
      <c r="D1247" s="51">
        <v>0.46</v>
      </c>
      <c r="E1247" s="52">
        <v>0.0216</v>
      </c>
      <c r="F1247" s="53">
        <v>8.27E8</v>
      </c>
      <c r="G1247" s="49" t="s">
        <v>56</v>
      </c>
      <c r="H1247" s="51">
        <v>2012.0</v>
      </c>
      <c r="I1247" s="51">
        <v>58095.0</v>
      </c>
      <c r="J1247" s="49" t="s">
        <v>223</v>
      </c>
      <c r="K1247" s="49" t="s">
        <v>409</v>
      </c>
    </row>
    <row r="1248">
      <c r="A1248" s="49" t="s">
        <v>2714</v>
      </c>
      <c r="B1248" s="49" t="s">
        <v>2715</v>
      </c>
      <c r="C1248" s="50">
        <v>2.71</v>
      </c>
      <c r="D1248" s="51">
        <v>-0.07</v>
      </c>
      <c r="E1248" s="52">
        <v>-0.0252</v>
      </c>
      <c r="F1248" s="51">
        <v>6.985531E7</v>
      </c>
      <c r="G1248" s="49" t="s">
        <v>56</v>
      </c>
      <c r="I1248" s="51">
        <v>332333.0</v>
      </c>
      <c r="J1248" s="49" t="s">
        <v>82</v>
      </c>
      <c r="K1248" s="49" t="s">
        <v>83</v>
      </c>
    </row>
    <row r="1249">
      <c r="A1249" s="49" t="s">
        <v>2716</v>
      </c>
      <c r="B1249" s="49" t="s">
        <v>2717</v>
      </c>
      <c r="C1249" s="50">
        <v>169.16</v>
      </c>
      <c r="D1249" s="51">
        <v>-6.32</v>
      </c>
      <c r="E1249" s="52">
        <v>-0.036</v>
      </c>
      <c r="F1249" s="53">
        <v>6.55E9</v>
      </c>
      <c r="G1249" s="49" t="s">
        <v>56</v>
      </c>
      <c r="I1249" s="51">
        <v>522159.0</v>
      </c>
      <c r="J1249" s="49" t="s">
        <v>95</v>
      </c>
      <c r="K1249" s="49" t="s">
        <v>2718</v>
      </c>
    </row>
    <row r="1250">
      <c r="A1250" s="49" t="s">
        <v>2719</v>
      </c>
      <c r="B1250" s="49" t="s">
        <v>2720</v>
      </c>
      <c r="C1250" s="50">
        <v>1.365</v>
      </c>
      <c r="D1250" s="51">
        <v>-0.045</v>
      </c>
      <c r="E1250" s="52">
        <v>-0.0319</v>
      </c>
      <c r="F1250" s="51">
        <v>7.3816035E7</v>
      </c>
      <c r="G1250" s="49" t="s">
        <v>56</v>
      </c>
      <c r="H1250" s="51">
        <v>2014.0</v>
      </c>
      <c r="I1250" s="51">
        <v>367400.0</v>
      </c>
      <c r="J1250" s="49" t="s">
        <v>82</v>
      </c>
      <c r="K1250" s="49" t="s">
        <v>83</v>
      </c>
    </row>
    <row r="1251">
      <c r="A1251" s="49" t="s">
        <v>2721</v>
      </c>
      <c r="B1251" s="49" t="s">
        <v>2722</v>
      </c>
      <c r="C1251" s="50">
        <v>11.37</v>
      </c>
      <c r="D1251" s="51">
        <v>0.02</v>
      </c>
      <c r="E1251" s="52">
        <v>0.0018</v>
      </c>
      <c r="F1251" s="53">
        <v>2.65E8</v>
      </c>
      <c r="G1251" s="49" t="s">
        <v>56</v>
      </c>
      <c r="I1251" s="51">
        <v>38702.0</v>
      </c>
      <c r="J1251" s="49" t="s">
        <v>72</v>
      </c>
      <c r="K1251" s="49" t="s">
        <v>133</v>
      </c>
    </row>
    <row r="1252">
      <c r="A1252" s="49" t="s">
        <v>2723</v>
      </c>
      <c r="B1252" s="49" t="s">
        <v>2724</v>
      </c>
      <c r="C1252" s="50">
        <v>17.93</v>
      </c>
      <c r="D1252" s="51">
        <v>0.06</v>
      </c>
      <c r="E1252" s="52">
        <v>0.0034</v>
      </c>
      <c r="F1252" s="53">
        <v>2.04E9</v>
      </c>
      <c r="G1252" s="49" t="s">
        <v>56</v>
      </c>
      <c r="H1252" s="51">
        <v>2017.0</v>
      </c>
      <c r="I1252" s="51">
        <v>1136152.0</v>
      </c>
      <c r="J1252" s="49" t="s">
        <v>107</v>
      </c>
      <c r="K1252" s="49" t="s">
        <v>348</v>
      </c>
    </row>
    <row r="1253">
      <c r="A1253" s="49" t="s">
        <v>2725</v>
      </c>
      <c r="B1253" s="49" t="s">
        <v>2726</v>
      </c>
      <c r="C1253" s="50">
        <v>2.945</v>
      </c>
      <c r="D1253" s="51">
        <v>-0.145</v>
      </c>
      <c r="E1253" s="52">
        <v>-0.0469</v>
      </c>
      <c r="F1253" s="53">
        <v>1.19E8</v>
      </c>
      <c r="G1253" s="49" t="s">
        <v>56</v>
      </c>
      <c r="H1253" s="51">
        <v>2014.0</v>
      </c>
      <c r="I1253" s="51">
        <v>202792.0</v>
      </c>
      <c r="J1253" s="49" t="s">
        <v>82</v>
      </c>
      <c r="K1253" s="49" t="s">
        <v>83</v>
      </c>
    </row>
    <row r="1254">
      <c r="A1254" s="49" t="s">
        <v>2727</v>
      </c>
      <c r="B1254" s="49" t="s">
        <v>2728</v>
      </c>
      <c r="C1254" s="50">
        <v>49.0</v>
      </c>
      <c r="D1254" s="51">
        <v>-1.15</v>
      </c>
      <c r="E1254" s="52">
        <v>-0.0229</v>
      </c>
      <c r="F1254" s="53">
        <v>4.1E10</v>
      </c>
      <c r="G1254" s="49" t="s">
        <v>56</v>
      </c>
      <c r="H1254" s="51">
        <v>2020.0</v>
      </c>
      <c r="I1254" s="51">
        <v>6619854.0</v>
      </c>
      <c r="J1254" s="49" t="s">
        <v>57</v>
      </c>
      <c r="K1254" s="49" t="s">
        <v>111</v>
      </c>
    </row>
    <row r="1255">
      <c r="A1255" s="49" t="s">
        <v>2729</v>
      </c>
      <c r="B1255" s="49" t="s">
        <v>2730</v>
      </c>
      <c r="C1255" s="50">
        <v>16.21</v>
      </c>
      <c r="D1255" s="51">
        <v>-0.2</v>
      </c>
      <c r="E1255" s="52">
        <v>-0.0122</v>
      </c>
      <c r="F1255" s="53">
        <v>1.08E9</v>
      </c>
      <c r="G1255" s="49" t="s">
        <v>56</v>
      </c>
      <c r="H1255" s="51">
        <v>2017.0</v>
      </c>
      <c r="I1255" s="51">
        <v>288400.0</v>
      </c>
      <c r="J1255" s="54"/>
      <c r="K1255" s="54"/>
    </row>
    <row r="1256">
      <c r="A1256" s="49" t="s">
        <v>2731</v>
      </c>
      <c r="B1256" s="49" t="s">
        <v>2732</v>
      </c>
      <c r="C1256" s="50">
        <v>24.43</v>
      </c>
      <c r="D1256" s="51">
        <v>-0.98</v>
      </c>
      <c r="E1256" s="52">
        <v>-0.0386</v>
      </c>
      <c r="F1256" s="53">
        <v>6.75E9</v>
      </c>
      <c r="G1256" s="49" t="s">
        <v>56</v>
      </c>
      <c r="H1256" s="51">
        <v>2023.0</v>
      </c>
      <c r="I1256" s="51">
        <v>1013144.0</v>
      </c>
      <c r="J1256" s="54"/>
      <c r="K1256" s="54"/>
    </row>
    <row r="1257">
      <c r="A1257" s="49" t="s">
        <v>2733</v>
      </c>
      <c r="B1257" s="49" t="s">
        <v>2734</v>
      </c>
      <c r="C1257" s="50">
        <v>1.64</v>
      </c>
      <c r="D1257" s="51">
        <v>-0.16</v>
      </c>
      <c r="E1257" s="52">
        <v>-0.0889</v>
      </c>
      <c r="F1257" s="51">
        <v>7914492.0</v>
      </c>
      <c r="G1257" s="49" t="s">
        <v>56</v>
      </c>
      <c r="I1257" s="51">
        <v>11358.0</v>
      </c>
      <c r="J1257" s="49" t="s">
        <v>72</v>
      </c>
      <c r="K1257" s="49" t="s">
        <v>1641</v>
      </c>
    </row>
    <row r="1258">
      <c r="A1258" s="49" t="s">
        <v>2735</v>
      </c>
      <c r="B1258" s="49" t="s">
        <v>2736</v>
      </c>
      <c r="C1258" s="50">
        <v>0.6499</v>
      </c>
      <c r="D1258" s="51">
        <v>0.0098</v>
      </c>
      <c r="E1258" s="52">
        <v>0.0153</v>
      </c>
      <c r="F1258" s="51">
        <v>6.3151649E7</v>
      </c>
      <c r="G1258" s="49" t="s">
        <v>56</v>
      </c>
      <c r="H1258" s="51">
        <v>2017.0</v>
      </c>
      <c r="I1258" s="51">
        <v>66614.0</v>
      </c>
      <c r="J1258" s="49" t="s">
        <v>107</v>
      </c>
      <c r="K1258" s="49" t="s">
        <v>678</v>
      </c>
    </row>
    <row r="1259">
      <c r="A1259" s="49" t="s">
        <v>2737</v>
      </c>
      <c r="B1259" s="49" t="s">
        <v>2738</v>
      </c>
      <c r="C1259" s="50">
        <v>44.75</v>
      </c>
      <c r="D1259" s="51">
        <v>-0.8</v>
      </c>
      <c r="E1259" s="52">
        <v>-0.0176</v>
      </c>
      <c r="F1259" s="53">
        <v>1.17E9</v>
      </c>
      <c r="G1259" s="49" t="s">
        <v>56</v>
      </c>
      <c r="H1259" s="51">
        <v>1993.0</v>
      </c>
      <c r="I1259" s="51">
        <v>280384.0</v>
      </c>
      <c r="J1259" s="49" t="s">
        <v>72</v>
      </c>
      <c r="K1259" s="49" t="s">
        <v>133</v>
      </c>
    </row>
    <row r="1260">
      <c r="A1260" s="49" t="s">
        <v>2739</v>
      </c>
      <c r="B1260" s="49" t="s">
        <v>2740</v>
      </c>
      <c r="C1260" s="50">
        <v>3.6</v>
      </c>
      <c r="D1260" s="51">
        <v>0.762</v>
      </c>
      <c r="E1260" s="52">
        <v>0.2685</v>
      </c>
      <c r="F1260" s="51">
        <v>4.7952E7</v>
      </c>
      <c r="G1260" s="49" t="s">
        <v>56</v>
      </c>
      <c r="I1260" s="51">
        <v>155176.0</v>
      </c>
      <c r="J1260" s="49" t="s">
        <v>82</v>
      </c>
      <c r="K1260" s="49" t="s">
        <v>139</v>
      </c>
    </row>
    <row r="1261">
      <c r="A1261" s="49" t="s">
        <v>2741</v>
      </c>
      <c r="B1261" s="49" t="s">
        <v>2742</v>
      </c>
      <c r="C1261" s="50">
        <v>37.08</v>
      </c>
      <c r="D1261" s="51">
        <v>0.13</v>
      </c>
      <c r="E1261" s="52">
        <v>0.0035</v>
      </c>
      <c r="F1261" s="53">
        <v>5.07E8</v>
      </c>
      <c r="G1261" s="49" t="s">
        <v>56</v>
      </c>
      <c r="I1261" s="51">
        <v>32024.0</v>
      </c>
      <c r="J1261" s="49" t="s">
        <v>95</v>
      </c>
      <c r="K1261" s="49" t="s">
        <v>215</v>
      </c>
    </row>
    <row r="1262">
      <c r="A1262" s="49" t="s">
        <v>2743</v>
      </c>
      <c r="B1262" s="49" t="s">
        <v>2744</v>
      </c>
      <c r="C1262" s="50">
        <v>264.06</v>
      </c>
      <c r="D1262" s="51">
        <v>-4.95</v>
      </c>
      <c r="E1262" s="52">
        <v>-0.0184</v>
      </c>
      <c r="F1262" s="53">
        <v>9.84E9</v>
      </c>
      <c r="G1262" s="49" t="s">
        <v>56</v>
      </c>
      <c r="H1262" s="51">
        <v>1983.0</v>
      </c>
      <c r="I1262" s="51">
        <v>258444.0</v>
      </c>
      <c r="J1262" s="49" t="s">
        <v>315</v>
      </c>
      <c r="K1262" s="49" t="s">
        <v>104</v>
      </c>
    </row>
    <row r="1263">
      <c r="A1263" s="49" t="s">
        <v>2745</v>
      </c>
      <c r="B1263" s="49" t="s">
        <v>2746</v>
      </c>
      <c r="C1263" s="50">
        <v>252.89</v>
      </c>
      <c r="D1263" s="51">
        <v>-6.33</v>
      </c>
      <c r="E1263" s="52">
        <v>-0.0244</v>
      </c>
      <c r="F1263" s="53">
        <v>1.29E11</v>
      </c>
      <c r="G1263" s="49" t="s">
        <v>56</v>
      </c>
      <c r="I1263" s="51">
        <v>3847275.0</v>
      </c>
      <c r="J1263" s="49" t="s">
        <v>57</v>
      </c>
      <c r="K1263" s="49" t="s">
        <v>1380</v>
      </c>
    </row>
    <row r="1264">
      <c r="A1264" s="49" t="s">
        <v>2747</v>
      </c>
      <c r="B1264" s="49" t="s">
        <v>2748</v>
      </c>
      <c r="C1264" s="50">
        <v>58.74</v>
      </c>
      <c r="D1264" s="51">
        <v>-0.81</v>
      </c>
      <c r="E1264" s="52">
        <v>-0.0136</v>
      </c>
      <c r="F1264" s="53">
        <v>4.61E8</v>
      </c>
      <c r="G1264" s="49" t="s">
        <v>56</v>
      </c>
      <c r="I1264" s="51">
        <v>24409.0</v>
      </c>
      <c r="J1264" s="49" t="s">
        <v>72</v>
      </c>
      <c r="K1264" s="49" t="s">
        <v>133</v>
      </c>
    </row>
    <row r="1265">
      <c r="A1265" s="49" t="s">
        <v>2749</v>
      </c>
      <c r="B1265" s="49" t="s">
        <v>2750</v>
      </c>
      <c r="C1265" s="50">
        <v>7.35</v>
      </c>
      <c r="D1265" s="51">
        <v>-0.13</v>
      </c>
      <c r="E1265" s="52">
        <v>-0.0174</v>
      </c>
      <c r="F1265" s="53">
        <v>1.51E8</v>
      </c>
      <c r="G1265" s="49" t="s">
        <v>56</v>
      </c>
      <c r="I1265" s="51">
        <v>33133.0</v>
      </c>
      <c r="J1265" s="49" t="s">
        <v>95</v>
      </c>
      <c r="K1265" s="49" t="s">
        <v>451</v>
      </c>
    </row>
    <row r="1266">
      <c r="A1266" s="49" t="s">
        <v>2751</v>
      </c>
      <c r="B1266" s="49" t="s">
        <v>2752</v>
      </c>
      <c r="C1266" s="50">
        <v>0.282</v>
      </c>
      <c r="D1266" s="51">
        <v>-0.0176</v>
      </c>
      <c r="E1266" s="52">
        <v>-0.0587</v>
      </c>
      <c r="F1266" s="51">
        <v>7.9121029E7</v>
      </c>
      <c r="G1266" s="49" t="s">
        <v>56</v>
      </c>
      <c r="I1266" s="51">
        <v>146405.0</v>
      </c>
      <c r="J1266" s="49" t="s">
        <v>82</v>
      </c>
      <c r="K1266" s="49" t="s">
        <v>178</v>
      </c>
    </row>
    <row r="1267">
      <c r="A1267" s="49" t="s">
        <v>2753</v>
      </c>
      <c r="B1267" s="49" t="s">
        <v>2754</v>
      </c>
      <c r="C1267" s="50">
        <v>34.17</v>
      </c>
      <c r="D1267" s="51">
        <v>-0.48</v>
      </c>
      <c r="E1267" s="52">
        <v>-0.0139</v>
      </c>
      <c r="F1267" s="53">
        <v>2.48E9</v>
      </c>
      <c r="G1267" s="49" t="s">
        <v>56</v>
      </c>
      <c r="I1267" s="51">
        <v>793794.0</v>
      </c>
      <c r="J1267" s="49" t="s">
        <v>72</v>
      </c>
      <c r="K1267" s="49" t="s">
        <v>133</v>
      </c>
    </row>
    <row r="1268">
      <c r="A1268" s="49" t="s">
        <v>2755</v>
      </c>
      <c r="B1268" s="49" t="s">
        <v>2756</v>
      </c>
      <c r="C1268" s="50">
        <v>33.62</v>
      </c>
      <c r="D1268" s="51">
        <v>-0.16</v>
      </c>
      <c r="E1268" s="52">
        <v>-0.0047</v>
      </c>
      <c r="F1268" s="53">
        <v>3.82E9</v>
      </c>
      <c r="G1268" s="49" t="s">
        <v>56</v>
      </c>
      <c r="H1268" s="51">
        <v>2023.0</v>
      </c>
      <c r="I1268" s="51">
        <v>901366.0</v>
      </c>
      <c r="J1268" s="49" t="s">
        <v>95</v>
      </c>
      <c r="K1268" s="49" t="s">
        <v>1195</v>
      </c>
    </row>
    <row r="1269">
      <c r="A1269" s="49" t="s">
        <v>2757</v>
      </c>
      <c r="B1269" s="49" t="s">
        <v>2758</v>
      </c>
      <c r="C1269" s="50">
        <v>210.55</v>
      </c>
      <c r="D1269" s="51">
        <v>-4.61</v>
      </c>
      <c r="E1269" s="52">
        <v>-0.0214</v>
      </c>
      <c r="F1269" s="53">
        <v>8.72E10</v>
      </c>
      <c r="G1269" s="49" t="s">
        <v>259</v>
      </c>
      <c r="I1269" s="51">
        <v>1818739.0</v>
      </c>
      <c r="J1269" s="49" t="s">
        <v>72</v>
      </c>
      <c r="K1269" s="49" t="s">
        <v>237</v>
      </c>
    </row>
    <row r="1270">
      <c r="A1270" s="49" t="s">
        <v>2759</v>
      </c>
      <c r="B1270" s="49" t="s">
        <v>2760</v>
      </c>
      <c r="C1270" s="50">
        <v>9.97</v>
      </c>
      <c r="D1270" s="51">
        <v>0.05</v>
      </c>
      <c r="E1270" s="52">
        <v>0.005</v>
      </c>
      <c r="F1270" s="53">
        <v>1.75E8</v>
      </c>
      <c r="G1270" s="49" t="s">
        <v>56</v>
      </c>
      <c r="I1270" s="51">
        <v>28974.0</v>
      </c>
      <c r="J1270" s="49" t="s">
        <v>72</v>
      </c>
      <c r="K1270" s="49" t="s">
        <v>133</v>
      </c>
    </row>
    <row r="1271">
      <c r="A1271" s="49" t="s">
        <v>2761</v>
      </c>
      <c r="B1271" s="49" t="s">
        <v>2762</v>
      </c>
      <c r="C1271" s="50">
        <v>0.79</v>
      </c>
      <c r="D1271" s="51">
        <v>-0.001</v>
      </c>
      <c r="E1271" s="52">
        <v>-0.0013</v>
      </c>
      <c r="F1271" s="51">
        <v>7.067908E7</v>
      </c>
      <c r="G1271" s="49" t="s">
        <v>67</v>
      </c>
      <c r="H1271" s="54"/>
      <c r="I1271" s="51">
        <v>16297.0</v>
      </c>
      <c r="J1271" s="49" t="s">
        <v>315</v>
      </c>
      <c r="K1271" s="49" t="s">
        <v>111</v>
      </c>
    </row>
    <row r="1272">
      <c r="A1272" s="49" t="s">
        <v>2763</v>
      </c>
      <c r="B1272" s="49" t="s">
        <v>2764</v>
      </c>
      <c r="C1272" s="50">
        <v>13.24</v>
      </c>
      <c r="D1272" s="51">
        <v>-0.44</v>
      </c>
      <c r="E1272" s="52">
        <v>-0.0322</v>
      </c>
      <c r="F1272" s="53">
        <v>1.3E9</v>
      </c>
      <c r="G1272" s="49" t="s">
        <v>56</v>
      </c>
      <c r="I1272" s="51">
        <v>826631.0</v>
      </c>
      <c r="J1272" s="49" t="s">
        <v>82</v>
      </c>
      <c r="K1272" s="49" t="s">
        <v>83</v>
      </c>
    </row>
    <row r="1273">
      <c r="A1273" s="49" t="s">
        <v>2765</v>
      </c>
      <c r="B1273" s="49" t="s">
        <v>2766</v>
      </c>
      <c r="C1273" s="50">
        <v>0.6472</v>
      </c>
      <c r="D1273" s="51">
        <v>0.0118</v>
      </c>
      <c r="E1273" s="52">
        <v>0.0186</v>
      </c>
      <c r="F1273" s="53">
        <v>1.75E8</v>
      </c>
      <c r="G1273" s="49" t="s">
        <v>144</v>
      </c>
      <c r="H1273" s="51">
        <v>2020.0</v>
      </c>
      <c r="I1273" s="51">
        <v>219033.0</v>
      </c>
      <c r="J1273" s="49" t="s">
        <v>145</v>
      </c>
      <c r="K1273" s="49" t="s">
        <v>254</v>
      </c>
    </row>
    <row r="1274">
      <c r="A1274" s="49" t="s">
        <v>2767</v>
      </c>
      <c r="B1274" s="49" t="s">
        <v>2768</v>
      </c>
      <c r="C1274" s="50">
        <v>21.52</v>
      </c>
      <c r="D1274" s="51">
        <v>-0.12</v>
      </c>
      <c r="E1274" s="52">
        <v>-0.0056</v>
      </c>
      <c r="F1274" s="53">
        <v>1.1E8</v>
      </c>
      <c r="G1274" s="49" t="s">
        <v>56</v>
      </c>
      <c r="I1274" s="51">
        <v>1183.0</v>
      </c>
      <c r="J1274" s="49" t="s">
        <v>72</v>
      </c>
      <c r="K1274" s="49" t="s">
        <v>133</v>
      </c>
    </row>
    <row r="1275">
      <c r="A1275" s="49" t="s">
        <v>2769</v>
      </c>
      <c r="B1275" s="49" t="s">
        <v>2770</v>
      </c>
      <c r="C1275" s="50">
        <v>8.47</v>
      </c>
      <c r="D1275" s="51">
        <v>-0.09</v>
      </c>
      <c r="E1275" s="52">
        <v>-0.0105</v>
      </c>
      <c r="F1275" s="53">
        <v>1.55E8</v>
      </c>
      <c r="G1275" s="49" t="s">
        <v>56</v>
      </c>
      <c r="H1275" s="51">
        <v>2017.0</v>
      </c>
      <c r="I1275" s="51">
        <v>23348.0</v>
      </c>
      <c r="J1275" s="49" t="s">
        <v>72</v>
      </c>
      <c r="K1275" s="49" t="s">
        <v>481</v>
      </c>
    </row>
    <row r="1276">
      <c r="A1276" s="49" t="s">
        <v>2771</v>
      </c>
      <c r="B1276" s="49" t="s">
        <v>2772</v>
      </c>
      <c r="C1276" s="50">
        <v>0.401</v>
      </c>
      <c r="D1276" s="51">
        <v>-0.0191</v>
      </c>
      <c r="E1276" s="52">
        <v>-0.0455</v>
      </c>
      <c r="F1276" s="51">
        <v>1.5227932E7</v>
      </c>
      <c r="G1276" s="49" t="s">
        <v>56</v>
      </c>
      <c r="H1276" s="51">
        <v>2006.0</v>
      </c>
      <c r="I1276" s="51">
        <v>56636.0</v>
      </c>
      <c r="J1276" s="49" t="s">
        <v>82</v>
      </c>
      <c r="K1276" s="49" t="s">
        <v>83</v>
      </c>
    </row>
    <row r="1277">
      <c r="A1277" s="49" t="s">
        <v>2773</v>
      </c>
      <c r="B1277" s="49" t="s">
        <v>2774</v>
      </c>
      <c r="C1277" s="50">
        <v>20.63</v>
      </c>
      <c r="D1277" s="51">
        <v>-0.4</v>
      </c>
      <c r="E1277" s="52">
        <v>-0.019</v>
      </c>
      <c r="F1277" s="53">
        <v>6.61E8</v>
      </c>
      <c r="G1277" s="49" t="s">
        <v>56</v>
      </c>
      <c r="H1277" s="51">
        <v>2021.0</v>
      </c>
      <c r="I1277" s="51">
        <v>53325.0</v>
      </c>
      <c r="J1277" s="49" t="s">
        <v>68</v>
      </c>
      <c r="K1277" s="49" t="s">
        <v>86</v>
      </c>
    </row>
    <row r="1278">
      <c r="A1278" s="49" t="s">
        <v>2775</v>
      </c>
      <c r="B1278" s="49" t="s">
        <v>2776</v>
      </c>
      <c r="C1278" s="50">
        <v>19.52</v>
      </c>
      <c r="D1278" s="51">
        <v>-0.34</v>
      </c>
      <c r="E1278" s="52">
        <v>-0.0171</v>
      </c>
      <c r="F1278" s="53">
        <v>2.72E8</v>
      </c>
      <c r="G1278" s="49" t="s">
        <v>56</v>
      </c>
      <c r="H1278" s="51">
        <v>2018.0</v>
      </c>
      <c r="I1278" s="51">
        <v>8083.0</v>
      </c>
      <c r="J1278" s="49" t="s">
        <v>72</v>
      </c>
      <c r="K1278" s="49" t="s">
        <v>133</v>
      </c>
    </row>
    <row r="1279">
      <c r="A1279" s="49" t="s">
        <v>2777</v>
      </c>
      <c r="B1279" s="49" t="s">
        <v>2778</v>
      </c>
      <c r="C1279" s="50">
        <v>162.73</v>
      </c>
      <c r="D1279" s="51">
        <v>-0.97</v>
      </c>
      <c r="E1279" s="52">
        <v>-0.0059</v>
      </c>
      <c r="F1279" s="53">
        <v>1.82E10</v>
      </c>
      <c r="G1279" s="54"/>
      <c r="H1279" s="51">
        <v>2010.0</v>
      </c>
      <c r="I1279" s="51">
        <v>643715.0</v>
      </c>
      <c r="J1279" s="49" t="s">
        <v>72</v>
      </c>
      <c r="K1279" s="49" t="s">
        <v>185</v>
      </c>
    </row>
    <row r="1280">
      <c r="A1280" s="49" t="s">
        <v>2779</v>
      </c>
      <c r="B1280" s="49" t="s">
        <v>2780</v>
      </c>
      <c r="C1280" s="50">
        <v>68.32</v>
      </c>
      <c r="D1280" s="51">
        <v>-1.48</v>
      </c>
      <c r="E1280" s="52">
        <v>-0.0212</v>
      </c>
      <c r="F1280" s="53">
        <v>2.12E10</v>
      </c>
      <c r="G1280" s="49" t="s">
        <v>56</v>
      </c>
      <c r="I1280" s="51">
        <v>1617519.0</v>
      </c>
      <c r="J1280" s="49" t="s">
        <v>72</v>
      </c>
      <c r="K1280" s="49" t="s">
        <v>68</v>
      </c>
    </row>
    <row r="1281">
      <c r="A1281" s="49" t="s">
        <v>2781</v>
      </c>
      <c r="B1281" s="49" t="s">
        <v>2782</v>
      </c>
      <c r="C1281" s="50">
        <v>10.77</v>
      </c>
      <c r="D1281" s="51">
        <v>-0.01</v>
      </c>
      <c r="E1281" s="52">
        <v>-9.0E-4</v>
      </c>
      <c r="F1281" s="51">
        <v>0.0</v>
      </c>
      <c r="G1281" s="49" t="s">
        <v>56</v>
      </c>
      <c r="H1281" s="51">
        <v>2021.0</v>
      </c>
      <c r="I1281" s="51">
        <v>523.0</v>
      </c>
      <c r="J1281" s="49" t="s">
        <v>72</v>
      </c>
      <c r="K1281" s="49" t="s">
        <v>73</v>
      </c>
    </row>
    <row r="1282">
      <c r="A1282" s="49" t="s">
        <v>2783</v>
      </c>
      <c r="B1282" s="49" t="s">
        <v>2784</v>
      </c>
      <c r="C1282" s="50">
        <v>69.94</v>
      </c>
      <c r="D1282" s="51">
        <v>-0.82</v>
      </c>
      <c r="E1282" s="52">
        <v>-0.0116</v>
      </c>
      <c r="F1282" s="53">
        <v>1.55E9</v>
      </c>
      <c r="G1282" s="49" t="s">
        <v>56</v>
      </c>
      <c r="H1282" s="51">
        <v>1981.0</v>
      </c>
      <c r="I1282" s="51">
        <v>623235.0</v>
      </c>
      <c r="J1282" s="49" t="s">
        <v>95</v>
      </c>
      <c r="K1282" s="49" t="s">
        <v>1195</v>
      </c>
    </row>
    <row r="1283">
      <c r="A1283" s="49" t="s">
        <v>2785</v>
      </c>
      <c r="B1283" s="49" t="s">
        <v>2786</v>
      </c>
      <c r="C1283" s="50">
        <v>46.43</v>
      </c>
      <c r="D1283" s="51">
        <v>-2.48</v>
      </c>
      <c r="E1283" s="52">
        <v>-0.0507</v>
      </c>
      <c r="F1283" s="53">
        <v>5.79E9</v>
      </c>
      <c r="G1283" s="49" t="s">
        <v>56</v>
      </c>
      <c r="I1283" s="51">
        <v>1035229.0</v>
      </c>
      <c r="J1283" s="49" t="s">
        <v>72</v>
      </c>
      <c r="K1283" s="49" t="s">
        <v>133</v>
      </c>
    </row>
    <row r="1284">
      <c r="A1284" s="49" t="s">
        <v>2787</v>
      </c>
      <c r="B1284" s="49" t="s">
        <v>2788</v>
      </c>
      <c r="C1284" s="50">
        <v>68.39</v>
      </c>
      <c r="D1284" s="51">
        <v>-1.27</v>
      </c>
      <c r="E1284" s="52">
        <v>-0.0182</v>
      </c>
      <c r="F1284" s="53">
        <v>3.83E9</v>
      </c>
      <c r="G1284" s="49" t="s">
        <v>56</v>
      </c>
      <c r="I1284" s="51">
        <v>273336.0</v>
      </c>
      <c r="J1284" s="49" t="s">
        <v>57</v>
      </c>
      <c r="K1284" s="49" t="s">
        <v>345</v>
      </c>
    </row>
    <row r="1285">
      <c r="A1285" s="49" t="s">
        <v>2789</v>
      </c>
      <c r="B1285" s="49" t="s">
        <v>2790</v>
      </c>
      <c r="C1285" s="50">
        <v>41.59</v>
      </c>
      <c r="D1285" s="51">
        <v>-0.65</v>
      </c>
      <c r="E1285" s="52">
        <v>-0.0154</v>
      </c>
      <c r="F1285" s="53">
        <v>2.23E9</v>
      </c>
      <c r="G1285" s="49" t="s">
        <v>56</v>
      </c>
      <c r="I1285" s="51">
        <v>392264.0</v>
      </c>
      <c r="J1285" s="49" t="s">
        <v>72</v>
      </c>
      <c r="K1285" s="49" t="s">
        <v>133</v>
      </c>
    </row>
    <row r="1286">
      <c r="A1286" s="49" t="s">
        <v>2791</v>
      </c>
      <c r="B1286" s="49" t="s">
        <v>2792</v>
      </c>
      <c r="C1286" s="50">
        <v>19.42</v>
      </c>
      <c r="D1286" s="51">
        <v>-0.12</v>
      </c>
      <c r="E1286" s="52">
        <v>-0.0061</v>
      </c>
      <c r="F1286" s="53">
        <v>4.13E8</v>
      </c>
      <c r="G1286" s="49" t="s">
        <v>56</v>
      </c>
      <c r="H1286" s="51">
        <v>2017.0</v>
      </c>
      <c r="I1286" s="51">
        <v>36075.0</v>
      </c>
      <c r="J1286" s="49" t="s">
        <v>57</v>
      </c>
      <c r="K1286" s="49" t="s">
        <v>1573</v>
      </c>
    </row>
    <row r="1287">
      <c r="A1287" s="49" t="s">
        <v>2793</v>
      </c>
      <c r="B1287" s="49" t="s">
        <v>2794</v>
      </c>
      <c r="C1287" s="50">
        <v>52.75</v>
      </c>
      <c r="D1287" s="51">
        <v>-0.46</v>
      </c>
      <c r="E1287" s="52">
        <v>-0.0086</v>
      </c>
      <c r="F1287" s="53">
        <v>2.63E9</v>
      </c>
      <c r="G1287" s="49" t="s">
        <v>56</v>
      </c>
      <c r="I1287" s="51">
        <v>202880.0</v>
      </c>
      <c r="J1287" s="49" t="s">
        <v>95</v>
      </c>
      <c r="K1287" s="49" t="s">
        <v>215</v>
      </c>
    </row>
    <row r="1288">
      <c r="A1288" s="49" t="s">
        <v>2795</v>
      </c>
      <c r="B1288" s="49" t="s">
        <v>2796</v>
      </c>
      <c r="C1288" s="50">
        <v>25.03</v>
      </c>
      <c r="D1288" s="51">
        <v>-0.76</v>
      </c>
      <c r="E1288" s="52">
        <v>-0.0295</v>
      </c>
      <c r="F1288" s="53">
        <v>3.71E9</v>
      </c>
      <c r="G1288" s="49" t="s">
        <v>56</v>
      </c>
      <c r="H1288" s="51">
        <v>2015.0</v>
      </c>
      <c r="I1288" s="51">
        <v>895763.0</v>
      </c>
      <c r="J1288" s="49" t="s">
        <v>57</v>
      </c>
      <c r="K1288" s="49" t="s">
        <v>345</v>
      </c>
    </row>
    <row r="1289">
      <c r="A1289" s="49" t="s">
        <v>2797</v>
      </c>
      <c r="B1289" s="49" t="s">
        <v>2798</v>
      </c>
      <c r="C1289" s="50">
        <v>16.28</v>
      </c>
      <c r="D1289" s="51">
        <v>-0.16</v>
      </c>
      <c r="E1289" s="52">
        <v>-0.0097</v>
      </c>
      <c r="F1289" s="53">
        <v>6.03E8</v>
      </c>
      <c r="G1289" s="49" t="s">
        <v>56</v>
      </c>
      <c r="I1289" s="51">
        <v>78263.0</v>
      </c>
      <c r="J1289" s="49" t="s">
        <v>72</v>
      </c>
      <c r="K1289" s="49" t="s">
        <v>650</v>
      </c>
    </row>
    <row r="1290">
      <c r="A1290" s="49" t="s">
        <v>2799</v>
      </c>
      <c r="B1290" s="49" t="s">
        <v>2800</v>
      </c>
      <c r="C1290" s="50">
        <v>41.07</v>
      </c>
      <c r="D1290" s="51">
        <v>-0.26</v>
      </c>
      <c r="E1290" s="52">
        <v>-0.0063</v>
      </c>
      <c r="F1290" s="53">
        <v>5.46E8</v>
      </c>
      <c r="G1290" s="49" t="s">
        <v>56</v>
      </c>
      <c r="H1290" s="51">
        <v>2018.0</v>
      </c>
      <c r="I1290" s="51">
        <v>19519.0</v>
      </c>
      <c r="J1290" s="49" t="s">
        <v>72</v>
      </c>
      <c r="K1290" s="49" t="s">
        <v>133</v>
      </c>
    </row>
    <row r="1291">
      <c r="A1291" s="49" t="s">
        <v>2801</v>
      </c>
      <c r="B1291" s="49" t="s">
        <v>2802</v>
      </c>
      <c r="C1291" s="50">
        <v>30.4</v>
      </c>
      <c r="D1291" s="51">
        <v>0.22</v>
      </c>
      <c r="E1291" s="52">
        <v>0.0073</v>
      </c>
      <c r="F1291" s="53">
        <v>5.17E8</v>
      </c>
      <c r="G1291" s="49" t="s">
        <v>56</v>
      </c>
      <c r="I1291" s="51">
        <v>38301.0</v>
      </c>
      <c r="J1291" s="49" t="s">
        <v>72</v>
      </c>
      <c r="K1291" s="49" t="s">
        <v>133</v>
      </c>
    </row>
    <row r="1292">
      <c r="A1292" s="49" t="s">
        <v>2803</v>
      </c>
      <c r="B1292" s="49" t="s">
        <v>2804</v>
      </c>
      <c r="C1292" s="50">
        <v>1.85</v>
      </c>
      <c r="D1292" s="51">
        <v>-0.03</v>
      </c>
      <c r="E1292" s="52">
        <v>-0.016</v>
      </c>
      <c r="F1292" s="51">
        <v>9.1003082E7</v>
      </c>
      <c r="G1292" s="49" t="s">
        <v>56</v>
      </c>
      <c r="H1292" s="51">
        <v>2020.0</v>
      </c>
      <c r="I1292" s="51">
        <v>428159.0</v>
      </c>
      <c r="J1292" s="49" t="s">
        <v>82</v>
      </c>
      <c r="K1292" s="49" t="s">
        <v>83</v>
      </c>
    </row>
    <row r="1293">
      <c r="A1293" s="49" t="s">
        <v>2805</v>
      </c>
      <c r="B1293" s="49" t="s">
        <v>2806</v>
      </c>
      <c r="C1293" s="50">
        <v>12.47</v>
      </c>
      <c r="D1293" s="51">
        <v>-0.04</v>
      </c>
      <c r="E1293" s="52">
        <v>-0.0032</v>
      </c>
      <c r="F1293" s="53">
        <v>7.88E9</v>
      </c>
      <c r="G1293" s="49" t="s">
        <v>56</v>
      </c>
      <c r="I1293" s="51">
        <v>894826.0</v>
      </c>
      <c r="J1293" s="49" t="s">
        <v>107</v>
      </c>
      <c r="K1293" s="49" t="s">
        <v>262</v>
      </c>
    </row>
    <row r="1294">
      <c r="A1294" s="49" t="s">
        <v>2807</v>
      </c>
      <c r="B1294" s="49" t="s">
        <v>2808</v>
      </c>
      <c r="C1294" s="50">
        <v>17.78</v>
      </c>
      <c r="D1294" s="51">
        <v>-0.18</v>
      </c>
      <c r="E1294" s="52">
        <v>-0.01</v>
      </c>
      <c r="F1294" s="51">
        <v>0.0</v>
      </c>
      <c r="G1294" s="49" t="s">
        <v>56</v>
      </c>
      <c r="I1294" s="51">
        <v>96440.0</v>
      </c>
      <c r="J1294" s="49" t="s">
        <v>72</v>
      </c>
      <c r="K1294" s="49" t="s">
        <v>481</v>
      </c>
    </row>
    <row r="1295">
      <c r="A1295" s="49" t="s">
        <v>2809</v>
      </c>
      <c r="B1295" s="49" t="s">
        <v>2810</v>
      </c>
      <c r="C1295" s="50">
        <v>4.65</v>
      </c>
      <c r="D1295" s="51">
        <v>0.02</v>
      </c>
      <c r="E1295" s="52">
        <v>0.0043</v>
      </c>
      <c r="F1295" s="51">
        <v>3.853355E7</v>
      </c>
      <c r="G1295" s="49" t="s">
        <v>56</v>
      </c>
      <c r="H1295" s="51">
        <v>2022.0</v>
      </c>
      <c r="I1295" s="51">
        <v>9546.0</v>
      </c>
      <c r="J1295" s="49" t="s">
        <v>82</v>
      </c>
      <c r="K1295" s="49" t="s">
        <v>547</v>
      </c>
    </row>
    <row r="1296">
      <c r="A1296" s="49" t="s">
        <v>2811</v>
      </c>
      <c r="B1296" s="49" t="s">
        <v>2812</v>
      </c>
      <c r="C1296" s="50">
        <v>57.83</v>
      </c>
      <c r="D1296" s="51">
        <v>0.01</v>
      </c>
      <c r="E1296" s="52">
        <v>2.0E-4</v>
      </c>
      <c r="F1296" s="53">
        <v>2.65E10</v>
      </c>
      <c r="G1296" s="49" t="s">
        <v>138</v>
      </c>
      <c r="I1296" s="51">
        <v>1313613.0</v>
      </c>
      <c r="J1296" s="49" t="s">
        <v>145</v>
      </c>
      <c r="K1296" s="49" t="s">
        <v>146</v>
      </c>
    </row>
    <row r="1297">
      <c r="A1297" s="49" t="s">
        <v>2813</v>
      </c>
      <c r="B1297" s="49" t="s">
        <v>2814</v>
      </c>
      <c r="C1297" s="50">
        <v>126.8</v>
      </c>
      <c r="D1297" s="51">
        <v>-0.13</v>
      </c>
      <c r="E1297" s="52">
        <v>-0.001</v>
      </c>
      <c r="F1297" s="53">
        <v>1.21E9</v>
      </c>
      <c r="G1297" s="49" t="s">
        <v>56</v>
      </c>
      <c r="H1297" s="51">
        <v>1995.0</v>
      </c>
      <c r="I1297" s="51">
        <v>190213.0</v>
      </c>
      <c r="J1297" s="49" t="s">
        <v>95</v>
      </c>
      <c r="K1297" s="49" t="s">
        <v>1558</v>
      </c>
    </row>
    <row r="1298">
      <c r="A1298" s="49" t="s">
        <v>2815</v>
      </c>
      <c r="B1298" s="49" t="s">
        <v>2816</v>
      </c>
      <c r="C1298" s="50">
        <v>5.73</v>
      </c>
      <c r="D1298" s="51">
        <v>-0.32</v>
      </c>
      <c r="E1298" s="52">
        <v>-0.0529</v>
      </c>
      <c r="F1298" s="51">
        <v>0.0</v>
      </c>
      <c r="G1298" s="49" t="s">
        <v>67</v>
      </c>
      <c r="H1298" s="54"/>
      <c r="I1298" s="51">
        <v>79418.0</v>
      </c>
      <c r="J1298" s="54"/>
      <c r="K1298" s="54"/>
    </row>
    <row r="1299">
      <c r="A1299" s="49" t="s">
        <v>2817</v>
      </c>
      <c r="B1299" s="49" t="s">
        <v>2818</v>
      </c>
      <c r="C1299" s="50">
        <v>0.1166</v>
      </c>
      <c r="D1299" s="51">
        <v>-0.0134</v>
      </c>
      <c r="E1299" s="52">
        <v>-0.1031</v>
      </c>
      <c r="F1299" s="51">
        <v>0.0</v>
      </c>
      <c r="G1299" s="49" t="s">
        <v>67</v>
      </c>
      <c r="H1299" s="54"/>
      <c r="I1299" s="51">
        <v>1017.0</v>
      </c>
      <c r="J1299" s="54"/>
      <c r="K1299" s="54"/>
    </row>
    <row r="1300">
      <c r="A1300" s="49" t="s">
        <v>2819</v>
      </c>
      <c r="B1300" s="49" t="s">
        <v>2820</v>
      </c>
      <c r="C1300" s="50">
        <v>85.89</v>
      </c>
      <c r="D1300" s="51">
        <v>-5.04</v>
      </c>
      <c r="E1300" s="52">
        <v>-0.0554</v>
      </c>
      <c r="F1300" s="53">
        <v>3.72E10</v>
      </c>
      <c r="G1300" s="49" t="s">
        <v>56</v>
      </c>
      <c r="I1300" s="51">
        <v>8486055.0</v>
      </c>
      <c r="J1300" s="49" t="s">
        <v>68</v>
      </c>
      <c r="K1300" s="49" t="s">
        <v>86</v>
      </c>
    </row>
    <row r="1301">
      <c r="A1301" s="49" t="s">
        <v>2821</v>
      </c>
      <c r="B1301" s="49" t="s">
        <v>2822</v>
      </c>
      <c r="C1301" s="50">
        <v>7.86</v>
      </c>
      <c r="D1301" s="51">
        <v>-0.11</v>
      </c>
      <c r="E1301" s="52">
        <v>-0.0138</v>
      </c>
      <c r="F1301" s="51">
        <v>0.0</v>
      </c>
      <c r="G1301" s="54"/>
      <c r="H1301" s="51">
        <v>2019.0</v>
      </c>
      <c r="I1301" s="51">
        <v>31825.0</v>
      </c>
      <c r="J1301" s="49" t="s">
        <v>72</v>
      </c>
      <c r="K1301" s="49" t="s">
        <v>321</v>
      </c>
    </row>
    <row r="1302">
      <c r="A1302" s="49" t="s">
        <v>2823</v>
      </c>
      <c r="B1302" s="49" t="s">
        <v>2824</v>
      </c>
      <c r="C1302" s="50">
        <v>38.34</v>
      </c>
      <c r="D1302" s="51">
        <v>0.47</v>
      </c>
      <c r="E1302" s="52">
        <v>0.0124</v>
      </c>
      <c r="F1302" s="53">
        <v>1.66E10</v>
      </c>
      <c r="G1302" s="49" t="s">
        <v>121</v>
      </c>
      <c r="H1302" s="51">
        <v>1996.0</v>
      </c>
      <c r="I1302" s="51">
        <v>6136858.0</v>
      </c>
      <c r="J1302" s="49" t="s">
        <v>127</v>
      </c>
      <c r="K1302" s="49" t="s">
        <v>2825</v>
      </c>
    </row>
    <row r="1303">
      <c r="A1303" s="49" t="s">
        <v>2826</v>
      </c>
      <c r="B1303" s="49" t="s">
        <v>2827</v>
      </c>
      <c r="C1303" s="50">
        <v>79.89</v>
      </c>
      <c r="D1303" s="51">
        <v>-1.31</v>
      </c>
      <c r="E1303" s="52">
        <v>-0.0161</v>
      </c>
      <c r="F1303" s="53">
        <v>9.64E9</v>
      </c>
      <c r="G1303" s="49" t="s">
        <v>56</v>
      </c>
      <c r="I1303" s="51">
        <v>979524.0</v>
      </c>
      <c r="J1303" s="49" t="s">
        <v>57</v>
      </c>
      <c r="K1303" s="49" t="s">
        <v>898</v>
      </c>
    </row>
    <row r="1304">
      <c r="A1304" s="49" t="s">
        <v>2828</v>
      </c>
      <c r="B1304" s="49" t="s">
        <v>2829</v>
      </c>
      <c r="C1304" s="50">
        <v>11.39</v>
      </c>
      <c r="D1304" s="51">
        <v>-0.3</v>
      </c>
      <c r="E1304" s="52">
        <v>-0.0257</v>
      </c>
      <c r="F1304" s="53">
        <v>1.49E10</v>
      </c>
      <c r="G1304" s="49" t="s">
        <v>56</v>
      </c>
      <c r="H1304" s="51">
        <v>1987.0</v>
      </c>
      <c r="I1304" s="51">
        <v>3.6431772E7</v>
      </c>
      <c r="J1304" s="49" t="s">
        <v>95</v>
      </c>
      <c r="K1304" s="49" t="s">
        <v>1315</v>
      </c>
    </row>
    <row r="1305">
      <c r="A1305" s="49" t="s">
        <v>2830</v>
      </c>
      <c r="B1305" s="49" t="s">
        <v>2831</v>
      </c>
      <c r="C1305" s="50">
        <v>1.059</v>
      </c>
      <c r="D1305" s="51">
        <v>-0.001</v>
      </c>
      <c r="E1305" s="52">
        <v>-9.0E-4</v>
      </c>
      <c r="F1305" s="51">
        <v>1.6550155E7</v>
      </c>
      <c r="G1305" s="49" t="s">
        <v>56</v>
      </c>
      <c r="H1305" s="51">
        <v>2014.0</v>
      </c>
      <c r="I1305" s="51">
        <v>51184.0</v>
      </c>
      <c r="J1305" s="49" t="s">
        <v>107</v>
      </c>
      <c r="K1305" s="49" t="s">
        <v>262</v>
      </c>
    </row>
    <row r="1306">
      <c r="A1306" s="49" t="s">
        <v>2832</v>
      </c>
      <c r="B1306" s="49" t="s">
        <v>2833</v>
      </c>
      <c r="C1306" s="50">
        <v>16.5001</v>
      </c>
      <c r="D1306" s="51">
        <v>-0.4999</v>
      </c>
      <c r="E1306" s="52">
        <v>-0.0294</v>
      </c>
      <c r="F1306" s="53">
        <v>2.58E8</v>
      </c>
      <c r="G1306" s="49" t="s">
        <v>56</v>
      </c>
      <c r="I1306" s="51">
        <v>3271.0</v>
      </c>
      <c r="J1306" s="49" t="s">
        <v>107</v>
      </c>
      <c r="K1306" s="49" t="s">
        <v>262</v>
      </c>
    </row>
    <row r="1307">
      <c r="A1307" s="49" t="s">
        <v>2834</v>
      </c>
      <c r="B1307" s="49" t="s">
        <v>2835</v>
      </c>
      <c r="C1307" s="50">
        <v>16.3</v>
      </c>
      <c r="D1307" s="51">
        <v>-0.75</v>
      </c>
      <c r="E1307" s="52">
        <v>-0.044</v>
      </c>
      <c r="F1307" s="53">
        <v>2.55E8</v>
      </c>
      <c r="G1307" s="49" t="s">
        <v>56</v>
      </c>
      <c r="I1307" s="51">
        <v>52505.0</v>
      </c>
      <c r="J1307" s="49" t="s">
        <v>107</v>
      </c>
      <c r="K1307" s="49" t="s">
        <v>262</v>
      </c>
    </row>
    <row r="1308">
      <c r="A1308" s="49" t="s">
        <v>2836</v>
      </c>
      <c r="B1308" s="49" t="s">
        <v>2837</v>
      </c>
      <c r="C1308" s="50">
        <v>1.3</v>
      </c>
      <c r="D1308" s="51">
        <v>0.0</v>
      </c>
      <c r="E1308" s="52">
        <v>0.0</v>
      </c>
      <c r="F1308" s="53">
        <v>1.85E8</v>
      </c>
      <c r="G1308" s="49" t="s">
        <v>56</v>
      </c>
      <c r="H1308" s="51">
        <v>2011.0</v>
      </c>
      <c r="I1308" s="51">
        <v>38116.0</v>
      </c>
      <c r="J1308" s="49" t="s">
        <v>223</v>
      </c>
      <c r="K1308" s="49" t="s">
        <v>224</v>
      </c>
    </row>
    <row r="1309">
      <c r="A1309" s="49" t="s">
        <v>2838</v>
      </c>
      <c r="B1309" s="49" t="s">
        <v>2839</v>
      </c>
      <c r="C1309" s="50">
        <v>1.11</v>
      </c>
      <c r="D1309" s="51">
        <v>0.01</v>
      </c>
      <c r="E1309" s="52">
        <v>0.0091</v>
      </c>
      <c r="F1309" s="51">
        <v>4.8193123E7</v>
      </c>
      <c r="G1309" s="49" t="s">
        <v>67</v>
      </c>
      <c r="H1309" s="51">
        <v>2009.0</v>
      </c>
      <c r="I1309" s="51">
        <v>233.0</v>
      </c>
      <c r="J1309" s="49" t="s">
        <v>82</v>
      </c>
      <c r="K1309" s="49" t="s">
        <v>396</v>
      </c>
    </row>
    <row r="1310">
      <c r="A1310" s="49" t="s">
        <v>2840</v>
      </c>
      <c r="B1310" s="49" t="s">
        <v>2841</v>
      </c>
      <c r="C1310" s="50">
        <v>17.86</v>
      </c>
      <c r="D1310" s="51">
        <v>-0.21</v>
      </c>
      <c r="E1310" s="52">
        <v>-0.0116</v>
      </c>
      <c r="F1310" s="53">
        <v>3.75E8</v>
      </c>
      <c r="G1310" s="49" t="s">
        <v>56</v>
      </c>
      <c r="I1310" s="51">
        <v>57619.0</v>
      </c>
      <c r="J1310" s="49" t="s">
        <v>72</v>
      </c>
      <c r="K1310" s="49" t="s">
        <v>133</v>
      </c>
    </row>
    <row r="1311">
      <c r="A1311" s="49" t="s">
        <v>2842</v>
      </c>
      <c r="B1311" s="49" t="s">
        <v>2843</v>
      </c>
      <c r="C1311" s="50">
        <v>21.1</v>
      </c>
      <c r="D1311" s="51">
        <v>-0.3806</v>
      </c>
      <c r="E1311" s="52">
        <v>-0.0177</v>
      </c>
      <c r="F1311" s="53">
        <v>4.43E8</v>
      </c>
      <c r="G1311" s="49" t="s">
        <v>56</v>
      </c>
      <c r="I1311" s="51">
        <v>379.0</v>
      </c>
      <c r="J1311" s="49" t="s">
        <v>72</v>
      </c>
      <c r="K1311" s="49" t="s">
        <v>133</v>
      </c>
    </row>
    <row r="1312">
      <c r="A1312" s="49" t="s">
        <v>2844</v>
      </c>
      <c r="B1312" s="49" t="s">
        <v>2845</v>
      </c>
      <c r="C1312" s="50">
        <v>1.22</v>
      </c>
      <c r="D1312" s="51">
        <v>0.07</v>
      </c>
      <c r="E1312" s="52">
        <v>0.0609</v>
      </c>
      <c r="F1312" s="53">
        <v>5.89E8</v>
      </c>
      <c r="G1312" s="49" t="s">
        <v>56</v>
      </c>
      <c r="H1312" s="51">
        <v>2005.0</v>
      </c>
      <c r="I1312" s="51">
        <v>5511413.0</v>
      </c>
      <c r="J1312" s="49" t="s">
        <v>95</v>
      </c>
      <c r="K1312" s="49" t="s">
        <v>388</v>
      </c>
    </row>
    <row r="1313">
      <c r="A1313" s="49" t="s">
        <v>2846</v>
      </c>
      <c r="B1313" s="49" t="s">
        <v>2847</v>
      </c>
      <c r="C1313" s="50">
        <v>64.66</v>
      </c>
      <c r="D1313" s="51">
        <v>0.65</v>
      </c>
      <c r="E1313" s="52">
        <v>0.0102</v>
      </c>
      <c r="F1313" s="53">
        <v>3.16E9</v>
      </c>
      <c r="G1313" s="49" t="s">
        <v>56</v>
      </c>
      <c r="I1313" s="51">
        <v>361830.0</v>
      </c>
      <c r="J1313" s="49" t="s">
        <v>95</v>
      </c>
      <c r="K1313" s="49" t="s">
        <v>391</v>
      </c>
    </row>
    <row r="1314">
      <c r="A1314" s="49" t="s">
        <v>2848</v>
      </c>
      <c r="B1314" s="49" t="s">
        <v>2849</v>
      </c>
      <c r="C1314" s="50">
        <v>19.64</v>
      </c>
      <c r="D1314" s="51">
        <v>0.72</v>
      </c>
      <c r="E1314" s="52">
        <v>0.0381</v>
      </c>
      <c r="F1314" s="53">
        <v>1.67E8</v>
      </c>
      <c r="G1314" s="49" t="s">
        <v>56</v>
      </c>
      <c r="H1314" s="51">
        <v>1986.0</v>
      </c>
      <c r="I1314" s="51">
        <v>32634.0</v>
      </c>
      <c r="J1314" s="54"/>
      <c r="K1314" s="54"/>
    </row>
    <row r="1315">
      <c r="A1315" s="49" t="s">
        <v>2850</v>
      </c>
      <c r="B1315" s="49" t="s">
        <v>2851</v>
      </c>
      <c r="C1315" s="50">
        <v>22.75</v>
      </c>
      <c r="D1315" s="51">
        <v>-0.2</v>
      </c>
      <c r="E1315" s="52">
        <v>-0.0087</v>
      </c>
      <c r="F1315" s="53">
        <v>8.15E8</v>
      </c>
      <c r="G1315" s="49" t="s">
        <v>56</v>
      </c>
      <c r="H1315" s="51">
        <v>2001.0</v>
      </c>
      <c r="I1315" s="51">
        <v>347844.0</v>
      </c>
      <c r="J1315" s="49" t="s">
        <v>95</v>
      </c>
      <c r="K1315" s="49" t="s">
        <v>540</v>
      </c>
    </row>
    <row r="1316">
      <c r="A1316" s="49" t="s">
        <v>2852</v>
      </c>
      <c r="B1316" s="49" t="s">
        <v>2853</v>
      </c>
      <c r="C1316" s="50">
        <v>59.5</v>
      </c>
      <c r="D1316" s="51">
        <v>-1.19</v>
      </c>
      <c r="E1316" s="52">
        <v>-0.0196</v>
      </c>
      <c r="F1316" s="53">
        <v>1.91E9</v>
      </c>
      <c r="G1316" s="49" t="s">
        <v>56</v>
      </c>
      <c r="H1316" s="51">
        <v>2014.0</v>
      </c>
      <c r="I1316" s="51">
        <v>192241.0</v>
      </c>
      <c r="J1316" s="49" t="s">
        <v>95</v>
      </c>
      <c r="K1316" s="49" t="s">
        <v>1658</v>
      </c>
    </row>
    <row r="1317">
      <c r="A1317" s="49" t="s">
        <v>2854</v>
      </c>
      <c r="B1317" s="49" t="s">
        <v>2855</v>
      </c>
      <c r="C1317" s="50">
        <v>24.76</v>
      </c>
      <c r="D1317" s="51">
        <v>-0.33</v>
      </c>
      <c r="E1317" s="52">
        <v>-0.0132</v>
      </c>
      <c r="F1317" s="53">
        <v>4.86E8</v>
      </c>
      <c r="G1317" s="49" t="s">
        <v>56</v>
      </c>
      <c r="I1317" s="51">
        <v>130819.0</v>
      </c>
      <c r="J1317" s="49" t="s">
        <v>107</v>
      </c>
      <c r="K1317" s="49" t="s">
        <v>282</v>
      </c>
    </row>
    <row r="1318">
      <c r="A1318" s="49" t="s">
        <v>2856</v>
      </c>
      <c r="B1318" s="49" t="s">
        <v>2857</v>
      </c>
      <c r="C1318" s="50">
        <v>10.88</v>
      </c>
      <c r="D1318" s="51">
        <v>0.0</v>
      </c>
      <c r="E1318" s="52">
        <v>0.0</v>
      </c>
      <c r="F1318" s="51">
        <v>0.0</v>
      </c>
      <c r="G1318" s="49" t="s">
        <v>56</v>
      </c>
      <c r="H1318" s="51">
        <v>2021.0</v>
      </c>
      <c r="I1318" s="51">
        <v>20.0</v>
      </c>
      <c r="J1318" s="49" t="s">
        <v>72</v>
      </c>
      <c r="K1318" s="49" t="s">
        <v>73</v>
      </c>
    </row>
    <row r="1319">
      <c r="A1319" s="49" t="s">
        <v>2858</v>
      </c>
      <c r="B1319" s="49" t="s">
        <v>2859</v>
      </c>
      <c r="C1319" s="50">
        <v>11.31</v>
      </c>
      <c r="D1319" s="51">
        <v>0.03</v>
      </c>
      <c r="E1319" s="52">
        <v>0.0027</v>
      </c>
      <c r="F1319" s="53">
        <v>2.09E9</v>
      </c>
      <c r="G1319" s="49" t="s">
        <v>718</v>
      </c>
      <c r="H1319" s="54"/>
      <c r="I1319" s="51">
        <v>100486.0</v>
      </c>
      <c r="J1319" s="49" t="s">
        <v>145</v>
      </c>
      <c r="K1319" s="49" t="s">
        <v>146</v>
      </c>
    </row>
    <row r="1320">
      <c r="A1320" s="49" t="s">
        <v>2860</v>
      </c>
      <c r="B1320" s="49" t="s">
        <v>2861</v>
      </c>
      <c r="C1320" s="50">
        <v>10.46</v>
      </c>
      <c r="D1320" s="51">
        <v>0.01</v>
      </c>
      <c r="E1320" s="52">
        <v>0.001</v>
      </c>
      <c r="F1320" s="51">
        <v>0.0</v>
      </c>
      <c r="G1320" s="54"/>
      <c r="H1320" s="51">
        <v>2021.0</v>
      </c>
      <c r="I1320" s="51">
        <v>5914.0</v>
      </c>
      <c r="J1320" s="49" t="s">
        <v>72</v>
      </c>
      <c r="K1320" s="49" t="s">
        <v>73</v>
      </c>
    </row>
    <row r="1321">
      <c r="A1321" s="49" t="s">
        <v>2862</v>
      </c>
      <c r="B1321" s="49" t="s">
        <v>2863</v>
      </c>
      <c r="C1321" s="50">
        <v>8.58</v>
      </c>
      <c r="D1321" s="51">
        <v>0.03</v>
      </c>
      <c r="E1321" s="52">
        <v>0.0035</v>
      </c>
      <c r="F1321" s="53">
        <v>3.14E9</v>
      </c>
      <c r="G1321" s="49" t="s">
        <v>67</v>
      </c>
      <c r="H1321" s="51">
        <v>2020.0</v>
      </c>
      <c r="I1321" s="51">
        <v>5820010.0</v>
      </c>
      <c r="J1321" s="49" t="s">
        <v>72</v>
      </c>
      <c r="K1321" s="49" t="s">
        <v>185</v>
      </c>
    </row>
    <row r="1322">
      <c r="A1322" s="49" t="s">
        <v>2864</v>
      </c>
      <c r="B1322" s="49" t="s">
        <v>2865</v>
      </c>
      <c r="C1322" s="50">
        <v>10.5</v>
      </c>
      <c r="D1322" s="51">
        <v>-0.05</v>
      </c>
      <c r="E1322" s="52">
        <v>-0.0047</v>
      </c>
      <c r="F1322" s="51">
        <v>0.0</v>
      </c>
      <c r="G1322" s="49" t="s">
        <v>56</v>
      </c>
      <c r="H1322" s="51">
        <v>2021.0</v>
      </c>
      <c r="I1322" s="51">
        <v>113688.0</v>
      </c>
      <c r="J1322" s="49" t="s">
        <v>72</v>
      </c>
      <c r="K1322" s="49" t="s">
        <v>73</v>
      </c>
    </row>
    <row r="1323">
      <c r="A1323" s="49" t="s">
        <v>2866</v>
      </c>
      <c r="B1323" s="49" t="s">
        <v>2867</v>
      </c>
      <c r="C1323" s="50">
        <v>10.73</v>
      </c>
      <c r="D1323" s="51">
        <v>-0.77</v>
      </c>
      <c r="E1323" s="52">
        <v>-0.067</v>
      </c>
      <c r="F1323" s="51">
        <v>0.0</v>
      </c>
      <c r="G1323" s="49" t="s">
        <v>56</v>
      </c>
      <c r="H1323" s="51">
        <v>2021.0</v>
      </c>
      <c r="I1323" s="51">
        <v>400.0</v>
      </c>
      <c r="J1323" s="49" t="s">
        <v>72</v>
      </c>
      <c r="K1323" s="49" t="s">
        <v>73</v>
      </c>
    </row>
    <row r="1324">
      <c r="A1324" s="49" t="s">
        <v>2868</v>
      </c>
      <c r="B1324" s="49" t="s">
        <v>2869</v>
      </c>
      <c r="C1324" s="50">
        <v>0.1011</v>
      </c>
      <c r="D1324" s="51">
        <v>0.0</v>
      </c>
      <c r="E1324" s="52">
        <v>0.0</v>
      </c>
      <c r="F1324" s="51">
        <v>0.0</v>
      </c>
      <c r="G1324" s="49" t="s">
        <v>56</v>
      </c>
      <c r="H1324" s="51">
        <v>2021.0</v>
      </c>
      <c r="I1324" s="51">
        <v>137.0</v>
      </c>
      <c r="J1324" s="49" t="s">
        <v>72</v>
      </c>
      <c r="K1324" s="49" t="s">
        <v>73</v>
      </c>
    </row>
    <row r="1325">
      <c r="A1325" s="49" t="s">
        <v>2870</v>
      </c>
      <c r="B1325" s="49" t="s">
        <v>2871</v>
      </c>
      <c r="C1325" s="50">
        <v>71.3</v>
      </c>
      <c r="D1325" s="51">
        <v>-1.22</v>
      </c>
      <c r="E1325" s="52">
        <v>-0.0168</v>
      </c>
      <c r="F1325" s="53">
        <v>1.11E10</v>
      </c>
      <c r="G1325" s="49" t="s">
        <v>56</v>
      </c>
      <c r="H1325" s="51">
        <v>2018.0</v>
      </c>
      <c r="I1325" s="51">
        <v>949629.0</v>
      </c>
      <c r="J1325" s="49" t="s">
        <v>107</v>
      </c>
      <c r="K1325" s="49" t="s">
        <v>262</v>
      </c>
    </row>
    <row r="1326">
      <c r="A1326" s="49" t="s">
        <v>2872</v>
      </c>
      <c r="B1326" s="49" t="s">
        <v>2873</v>
      </c>
      <c r="C1326" s="50">
        <v>2.59</v>
      </c>
      <c r="D1326" s="51">
        <v>-0.07</v>
      </c>
      <c r="E1326" s="52">
        <v>-0.0263</v>
      </c>
      <c r="F1326" s="53">
        <v>9.15E8</v>
      </c>
      <c r="G1326" s="49" t="s">
        <v>56</v>
      </c>
      <c r="I1326" s="51">
        <v>5043036.0</v>
      </c>
      <c r="J1326" s="49" t="s">
        <v>127</v>
      </c>
      <c r="K1326" s="49" t="s">
        <v>441</v>
      </c>
    </row>
    <row r="1327">
      <c r="A1327" s="49" t="s">
        <v>2874</v>
      </c>
      <c r="B1327" s="49" t="s">
        <v>2875</v>
      </c>
      <c r="C1327" s="50">
        <v>0.285</v>
      </c>
      <c r="D1327" s="51">
        <v>0.033</v>
      </c>
      <c r="E1327" s="52">
        <v>0.131</v>
      </c>
      <c r="F1327" s="51">
        <v>3356221.0</v>
      </c>
      <c r="G1327" s="49" t="s">
        <v>56</v>
      </c>
      <c r="H1327" s="51">
        <v>2022.0</v>
      </c>
      <c r="I1327" s="51">
        <v>1.0594418E7</v>
      </c>
      <c r="J1327" s="49" t="s">
        <v>82</v>
      </c>
      <c r="K1327" s="49" t="s">
        <v>2876</v>
      </c>
    </row>
    <row r="1328">
      <c r="A1328" s="49" t="s">
        <v>2877</v>
      </c>
      <c r="B1328" s="49" t="s">
        <v>2878</v>
      </c>
      <c r="C1328" s="50">
        <v>0.0451</v>
      </c>
      <c r="D1328" s="51">
        <v>0.0135</v>
      </c>
      <c r="E1328" s="52">
        <v>0.4272</v>
      </c>
      <c r="F1328" s="51">
        <v>531107.0</v>
      </c>
      <c r="G1328" s="49" t="s">
        <v>56</v>
      </c>
      <c r="H1328" s="51">
        <v>2022.0</v>
      </c>
      <c r="I1328" s="51">
        <v>3881.0</v>
      </c>
      <c r="J1328" s="49" t="s">
        <v>82</v>
      </c>
      <c r="K1328" s="49" t="s">
        <v>2876</v>
      </c>
    </row>
    <row r="1329">
      <c r="A1329" s="49" t="s">
        <v>2879</v>
      </c>
      <c r="B1329" s="49" t="s">
        <v>2880</v>
      </c>
      <c r="C1329" s="50">
        <v>11.98</v>
      </c>
      <c r="D1329" s="51">
        <v>0.3</v>
      </c>
      <c r="E1329" s="52">
        <v>0.0257</v>
      </c>
      <c r="F1329" s="53">
        <v>4.52E8</v>
      </c>
      <c r="G1329" s="49" t="s">
        <v>56</v>
      </c>
      <c r="H1329" s="51">
        <v>2018.0</v>
      </c>
      <c r="I1329" s="51">
        <v>428609.0</v>
      </c>
      <c r="J1329" s="49" t="s">
        <v>107</v>
      </c>
      <c r="K1329" s="49" t="s">
        <v>2079</v>
      </c>
    </row>
    <row r="1330">
      <c r="A1330" s="49" t="s">
        <v>2881</v>
      </c>
      <c r="B1330" s="49" t="s">
        <v>2882</v>
      </c>
      <c r="C1330" s="50">
        <v>6.97</v>
      </c>
      <c r="D1330" s="51">
        <v>-0.51</v>
      </c>
      <c r="E1330" s="52">
        <v>-0.0682</v>
      </c>
      <c r="F1330" s="53">
        <v>4.4E8</v>
      </c>
      <c r="G1330" s="49" t="s">
        <v>56</v>
      </c>
      <c r="I1330" s="51">
        <v>767229.0</v>
      </c>
      <c r="J1330" s="49" t="s">
        <v>82</v>
      </c>
      <c r="K1330" s="49" t="s">
        <v>83</v>
      </c>
    </row>
    <row r="1331">
      <c r="A1331" s="49" t="s">
        <v>2883</v>
      </c>
      <c r="B1331" s="49" t="s">
        <v>2884</v>
      </c>
      <c r="C1331" s="50">
        <v>5.28</v>
      </c>
      <c r="D1331" s="51">
        <v>-0.34</v>
      </c>
      <c r="E1331" s="52">
        <v>-0.0605</v>
      </c>
      <c r="F1331" s="53">
        <v>2.86E8</v>
      </c>
      <c r="G1331" s="49" t="s">
        <v>56</v>
      </c>
      <c r="H1331" s="51">
        <v>2014.0</v>
      </c>
      <c r="I1331" s="51">
        <v>814634.0</v>
      </c>
      <c r="J1331" s="49" t="s">
        <v>82</v>
      </c>
      <c r="K1331" s="49" t="s">
        <v>244</v>
      </c>
    </row>
    <row r="1332">
      <c r="A1332" s="49" t="s">
        <v>2885</v>
      </c>
      <c r="B1332" s="49" t="s">
        <v>2886</v>
      </c>
      <c r="C1332" s="50">
        <v>245.06</v>
      </c>
      <c r="D1332" s="51">
        <v>-1.5</v>
      </c>
      <c r="E1332" s="52">
        <v>-0.0061</v>
      </c>
      <c r="F1332" s="53">
        <v>6.66E10</v>
      </c>
      <c r="G1332" s="49" t="s">
        <v>56</v>
      </c>
      <c r="I1332" s="51">
        <v>1251553.0</v>
      </c>
      <c r="J1332" s="49" t="s">
        <v>107</v>
      </c>
      <c r="K1332" s="49" t="s">
        <v>262</v>
      </c>
    </row>
    <row r="1333">
      <c r="A1333" s="49" t="s">
        <v>2887</v>
      </c>
      <c r="B1333" s="49" t="s">
        <v>2888</v>
      </c>
      <c r="C1333" s="50">
        <v>23.64</v>
      </c>
      <c r="D1333" s="51">
        <v>-0.33</v>
      </c>
      <c r="E1333" s="52">
        <v>-0.0138</v>
      </c>
      <c r="F1333" s="53">
        <v>2.66E9</v>
      </c>
      <c r="G1333" s="49" t="s">
        <v>56</v>
      </c>
      <c r="I1333" s="51">
        <v>816053.0</v>
      </c>
      <c r="J1333" s="49" t="s">
        <v>68</v>
      </c>
      <c r="K1333" s="49" t="s">
        <v>86</v>
      </c>
    </row>
    <row r="1334">
      <c r="A1334" s="49" t="s">
        <v>2889</v>
      </c>
      <c r="B1334" s="49" t="s">
        <v>2890</v>
      </c>
      <c r="C1334" s="50">
        <v>15.76</v>
      </c>
      <c r="D1334" s="51">
        <v>0.51</v>
      </c>
      <c r="E1334" s="52">
        <v>0.0334</v>
      </c>
      <c r="F1334" s="54"/>
      <c r="G1334" s="49" t="s">
        <v>56</v>
      </c>
      <c r="I1334" s="51">
        <v>8429.0</v>
      </c>
      <c r="J1334" s="54"/>
      <c r="K1334" s="54"/>
    </row>
    <row r="1335">
      <c r="A1335" s="49" t="s">
        <v>2891</v>
      </c>
      <c r="B1335" s="49" t="s">
        <v>2892</v>
      </c>
      <c r="C1335" s="50">
        <v>11.18</v>
      </c>
      <c r="D1335" s="51">
        <v>-0.19</v>
      </c>
      <c r="E1335" s="52">
        <v>-0.0167</v>
      </c>
      <c r="F1335" s="54"/>
      <c r="G1335" s="49" t="s">
        <v>56</v>
      </c>
      <c r="I1335" s="51">
        <v>43243.0</v>
      </c>
      <c r="J1335" s="54"/>
      <c r="K1335" s="54"/>
    </row>
    <row r="1336">
      <c r="A1336" s="49" t="s">
        <v>2893</v>
      </c>
      <c r="B1336" s="49" t="s">
        <v>2894</v>
      </c>
      <c r="C1336" s="50">
        <v>27.51</v>
      </c>
      <c r="D1336" s="51">
        <v>-0.02</v>
      </c>
      <c r="E1336" s="52">
        <v>-7.0E-4</v>
      </c>
      <c r="F1336" s="53">
        <v>1.03E9</v>
      </c>
      <c r="G1336" s="49" t="s">
        <v>56</v>
      </c>
      <c r="H1336" s="51">
        <v>2021.0</v>
      </c>
      <c r="I1336" s="51">
        <v>67853.0</v>
      </c>
      <c r="J1336" s="49" t="s">
        <v>82</v>
      </c>
      <c r="K1336" s="49" t="s">
        <v>379</v>
      </c>
    </row>
    <row r="1337">
      <c r="A1337" s="49" t="s">
        <v>2895</v>
      </c>
      <c r="B1337" s="49" t="s">
        <v>2896</v>
      </c>
      <c r="C1337" s="50">
        <v>3.085</v>
      </c>
      <c r="D1337" s="51">
        <v>0.135</v>
      </c>
      <c r="E1337" s="52">
        <v>0.0458</v>
      </c>
      <c r="F1337" s="53">
        <v>1.4E8</v>
      </c>
      <c r="G1337" s="49" t="s">
        <v>587</v>
      </c>
      <c r="I1337" s="51">
        <v>3950.0</v>
      </c>
      <c r="J1337" s="49" t="s">
        <v>95</v>
      </c>
      <c r="K1337" s="49" t="s">
        <v>229</v>
      </c>
    </row>
    <row r="1338">
      <c r="A1338" s="49" t="s">
        <v>2897</v>
      </c>
      <c r="B1338" s="49" t="s">
        <v>2898</v>
      </c>
      <c r="C1338" s="50">
        <v>0.12</v>
      </c>
      <c r="D1338" s="51">
        <v>0.0</v>
      </c>
      <c r="E1338" s="52">
        <v>0.0</v>
      </c>
      <c r="F1338" s="51">
        <v>5414635.0</v>
      </c>
      <c r="G1338" s="49" t="s">
        <v>587</v>
      </c>
      <c r="I1338" s="51">
        <v>1.0</v>
      </c>
      <c r="J1338" s="49" t="s">
        <v>95</v>
      </c>
      <c r="K1338" s="49" t="s">
        <v>229</v>
      </c>
    </row>
    <row r="1339">
      <c r="A1339" s="49" t="s">
        <v>2899</v>
      </c>
      <c r="B1339" s="49" t="s">
        <v>2900</v>
      </c>
      <c r="C1339" s="50">
        <v>1.74</v>
      </c>
      <c r="D1339" s="51">
        <v>-0.02</v>
      </c>
      <c r="E1339" s="52">
        <v>-0.0114</v>
      </c>
      <c r="F1339" s="51">
        <v>0.0</v>
      </c>
      <c r="G1339" s="49" t="s">
        <v>56</v>
      </c>
      <c r="H1339" s="51">
        <v>2022.0</v>
      </c>
      <c r="I1339" s="51">
        <v>13635.0</v>
      </c>
      <c r="J1339" s="49" t="s">
        <v>82</v>
      </c>
      <c r="K1339" s="49" t="s">
        <v>83</v>
      </c>
    </row>
    <row r="1340">
      <c r="A1340" s="49" t="s">
        <v>2901</v>
      </c>
      <c r="B1340" s="49" t="s">
        <v>2902</v>
      </c>
      <c r="C1340" s="50">
        <v>0.0316</v>
      </c>
      <c r="D1340" s="51">
        <v>3.0E-4</v>
      </c>
      <c r="E1340" s="52">
        <v>0.0096</v>
      </c>
      <c r="F1340" s="51">
        <v>0.0</v>
      </c>
      <c r="G1340" s="49" t="s">
        <v>56</v>
      </c>
      <c r="H1340" s="51">
        <v>2022.0</v>
      </c>
      <c r="I1340" s="51">
        <v>6351.0</v>
      </c>
      <c r="J1340" s="49" t="s">
        <v>82</v>
      </c>
      <c r="K1340" s="49" t="s">
        <v>83</v>
      </c>
    </row>
    <row r="1341">
      <c r="A1341" s="49" t="s">
        <v>2903</v>
      </c>
      <c r="B1341" s="49" t="s">
        <v>2904</v>
      </c>
      <c r="C1341" s="50">
        <v>0.8754</v>
      </c>
      <c r="D1341" s="51">
        <v>0.0153</v>
      </c>
      <c r="E1341" s="52">
        <v>0.0178</v>
      </c>
      <c r="F1341" s="51">
        <v>7.9006378E7</v>
      </c>
      <c r="G1341" s="49" t="s">
        <v>56</v>
      </c>
      <c r="H1341" s="51">
        <v>2015.0</v>
      </c>
      <c r="I1341" s="51">
        <v>337113.0</v>
      </c>
      <c r="J1341" s="49" t="s">
        <v>82</v>
      </c>
      <c r="K1341" s="49" t="s">
        <v>139</v>
      </c>
    </row>
    <row r="1342">
      <c r="A1342" s="49" t="s">
        <v>2905</v>
      </c>
      <c r="B1342" s="49" t="s">
        <v>2906</v>
      </c>
      <c r="C1342" s="50">
        <v>202.85</v>
      </c>
      <c r="D1342" s="51">
        <v>-3.31</v>
      </c>
      <c r="E1342" s="52">
        <v>-0.0161</v>
      </c>
      <c r="F1342" s="53">
        <v>2.72E10</v>
      </c>
      <c r="G1342" s="49" t="s">
        <v>56</v>
      </c>
      <c r="H1342" s="51">
        <v>2013.0</v>
      </c>
      <c r="I1342" s="51">
        <v>563576.0</v>
      </c>
      <c r="J1342" s="49" t="s">
        <v>95</v>
      </c>
      <c r="K1342" s="49" t="s">
        <v>707</v>
      </c>
    </row>
    <row r="1343">
      <c r="A1343" s="49" t="s">
        <v>2907</v>
      </c>
      <c r="B1343" s="49" t="s">
        <v>2908</v>
      </c>
      <c r="C1343" s="50">
        <v>1.29</v>
      </c>
      <c r="D1343" s="51">
        <v>-0.005</v>
      </c>
      <c r="E1343" s="52">
        <v>-0.0039</v>
      </c>
      <c r="F1343" s="51">
        <v>9.6791753E7</v>
      </c>
      <c r="G1343" s="49" t="s">
        <v>56</v>
      </c>
      <c r="I1343" s="51">
        <v>61933.0</v>
      </c>
      <c r="J1343" s="49" t="s">
        <v>82</v>
      </c>
      <c r="K1343" s="49" t="s">
        <v>211</v>
      </c>
    </row>
    <row r="1344">
      <c r="A1344" s="49" t="s">
        <v>2909</v>
      </c>
      <c r="B1344" s="49" t="s">
        <v>2910</v>
      </c>
      <c r="C1344" s="50">
        <v>1.685</v>
      </c>
      <c r="D1344" s="51">
        <v>-0.115</v>
      </c>
      <c r="E1344" s="52">
        <v>-0.0639</v>
      </c>
      <c r="F1344" s="53">
        <v>1.18E8</v>
      </c>
      <c r="G1344" s="49" t="s">
        <v>56</v>
      </c>
      <c r="H1344" s="51">
        <v>2010.0</v>
      </c>
      <c r="I1344" s="51">
        <v>468780.0</v>
      </c>
      <c r="J1344" s="49" t="s">
        <v>57</v>
      </c>
      <c r="K1344" s="49" t="s">
        <v>345</v>
      </c>
    </row>
    <row r="1345">
      <c r="A1345" s="49" t="s">
        <v>2911</v>
      </c>
      <c r="B1345" s="49" t="s">
        <v>2912</v>
      </c>
      <c r="C1345" s="50">
        <v>2.66</v>
      </c>
      <c r="D1345" s="51">
        <v>-0.08</v>
      </c>
      <c r="E1345" s="52">
        <v>-0.0292</v>
      </c>
      <c r="F1345" s="53">
        <v>1.77E8</v>
      </c>
      <c r="G1345" s="49" t="s">
        <v>56</v>
      </c>
      <c r="I1345" s="51">
        <v>148054.0</v>
      </c>
      <c r="J1345" s="49" t="s">
        <v>365</v>
      </c>
      <c r="K1345" s="49" t="s">
        <v>1229</v>
      </c>
    </row>
    <row r="1346">
      <c r="A1346" s="49" t="s">
        <v>2913</v>
      </c>
      <c r="B1346" s="49" t="s">
        <v>2914</v>
      </c>
      <c r="C1346" s="50">
        <v>15.38</v>
      </c>
      <c r="D1346" s="51">
        <v>-0.13</v>
      </c>
      <c r="E1346" s="52">
        <v>-0.0084</v>
      </c>
      <c r="F1346" s="53">
        <v>1.02E9</v>
      </c>
      <c r="G1346" s="49" t="s">
        <v>56</v>
      </c>
      <c r="I1346" s="51">
        <v>2682.0</v>
      </c>
      <c r="J1346" s="49" t="s">
        <v>365</v>
      </c>
      <c r="K1346" s="49" t="s">
        <v>1229</v>
      </c>
    </row>
    <row r="1347">
      <c r="A1347" s="49" t="s">
        <v>2915</v>
      </c>
      <c r="B1347" s="49" t="s">
        <v>2916</v>
      </c>
      <c r="C1347" s="50">
        <v>116.65</v>
      </c>
      <c r="D1347" s="51">
        <v>-2.63</v>
      </c>
      <c r="E1347" s="52">
        <v>-0.0221</v>
      </c>
      <c r="F1347" s="53">
        <v>1.27E10</v>
      </c>
      <c r="G1347" s="49" t="s">
        <v>56</v>
      </c>
      <c r="H1347" s="51">
        <v>2005.0</v>
      </c>
      <c r="I1347" s="51">
        <v>685361.0</v>
      </c>
      <c r="J1347" s="49" t="s">
        <v>57</v>
      </c>
      <c r="K1347" s="49" t="s">
        <v>345</v>
      </c>
    </row>
    <row r="1348">
      <c r="A1348" s="49" t="s">
        <v>2917</v>
      </c>
      <c r="B1348" s="49" t="s">
        <v>2918</v>
      </c>
      <c r="C1348" s="50">
        <v>0.6436</v>
      </c>
      <c r="D1348" s="51">
        <v>0.0037</v>
      </c>
      <c r="E1348" s="52">
        <v>0.0058</v>
      </c>
      <c r="F1348" s="51">
        <v>5197953.0</v>
      </c>
      <c r="G1348" s="49" t="s">
        <v>56</v>
      </c>
      <c r="I1348" s="51">
        <v>11356.0</v>
      </c>
      <c r="J1348" s="49" t="s">
        <v>57</v>
      </c>
      <c r="K1348" s="49" t="s">
        <v>111</v>
      </c>
    </row>
    <row r="1349">
      <c r="A1349" s="49" t="s">
        <v>2919</v>
      </c>
      <c r="B1349" s="49" t="s">
        <v>2920</v>
      </c>
      <c r="C1349" s="50">
        <v>0.0246</v>
      </c>
      <c r="D1349" s="51">
        <v>0.0</v>
      </c>
      <c r="E1349" s="52">
        <v>0.0</v>
      </c>
      <c r="F1349" s="51">
        <v>198679.0</v>
      </c>
      <c r="G1349" s="49" t="s">
        <v>56</v>
      </c>
      <c r="I1349" s="51">
        <v>631.0</v>
      </c>
      <c r="J1349" s="49" t="s">
        <v>57</v>
      </c>
      <c r="K1349" s="49" t="s">
        <v>111</v>
      </c>
    </row>
    <row r="1350">
      <c r="A1350" s="49" t="s">
        <v>2921</v>
      </c>
      <c r="B1350" s="49" t="s">
        <v>2922</v>
      </c>
      <c r="C1350" s="50">
        <v>15.79</v>
      </c>
      <c r="D1350" s="51">
        <v>-0.15</v>
      </c>
      <c r="E1350" s="52">
        <v>-0.0094</v>
      </c>
      <c r="F1350" s="53">
        <v>5.49E8</v>
      </c>
      <c r="G1350" s="49" t="s">
        <v>56</v>
      </c>
      <c r="H1350" s="51">
        <v>1998.0</v>
      </c>
      <c r="I1350" s="51">
        <v>194525.0</v>
      </c>
      <c r="J1350" s="49" t="s">
        <v>57</v>
      </c>
      <c r="K1350" s="49" t="s">
        <v>2923</v>
      </c>
    </row>
    <row r="1351">
      <c r="A1351" s="49" t="s">
        <v>2924</v>
      </c>
      <c r="B1351" s="49" t="s">
        <v>2925</v>
      </c>
      <c r="C1351" s="50">
        <v>8.26</v>
      </c>
      <c r="D1351" s="51">
        <v>-0.0655</v>
      </c>
      <c r="E1351" s="52">
        <v>-0.0079</v>
      </c>
      <c r="F1351" s="51">
        <v>0.0</v>
      </c>
      <c r="G1351" s="49" t="s">
        <v>56</v>
      </c>
      <c r="I1351" s="51">
        <v>122489.0</v>
      </c>
      <c r="J1351" s="49" t="s">
        <v>72</v>
      </c>
      <c r="K1351" s="49" t="s">
        <v>552</v>
      </c>
    </row>
    <row r="1352">
      <c r="A1352" s="49" t="s">
        <v>2926</v>
      </c>
      <c r="B1352" s="49" t="s">
        <v>2927</v>
      </c>
      <c r="C1352" s="50">
        <v>114.29</v>
      </c>
      <c r="D1352" s="51">
        <v>-1.78</v>
      </c>
      <c r="E1352" s="52">
        <v>-0.0153</v>
      </c>
      <c r="F1352" s="53">
        <v>3.68E10</v>
      </c>
      <c r="G1352" s="49" t="s">
        <v>56</v>
      </c>
      <c r="I1352" s="51">
        <v>980968.0</v>
      </c>
      <c r="J1352" s="49" t="s">
        <v>365</v>
      </c>
      <c r="K1352" s="49" t="s">
        <v>456</v>
      </c>
    </row>
    <row r="1353">
      <c r="A1353" s="49" t="s">
        <v>2928</v>
      </c>
      <c r="B1353" s="49" t="s">
        <v>2929</v>
      </c>
      <c r="C1353" s="50">
        <v>0.4845</v>
      </c>
      <c r="D1353" s="51">
        <v>-0.0504</v>
      </c>
      <c r="E1353" s="52">
        <v>-0.0942</v>
      </c>
      <c r="F1353" s="51">
        <v>4.2853875E7</v>
      </c>
      <c r="G1353" s="49" t="s">
        <v>56</v>
      </c>
      <c r="I1353" s="51">
        <v>1.2411151E7</v>
      </c>
      <c r="J1353" s="49" t="s">
        <v>223</v>
      </c>
      <c r="K1353" s="49" t="s">
        <v>953</v>
      </c>
    </row>
    <row r="1354">
      <c r="A1354" s="49" t="s">
        <v>2930</v>
      </c>
      <c r="B1354" s="49" t="s">
        <v>2931</v>
      </c>
      <c r="C1354" s="50">
        <v>106.47</v>
      </c>
      <c r="D1354" s="51">
        <v>-2.54</v>
      </c>
      <c r="E1354" s="52">
        <v>-0.0233</v>
      </c>
      <c r="F1354" s="53">
        <v>3.41E9</v>
      </c>
      <c r="G1354" s="49" t="s">
        <v>56</v>
      </c>
      <c r="H1354" s="51">
        <v>2017.0</v>
      </c>
      <c r="I1354" s="51">
        <v>412057.0</v>
      </c>
      <c r="J1354" s="49" t="s">
        <v>223</v>
      </c>
      <c r="K1354" s="49" t="s">
        <v>956</v>
      </c>
    </row>
    <row r="1355">
      <c r="A1355" s="49" t="s">
        <v>2932</v>
      </c>
      <c r="B1355" s="49" t="s">
        <v>2933</v>
      </c>
      <c r="C1355" s="50">
        <v>10.02</v>
      </c>
      <c r="D1355" s="51">
        <v>0.33</v>
      </c>
      <c r="E1355" s="52">
        <v>0.0341</v>
      </c>
      <c r="F1355" s="53">
        <v>2.21E8</v>
      </c>
      <c r="G1355" s="49" t="s">
        <v>56</v>
      </c>
      <c r="H1355" s="51">
        <v>2017.0</v>
      </c>
      <c r="I1355" s="51">
        <v>70406.0</v>
      </c>
      <c r="J1355" s="49" t="s">
        <v>82</v>
      </c>
      <c r="K1355" s="49" t="s">
        <v>244</v>
      </c>
    </row>
    <row r="1356">
      <c r="A1356" s="49" t="s">
        <v>2934</v>
      </c>
      <c r="B1356" s="49" t="s">
        <v>2935</v>
      </c>
      <c r="C1356" s="50">
        <v>171.93</v>
      </c>
      <c r="D1356" s="51">
        <v>-0.13</v>
      </c>
      <c r="E1356" s="52">
        <v>-8.0E-4</v>
      </c>
      <c r="F1356" s="53">
        <v>1.32E10</v>
      </c>
      <c r="G1356" s="49" t="s">
        <v>56</v>
      </c>
      <c r="I1356" s="51">
        <v>897643.0</v>
      </c>
      <c r="J1356" s="49" t="s">
        <v>145</v>
      </c>
      <c r="K1356" s="49" t="s">
        <v>146</v>
      </c>
    </row>
    <row r="1357">
      <c r="A1357" s="49" t="s">
        <v>2936</v>
      </c>
      <c r="B1357" s="49" t="s">
        <v>2937</v>
      </c>
      <c r="C1357" s="50">
        <v>0.2496</v>
      </c>
      <c r="D1357" s="51">
        <v>-0.0446</v>
      </c>
      <c r="E1357" s="52">
        <v>-0.1516</v>
      </c>
      <c r="F1357" s="51">
        <v>4.7660668E7</v>
      </c>
      <c r="G1357" s="49" t="s">
        <v>56</v>
      </c>
      <c r="H1357" s="51">
        <v>2019.0</v>
      </c>
      <c r="I1357" s="51">
        <v>2670054.0</v>
      </c>
      <c r="J1357" s="49" t="s">
        <v>82</v>
      </c>
      <c r="K1357" s="49" t="s">
        <v>83</v>
      </c>
    </row>
    <row r="1358">
      <c r="A1358" s="49" t="s">
        <v>2938</v>
      </c>
      <c r="B1358" s="49" t="s">
        <v>2939</v>
      </c>
      <c r="C1358" s="50">
        <v>0.0151</v>
      </c>
      <c r="D1358" s="51">
        <v>-0.0049</v>
      </c>
      <c r="E1358" s="52">
        <v>-0.245</v>
      </c>
      <c r="F1358" s="51">
        <v>2883318.0</v>
      </c>
      <c r="G1358" s="49" t="s">
        <v>56</v>
      </c>
      <c r="H1358" s="51">
        <v>2019.0</v>
      </c>
      <c r="I1358" s="51">
        <v>23587.0</v>
      </c>
      <c r="J1358" s="49" t="s">
        <v>82</v>
      </c>
      <c r="K1358" s="49" t="s">
        <v>83</v>
      </c>
    </row>
    <row r="1359">
      <c r="A1359" s="49" t="s">
        <v>2940</v>
      </c>
      <c r="B1359" s="49" t="s">
        <v>2941</v>
      </c>
      <c r="C1359" s="50">
        <v>4.81</v>
      </c>
      <c r="D1359" s="51">
        <v>0.06</v>
      </c>
      <c r="E1359" s="52">
        <v>0.0126</v>
      </c>
      <c r="F1359" s="51">
        <v>6880849.0</v>
      </c>
      <c r="G1359" s="49" t="s">
        <v>56</v>
      </c>
      <c r="I1359" s="51">
        <v>969.0</v>
      </c>
      <c r="J1359" s="49" t="s">
        <v>82</v>
      </c>
      <c r="K1359" s="49" t="s">
        <v>83</v>
      </c>
    </row>
    <row r="1360">
      <c r="A1360" s="49" t="s">
        <v>2942</v>
      </c>
      <c r="B1360" s="49" t="s">
        <v>2943</v>
      </c>
      <c r="C1360" s="50">
        <v>35.86</v>
      </c>
      <c r="D1360" s="51">
        <v>-0.16</v>
      </c>
      <c r="E1360" s="52">
        <v>-0.0044</v>
      </c>
      <c r="F1360" s="51">
        <v>0.0</v>
      </c>
      <c r="G1360" s="49" t="s">
        <v>56</v>
      </c>
      <c r="H1360" s="51">
        <v>2010.0</v>
      </c>
      <c r="I1360" s="51">
        <v>34408.0</v>
      </c>
      <c r="J1360" s="49" t="s">
        <v>72</v>
      </c>
      <c r="K1360" s="49" t="s">
        <v>481</v>
      </c>
    </row>
    <row r="1361">
      <c r="A1361" s="49" t="s">
        <v>2944</v>
      </c>
      <c r="B1361" s="49" t="s">
        <v>2945</v>
      </c>
      <c r="C1361" s="50">
        <v>0.184</v>
      </c>
      <c r="D1361" s="51">
        <v>-0.0205</v>
      </c>
      <c r="E1361" s="52">
        <v>-0.1002</v>
      </c>
      <c r="F1361" s="51">
        <v>5.6018633E7</v>
      </c>
      <c r="G1361" s="49" t="s">
        <v>2946</v>
      </c>
      <c r="I1361" s="51">
        <v>3503219.0</v>
      </c>
      <c r="J1361" s="49" t="s">
        <v>95</v>
      </c>
      <c r="K1361" s="49" t="s">
        <v>1289</v>
      </c>
    </row>
    <row r="1362">
      <c r="A1362" s="49" t="s">
        <v>2947</v>
      </c>
      <c r="B1362" s="49" t="s">
        <v>2948</v>
      </c>
      <c r="C1362" s="50">
        <v>44.5</v>
      </c>
      <c r="D1362" s="51">
        <v>-0.3</v>
      </c>
      <c r="E1362" s="52">
        <v>-0.0067</v>
      </c>
      <c r="F1362" s="53">
        <v>2.39E9</v>
      </c>
      <c r="G1362" s="49" t="s">
        <v>56</v>
      </c>
      <c r="H1362" s="51">
        <v>1993.0</v>
      </c>
      <c r="I1362" s="51">
        <v>47450.0</v>
      </c>
      <c r="J1362" s="49" t="s">
        <v>95</v>
      </c>
      <c r="K1362" s="49" t="s">
        <v>2004</v>
      </c>
    </row>
    <row r="1363">
      <c r="A1363" s="49" t="s">
        <v>2949</v>
      </c>
      <c r="B1363" s="49" t="s">
        <v>2950</v>
      </c>
      <c r="C1363" s="50">
        <v>40.33</v>
      </c>
      <c r="D1363" s="51">
        <v>-0.35</v>
      </c>
      <c r="E1363" s="52">
        <v>-0.0086</v>
      </c>
      <c r="F1363" s="53">
        <v>2.16E9</v>
      </c>
      <c r="G1363" s="49" t="s">
        <v>56</v>
      </c>
      <c r="I1363" s="51">
        <v>139320.0</v>
      </c>
      <c r="J1363" s="49" t="s">
        <v>95</v>
      </c>
      <c r="K1363" s="49" t="s">
        <v>2004</v>
      </c>
    </row>
    <row r="1364">
      <c r="A1364" s="49" t="s">
        <v>2951</v>
      </c>
      <c r="B1364" s="49" t="s">
        <v>2952</v>
      </c>
      <c r="C1364" s="50">
        <v>6.13</v>
      </c>
      <c r="D1364" s="51">
        <v>-0.36</v>
      </c>
      <c r="E1364" s="52">
        <v>-0.0555</v>
      </c>
      <c r="F1364" s="53">
        <v>5.66E8</v>
      </c>
      <c r="G1364" s="49" t="s">
        <v>56</v>
      </c>
      <c r="H1364" s="51">
        <v>1996.0</v>
      </c>
      <c r="I1364" s="51">
        <v>994293.0</v>
      </c>
      <c r="J1364" s="49" t="s">
        <v>57</v>
      </c>
      <c r="K1364" s="49" t="s">
        <v>61</v>
      </c>
    </row>
    <row r="1365">
      <c r="A1365" s="49" t="s">
        <v>2953</v>
      </c>
      <c r="B1365" s="49" t="s">
        <v>2954</v>
      </c>
      <c r="C1365" s="50">
        <v>6.66</v>
      </c>
      <c r="D1365" s="51">
        <v>-0.37</v>
      </c>
      <c r="E1365" s="52">
        <v>-0.0526</v>
      </c>
      <c r="F1365" s="53">
        <v>1.01E9</v>
      </c>
      <c r="G1365" s="54"/>
      <c r="H1365" s="51">
        <v>2018.0</v>
      </c>
      <c r="I1365" s="51">
        <v>268887.0</v>
      </c>
      <c r="J1365" s="49" t="s">
        <v>365</v>
      </c>
      <c r="K1365" s="49" t="s">
        <v>456</v>
      </c>
    </row>
    <row r="1366">
      <c r="A1366" s="49" t="s">
        <v>2955</v>
      </c>
      <c r="B1366" s="49" t="s">
        <v>2956</v>
      </c>
      <c r="C1366" s="50">
        <v>29.38</v>
      </c>
      <c r="D1366" s="51">
        <v>0.23</v>
      </c>
      <c r="E1366" s="52">
        <v>0.0079</v>
      </c>
      <c r="F1366" s="53">
        <v>3.09E9</v>
      </c>
      <c r="G1366" s="49" t="s">
        <v>56</v>
      </c>
      <c r="I1366" s="51">
        <v>481280.0</v>
      </c>
      <c r="J1366" s="49" t="s">
        <v>365</v>
      </c>
      <c r="K1366" s="49" t="s">
        <v>953</v>
      </c>
    </row>
    <row r="1367">
      <c r="A1367" s="49" t="s">
        <v>2957</v>
      </c>
      <c r="B1367" s="49" t="s">
        <v>2958</v>
      </c>
      <c r="C1367" s="50">
        <v>9.56</v>
      </c>
      <c r="D1367" s="51">
        <v>-0.1</v>
      </c>
      <c r="E1367" s="52">
        <v>-0.0104</v>
      </c>
      <c r="F1367" s="54"/>
      <c r="G1367" s="49" t="s">
        <v>56</v>
      </c>
      <c r="I1367" s="51">
        <v>91339.0</v>
      </c>
      <c r="J1367" s="54"/>
      <c r="K1367" s="54"/>
    </row>
    <row r="1368">
      <c r="A1368" s="49" t="s">
        <v>2959</v>
      </c>
      <c r="B1368" s="49" t="s">
        <v>2960</v>
      </c>
      <c r="C1368" s="50">
        <v>22.77</v>
      </c>
      <c r="D1368" s="51">
        <v>0.06</v>
      </c>
      <c r="E1368" s="52">
        <v>0.0026</v>
      </c>
      <c r="F1368" s="53">
        <v>3.59E9</v>
      </c>
      <c r="G1368" s="49" t="s">
        <v>56</v>
      </c>
      <c r="H1368" s="51">
        <v>2020.0</v>
      </c>
      <c r="I1368" s="51">
        <v>1046728.0</v>
      </c>
      <c r="J1368" s="49" t="s">
        <v>82</v>
      </c>
      <c r="K1368" s="49" t="s">
        <v>83</v>
      </c>
    </row>
    <row r="1369">
      <c r="A1369" s="49" t="s">
        <v>2961</v>
      </c>
      <c r="B1369" s="49" t="s">
        <v>2962</v>
      </c>
      <c r="C1369" s="50">
        <v>1.25</v>
      </c>
      <c r="D1369" s="51">
        <v>-0.04</v>
      </c>
      <c r="E1369" s="52">
        <v>-0.031</v>
      </c>
      <c r="F1369" s="53">
        <v>2.26E8</v>
      </c>
      <c r="G1369" s="49" t="s">
        <v>56</v>
      </c>
      <c r="H1369" s="51">
        <v>1997.0</v>
      </c>
      <c r="I1369" s="51">
        <v>1100417.0</v>
      </c>
      <c r="J1369" s="49" t="s">
        <v>107</v>
      </c>
      <c r="K1369" s="49" t="s">
        <v>348</v>
      </c>
    </row>
    <row r="1370">
      <c r="A1370" s="49" t="s">
        <v>2963</v>
      </c>
      <c r="B1370" s="49" t="s">
        <v>2964</v>
      </c>
      <c r="C1370" s="50">
        <v>13.75</v>
      </c>
      <c r="D1370" s="51">
        <v>0.0</v>
      </c>
      <c r="E1370" s="52">
        <v>0.0</v>
      </c>
      <c r="F1370" s="53">
        <v>2.2E9</v>
      </c>
      <c r="G1370" s="49" t="s">
        <v>56</v>
      </c>
      <c r="H1370" s="51">
        <v>2020.0</v>
      </c>
      <c r="I1370" s="51">
        <v>514769.0</v>
      </c>
      <c r="J1370" s="49" t="s">
        <v>107</v>
      </c>
      <c r="K1370" s="49" t="s">
        <v>282</v>
      </c>
    </row>
    <row r="1371">
      <c r="A1371" s="49" t="s">
        <v>2965</v>
      </c>
      <c r="B1371" s="49" t="s">
        <v>2966</v>
      </c>
      <c r="C1371" s="50">
        <v>35.83</v>
      </c>
      <c r="D1371" s="51">
        <v>-0.12</v>
      </c>
      <c r="E1371" s="52">
        <v>-0.0033</v>
      </c>
      <c r="F1371" s="53">
        <v>8.67E9</v>
      </c>
      <c r="G1371" s="49" t="s">
        <v>56</v>
      </c>
      <c r="H1371" s="51">
        <v>1951.0</v>
      </c>
      <c r="I1371" s="51">
        <v>30177.0</v>
      </c>
      <c r="J1371" s="49" t="s">
        <v>72</v>
      </c>
      <c r="K1371" s="49" t="s">
        <v>321</v>
      </c>
    </row>
    <row r="1372">
      <c r="A1372" s="49" t="s">
        <v>2967</v>
      </c>
      <c r="B1372" s="49" t="s">
        <v>2968</v>
      </c>
      <c r="C1372" s="50">
        <v>10.46</v>
      </c>
      <c r="D1372" s="51">
        <v>0.02</v>
      </c>
      <c r="E1372" s="52">
        <v>0.0019</v>
      </c>
      <c r="F1372" s="51">
        <v>0.0</v>
      </c>
      <c r="G1372" s="49" t="s">
        <v>1141</v>
      </c>
      <c r="H1372" s="51">
        <v>2023.0</v>
      </c>
      <c r="I1372" s="51">
        <v>31857.0</v>
      </c>
      <c r="J1372" s="49" t="s">
        <v>72</v>
      </c>
      <c r="K1372" s="49" t="s">
        <v>73</v>
      </c>
    </row>
    <row r="1373">
      <c r="A1373" s="49" t="s">
        <v>2969</v>
      </c>
      <c r="B1373" s="49" t="s">
        <v>2970</v>
      </c>
      <c r="C1373" s="50">
        <v>0.201</v>
      </c>
      <c r="D1373" s="51">
        <v>-0.0235</v>
      </c>
      <c r="E1373" s="52">
        <v>-0.1047</v>
      </c>
      <c r="F1373" s="54"/>
      <c r="G1373" s="49" t="s">
        <v>1141</v>
      </c>
      <c r="H1373" s="51">
        <v>2023.0</v>
      </c>
      <c r="I1373" s="51">
        <v>900.0</v>
      </c>
      <c r="J1373" s="49" t="s">
        <v>72</v>
      </c>
      <c r="K1373" s="49" t="s">
        <v>73</v>
      </c>
    </row>
    <row r="1374">
      <c r="A1374" s="49" t="s">
        <v>2971</v>
      </c>
      <c r="B1374" s="49" t="s">
        <v>2972</v>
      </c>
      <c r="C1374" s="50">
        <v>10.69</v>
      </c>
      <c r="D1374" s="51">
        <v>0.03</v>
      </c>
      <c r="E1374" s="52">
        <v>0.0028</v>
      </c>
      <c r="F1374" s="51">
        <v>0.0</v>
      </c>
      <c r="G1374" s="49" t="s">
        <v>1141</v>
      </c>
      <c r="H1374" s="51">
        <v>2023.0</v>
      </c>
      <c r="I1374" s="51">
        <v>100.0</v>
      </c>
      <c r="J1374" s="49" t="s">
        <v>72</v>
      </c>
      <c r="K1374" s="49" t="s">
        <v>73</v>
      </c>
    </row>
    <row r="1375">
      <c r="A1375" s="49" t="s">
        <v>2973</v>
      </c>
      <c r="B1375" s="49" t="s">
        <v>2974</v>
      </c>
      <c r="C1375" s="50">
        <v>0.0399</v>
      </c>
      <c r="D1375" s="51">
        <v>0.0089</v>
      </c>
      <c r="E1375" s="52">
        <v>0.2871</v>
      </c>
      <c r="F1375" s="51">
        <v>0.0</v>
      </c>
      <c r="G1375" s="49" t="s">
        <v>1141</v>
      </c>
      <c r="H1375" s="51">
        <v>2023.0</v>
      </c>
      <c r="I1375" s="51">
        <v>40558.0</v>
      </c>
      <c r="J1375" s="49" t="s">
        <v>72</v>
      </c>
      <c r="K1375" s="49" t="s">
        <v>73</v>
      </c>
    </row>
    <row r="1376">
      <c r="A1376" s="49" t="s">
        <v>2975</v>
      </c>
      <c r="B1376" s="49" t="s">
        <v>2976</v>
      </c>
      <c r="C1376" s="50">
        <v>4.48</v>
      </c>
      <c r="D1376" s="51">
        <v>-0.09</v>
      </c>
      <c r="E1376" s="52">
        <v>-0.0197</v>
      </c>
      <c r="F1376" s="51">
        <v>4472536.0</v>
      </c>
      <c r="G1376" s="49" t="s">
        <v>56</v>
      </c>
      <c r="I1376" s="51">
        <v>4861.0</v>
      </c>
      <c r="J1376" s="49" t="s">
        <v>107</v>
      </c>
      <c r="K1376" s="49" t="s">
        <v>58</v>
      </c>
    </row>
    <row r="1377">
      <c r="A1377" s="49" t="s">
        <v>2977</v>
      </c>
      <c r="B1377" s="49" t="s">
        <v>2978</v>
      </c>
      <c r="C1377" s="50">
        <v>1.0699</v>
      </c>
      <c r="D1377" s="51">
        <v>-0.0201</v>
      </c>
      <c r="E1377" s="52">
        <v>-0.0184</v>
      </c>
      <c r="F1377" s="51">
        <v>1068118.0</v>
      </c>
      <c r="G1377" s="49" t="s">
        <v>56</v>
      </c>
      <c r="I1377" s="51">
        <v>588.0</v>
      </c>
      <c r="J1377" s="49" t="s">
        <v>107</v>
      </c>
      <c r="K1377" s="49" t="s">
        <v>58</v>
      </c>
    </row>
    <row r="1378">
      <c r="A1378" s="49" t="s">
        <v>2979</v>
      </c>
      <c r="B1378" s="49" t="s">
        <v>2980</v>
      </c>
      <c r="C1378" s="50">
        <v>1.49</v>
      </c>
      <c r="D1378" s="51">
        <v>0.01</v>
      </c>
      <c r="E1378" s="52">
        <v>0.0068</v>
      </c>
      <c r="F1378" s="51">
        <v>5.7746093E7</v>
      </c>
      <c r="G1378" s="49" t="s">
        <v>56</v>
      </c>
      <c r="I1378" s="51">
        <v>6417.0</v>
      </c>
      <c r="J1378" s="49" t="s">
        <v>95</v>
      </c>
      <c r="K1378" s="49" t="s">
        <v>64</v>
      </c>
    </row>
    <row r="1379">
      <c r="A1379" s="49" t="s">
        <v>2981</v>
      </c>
      <c r="B1379" s="49" t="s">
        <v>2982</v>
      </c>
      <c r="C1379" s="50">
        <v>9.01</v>
      </c>
      <c r="D1379" s="51">
        <v>-0.05</v>
      </c>
      <c r="E1379" s="52">
        <v>-0.0055</v>
      </c>
      <c r="F1379" s="51">
        <v>6.3372511E7</v>
      </c>
      <c r="G1379" s="49" t="s">
        <v>56</v>
      </c>
      <c r="H1379" s="51">
        <v>1999.0</v>
      </c>
      <c r="I1379" s="51">
        <v>11950.0</v>
      </c>
      <c r="J1379" s="49" t="s">
        <v>72</v>
      </c>
      <c r="K1379" s="49" t="s">
        <v>321</v>
      </c>
    </row>
    <row r="1380">
      <c r="A1380" s="49" t="s">
        <v>2983</v>
      </c>
      <c r="B1380" s="49" t="s">
        <v>2984</v>
      </c>
      <c r="C1380" s="50">
        <v>18.83</v>
      </c>
      <c r="D1380" s="51">
        <v>-0.06</v>
      </c>
      <c r="E1380" s="52">
        <v>-0.0032</v>
      </c>
      <c r="F1380" s="53">
        <v>4.45E8</v>
      </c>
      <c r="G1380" s="49" t="s">
        <v>56</v>
      </c>
      <c r="I1380" s="51">
        <v>106739.0</v>
      </c>
      <c r="J1380" s="49" t="s">
        <v>107</v>
      </c>
      <c r="K1380" s="49" t="s">
        <v>108</v>
      </c>
    </row>
    <row r="1381">
      <c r="A1381" s="49" t="s">
        <v>2985</v>
      </c>
      <c r="B1381" s="49" t="s">
        <v>2986</v>
      </c>
      <c r="C1381" s="50">
        <v>85.68</v>
      </c>
      <c r="D1381" s="51">
        <v>0.94</v>
      </c>
      <c r="E1381" s="52">
        <v>0.0111</v>
      </c>
      <c r="F1381" s="53">
        <v>1.65E10</v>
      </c>
      <c r="G1381" s="49" t="s">
        <v>56</v>
      </c>
      <c r="H1381" s="51">
        <v>2005.0</v>
      </c>
      <c r="I1381" s="51">
        <v>2435774.0</v>
      </c>
      <c r="J1381" s="49" t="s">
        <v>57</v>
      </c>
      <c r="K1381" s="49" t="s">
        <v>1573</v>
      </c>
    </row>
    <row r="1382">
      <c r="A1382" s="49" t="s">
        <v>2987</v>
      </c>
      <c r="B1382" s="49" t="s">
        <v>2988</v>
      </c>
      <c r="C1382" s="50">
        <v>10.82</v>
      </c>
      <c r="D1382" s="51">
        <v>0.07</v>
      </c>
      <c r="E1382" s="52">
        <v>0.0065</v>
      </c>
      <c r="F1382" s="53">
        <v>5.33E8</v>
      </c>
      <c r="G1382" s="49" t="s">
        <v>56</v>
      </c>
      <c r="H1382" s="51">
        <v>2019.0</v>
      </c>
      <c r="I1382" s="51">
        <v>171398.0</v>
      </c>
      <c r="J1382" s="49" t="s">
        <v>72</v>
      </c>
      <c r="K1382" s="49" t="s">
        <v>133</v>
      </c>
    </row>
    <row r="1383">
      <c r="A1383" s="49" t="s">
        <v>2989</v>
      </c>
      <c r="B1383" s="49" t="s">
        <v>2990</v>
      </c>
      <c r="C1383" s="50">
        <v>15.36</v>
      </c>
      <c r="D1383" s="51">
        <v>-0.59</v>
      </c>
      <c r="E1383" s="52">
        <v>-0.037</v>
      </c>
      <c r="F1383" s="53">
        <v>1.01E8</v>
      </c>
      <c r="G1383" s="49" t="s">
        <v>56</v>
      </c>
      <c r="I1383" s="51">
        <v>681.0</v>
      </c>
      <c r="J1383" s="49" t="s">
        <v>72</v>
      </c>
      <c r="K1383" s="49" t="s">
        <v>133</v>
      </c>
    </row>
    <row r="1384">
      <c r="A1384" s="49" t="s">
        <v>2991</v>
      </c>
      <c r="B1384" s="49" t="s">
        <v>2992</v>
      </c>
      <c r="C1384" s="50">
        <v>12.5</v>
      </c>
      <c r="D1384" s="51">
        <v>-0.604</v>
      </c>
      <c r="E1384" s="52">
        <v>-0.0461</v>
      </c>
      <c r="F1384" s="51">
        <v>0.0</v>
      </c>
      <c r="G1384" s="49" t="s">
        <v>56</v>
      </c>
      <c r="H1384" s="51">
        <v>2021.0</v>
      </c>
      <c r="I1384" s="51">
        <v>5718.0</v>
      </c>
      <c r="J1384" s="49" t="s">
        <v>95</v>
      </c>
      <c r="K1384" s="49" t="s">
        <v>215</v>
      </c>
    </row>
    <row r="1385">
      <c r="A1385" s="49" t="s">
        <v>2993</v>
      </c>
      <c r="B1385" s="49" t="s">
        <v>2994</v>
      </c>
      <c r="C1385" s="50">
        <v>13.57</v>
      </c>
      <c r="D1385" s="51">
        <v>-1.15</v>
      </c>
      <c r="E1385" s="52">
        <v>-0.0781</v>
      </c>
      <c r="F1385" s="51">
        <v>0.0</v>
      </c>
      <c r="G1385" s="49" t="s">
        <v>56</v>
      </c>
      <c r="H1385" s="51">
        <v>2021.0</v>
      </c>
      <c r="I1385" s="51">
        <v>291.0</v>
      </c>
      <c r="J1385" s="49" t="s">
        <v>95</v>
      </c>
      <c r="K1385" s="49" t="s">
        <v>215</v>
      </c>
    </row>
    <row r="1386">
      <c r="A1386" s="49" t="s">
        <v>2995</v>
      </c>
      <c r="B1386" s="49" t="s">
        <v>2996</v>
      </c>
      <c r="C1386" s="50">
        <v>0.102</v>
      </c>
      <c r="D1386" s="51">
        <v>0.007</v>
      </c>
      <c r="E1386" s="52">
        <v>0.0737</v>
      </c>
      <c r="F1386" s="51">
        <v>0.0</v>
      </c>
      <c r="G1386" s="49" t="s">
        <v>56</v>
      </c>
      <c r="H1386" s="51">
        <v>2021.0</v>
      </c>
      <c r="I1386" s="51">
        <v>2129.0</v>
      </c>
      <c r="J1386" s="49" t="s">
        <v>95</v>
      </c>
      <c r="K1386" s="49" t="s">
        <v>215</v>
      </c>
    </row>
    <row r="1387">
      <c r="A1387" s="49" t="s">
        <v>2997</v>
      </c>
      <c r="B1387" s="49" t="s">
        <v>2998</v>
      </c>
      <c r="C1387" s="50">
        <v>55.72</v>
      </c>
      <c r="D1387" s="51">
        <v>-1.38</v>
      </c>
      <c r="E1387" s="52">
        <v>-0.0242</v>
      </c>
      <c r="F1387" s="53">
        <v>1.89E8</v>
      </c>
      <c r="G1387" s="49" t="s">
        <v>56</v>
      </c>
      <c r="I1387" s="51">
        <v>6755.0</v>
      </c>
      <c r="J1387" s="49" t="s">
        <v>72</v>
      </c>
      <c r="K1387" s="49" t="s">
        <v>133</v>
      </c>
    </row>
    <row r="1388">
      <c r="A1388" s="49" t="s">
        <v>2999</v>
      </c>
      <c r="B1388" s="49" t="s">
        <v>3000</v>
      </c>
      <c r="C1388" s="50">
        <v>4.46</v>
      </c>
      <c r="D1388" s="51">
        <v>-0.05</v>
      </c>
      <c r="E1388" s="52">
        <v>-0.0111</v>
      </c>
      <c r="F1388" s="53">
        <v>6.07E8</v>
      </c>
      <c r="G1388" s="49" t="s">
        <v>56</v>
      </c>
      <c r="I1388" s="51">
        <v>892832.0</v>
      </c>
      <c r="J1388" s="49" t="s">
        <v>72</v>
      </c>
      <c r="K1388" s="49" t="s">
        <v>1641</v>
      </c>
    </row>
    <row r="1389">
      <c r="A1389" s="49" t="s">
        <v>3001</v>
      </c>
      <c r="B1389" s="49" t="s">
        <v>3002</v>
      </c>
      <c r="C1389" s="50">
        <v>10.71</v>
      </c>
      <c r="D1389" s="51">
        <v>-0.005</v>
      </c>
      <c r="E1389" s="52">
        <v>-5.0E-4</v>
      </c>
      <c r="F1389" s="51">
        <v>0.0</v>
      </c>
      <c r="G1389" s="49" t="s">
        <v>56</v>
      </c>
      <c r="H1389" s="51">
        <v>2022.0</v>
      </c>
      <c r="I1389" s="51">
        <v>330.0</v>
      </c>
      <c r="J1389" s="49" t="s">
        <v>72</v>
      </c>
      <c r="K1389" s="49" t="s">
        <v>73</v>
      </c>
    </row>
    <row r="1390">
      <c r="A1390" s="49" t="s">
        <v>3003</v>
      </c>
      <c r="B1390" s="49" t="s">
        <v>3004</v>
      </c>
      <c r="C1390" s="50">
        <v>24.88</v>
      </c>
      <c r="D1390" s="51">
        <v>-0.71</v>
      </c>
      <c r="E1390" s="52">
        <v>-0.0278</v>
      </c>
      <c r="F1390" s="53">
        <v>1.18E10</v>
      </c>
      <c r="G1390" s="49" t="s">
        <v>56</v>
      </c>
      <c r="H1390" s="51">
        <v>2014.0</v>
      </c>
      <c r="I1390" s="51">
        <v>8792182.0</v>
      </c>
      <c r="J1390" s="49" t="s">
        <v>72</v>
      </c>
      <c r="K1390" s="49" t="s">
        <v>133</v>
      </c>
    </row>
    <row r="1391">
      <c r="A1391" s="49" t="s">
        <v>3005</v>
      </c>
      <c r="B1391" s="49" t="s">
        <v>3006</v>
      </c>
      <c r="C1391" s="50">
        <v>22.5036</v>
      </c>
      <c r="D1391" s="51">
        <v>-0.0464</v>
      </c>
      <c r="E1391" s="52">
        <v>-0.0021</v>
      </c>
      <c r="F1391" s="54"/>
      <c r="G1391" s="49" t="s">
        <v>56</v>
      </c>
      <c r="I1391" s="51">
        <v>15908.0</v>
      </c>
      <c r="J1391" s="54"/>
      <c r="K1391" s="54"/>
    </row>
    <row r="1392">
      <c r="A1392" s="49" t="s">
        <v>3007</v>
      </c>
      <c r="B1392" s="49" t="s">
        <v>3008</v>
      </c>
      <c r="C1392" s="50">
        <v>16.2</v>
      </c>
      <c r="D1392" s="51">
        <v>-0.35</v>
      </c>
      <c r="E1392" s="52">
        <v>-0.0212</v>
      </c>
      <c r="F1392" s="54"/>
      <c r="G1392" s="49" t="s">
        <v>56</v>
      </c>
      <c r="I1392" s="51">
        <v>62997.0</v>
      </c>
      <c r="J1392" s="54"/>
      <c r="K1392" s="54"/>
    </row>
    <row r="1393">
      <c r="A1393" s="49" t="s">
        <v>3009</v>
      </c>
      <c r="B1393" s="49" t="s">
        <v>3010</v>
      </c>
      <c r="C1393" s="50">
        <v>10.64</v>
      </c>
      <c r="D1393" s="51">
        <v>-0.01</v>
      </c>
      <c r="E1393" s="52">
        <v>-9.0E-4</v>
      </c>
      <c r="F1393" s="51">
        <v>0.0</v>
      </c>
      <c r="G1393" s="49" t="s">
        <v>56</v>
      </c>
      <c r="H1393" s="51">
        <v>2021.0</v>
      </c>
      <c r="I1393" s="51">
        <v>305.0</v>
      </c>
      <c r="J1393" s="49" t="s">
        <v>72</v>
      </c>
      <c r="K1393" s="49" t="s">
        <v>73</v>
      </c>
    </row>
    <row r="1394">
      <c r="A1394" s="49" t="s">
        <v>3011</v>
      </c>
      <c r="B1394" s="49" t="s">
        <v>3012</v>
      </c>
      <c r="C1394" s="50">
        <v>10.63</v>
      </c>
      <c r="D1394" s="51">
        <v>0.0</v>
      </c>
      <c r="E1394" s="52">
        <v>0.0</v>
      </c>
      <c r="F1394" s="51">
        <v>0.0</v>
      </c>
      <c r="G1394" s="49" t="s">
        <v>56</v>
      </c>
      <c r="H1394" s="51">
        <v>2020.0</v>
      </c>
      <c r="I1394" s="51">
        <v>2.0</v>
      </c>
      <c r="J1394" s="49" t="s">
        <v>72</v>
      </c>
      <c r="K1394" s="49" t="s">
        <v>73</v>
      </c>
    </row>
    <row r="1395">
      <c r="A1395" s="49" t="s">
        <v>3013</v>
      </c>
      <c r="B1395" s="49" t="s">
        <v>3014</v>
      </c>
      <c r="C1395" s="50">
        <v>0.0648</v>
      </c>
      <c r="D1395" s="51">
        <v>0.0148</v>
      </c>
      <c r="E1395" s="52">
        <v>0.296</v>
      </c>
      <c r="F1395" s="51">
        <v>0.0</v>
      </c>
      <c r="G1395" s="49" t="s">
        <v>56</v>
      </c>
      <c r="H1395" s="51">
        <v>2021.0</v>
      </c>
      <c r="I1395" s="51">
        <v>166774.0</v>
      </c>
      <c r="J1395" s="49" t="s">
        <v>72</v>
      </c>
      <c r="K1395" s="49" t="s">
        <v>73</v>
      </c>
    </row>
    <row r="1396">
      <c r="A1396" s="49" t="s">
        <v>3015</v>
      </c>
      <c r="B1396" s="49" t="s">
        <v>3016</v>
      </c>
      <c r="C1396" s="50">
        <v>29.82</v>
      </c>
      <c r="D1396" s="51">
        <v>0.12</v>
      </c>
      <c r="E1396" s="52">
        <v>0.004</v>
      </c>
      <c r="F1396" s="53">
        <v>9.02E9</v>
      </c>
      <c r="G1396" s="49" t="s">
        <v>56</v>
      </c>
      <c r="H1396" s="51">
        <v>2021.0</v>
      </c>
      <c r="I1396" s="51">
        <v>3109316.0</v>
      </c>
      <c r="J1396" s="49" t="s">
        <v>107</v>
      </c>
      <c r="K1396" s="49" t="s">
        <v>348</v>
      </c>
    </row>
    <row r="1397">
      <c r="A1397" s="49" t="s">
        <v>3017</v>
      </c>
      <c r="B1397" s="49" t="s">
        <v>3018</v>
      </c>
      <c r="C1397" s="50">
        <v>91.35</v>
      </c>
      <c r="D1397" s="51">
        <v>-0.18</v>
      </c>
      <c r="E1397" s="52">
        <v>-0.002</v>
      </c>
      <c r="F1397" s="53">
        <v>5.86E9</v>
      </c>
      <c r="G1397" s="49" t="s">
        <v>56</v>
      </c>
      <c r="I1397" s="51">
        <v>392915.0</v>
      </c>
      <c r="J1397" s="49" t="s">
        <v>72</v>
      </c>
      <c r="K1397" s="49" t="s">
        <v>133</v>
      </c>
    </row>
    <row r="1398">
      <c r="A1398" s="49" t="s">
        <v>3019</v>
      </c>
      <c r="B1398" s="49" t="s">
        <v>3020</v>
      </c>
      <c r="C1398" s="50">
        <v>15.89</v>
      </c>
      <c r="D1398" s="51">
        <v>-0.04</v>
      </c>
      <c r="E1398" s="52">
        <v>-0.0025</v>
      </c>
      <c r="F1398" s="54"/>
      <c r="G1398" s="49" t="s">
        <v>56</v>
      </c>
      <c r="I1398" s="51">
        <v>7966.0</v>
      </c>
      <c r="J1398" s="54"/>
      <c r="K1398" s="54"/>
    </row>
    <row r="1399">
      <c r="A1399" s="49" t="s">
        <v>3021</v>
      </c>
      <c r="B1399" s="49" t="s">
        <v>3022</v>
      </c>
      <c r="C1399" s="50">
        <v>0.3998</v>
      </c>
      <c r="D1399" s="51">
        <v>-0.0502</v>
      </c>
      <c r="E1399" s="52">
        <v>-0.1116</v>
      </c>
      <c r="F1399" s="51">
        <v>4279780.0</v>
      </c>
      <c r="G1399" s="49" t="s">
        <v>56</v>
      </c>
      <c r="H1399" s="51">
        <v>2014.0</v>
      </c>
      <c r="I1399" s="51">
        <v>166183.0</v>
      </c>
      <c r="J1399" s="49" t="s">
        <v>82</v>
      </c>
      <c r="K1399" s="49" t="s">
        <v>83</v>
      </c>
    </row>
    <row r="1400">
      <c r="A1400" s="49" t="s">
        <v>3023</v>
      </c>
      <c r="B1400" s="49" t="s">
        <v>3024</v>
      </c>
      <c r="C1400" s="50">
        <v>6.55</v>
      </c>
      <c r="D1400" s="51">
        <v>0.0</v>
      </c>
      <c r="E1400" s="52">
        <v>0.0</v>
      </c>
      <c r="F1400" s="51">
        <v>4.3443805E7</v>
      </c>
      <c r="G1400" s="49" t="s">
        <v>56</v>
      </c>
      <c r="H1400" s="51">
        <v>2022.0</v>
      </c>
      <c r="I1400" s="51">
        <v>368.0</v>
      </c>
      <c r="J1400" s="49" t="s">
        <v>72</v>
      </c>
      <c r="K1400" s="49" t="s">
        <v>133</v>
      </c>
    </row>
    <row r="1401">
      <c r="A1401" s="49" t="s">
        <v>3025</v>
      </c>
      <c r="B1401" s="49" t="s">
        <v>3026</v>
      </c>
      <c r="C1401" s="50">
        <v>27.54</v>
      </c>
      <c r="D1401" s="51">
        <v>-1.4</v>
      </c>
      <c r="E1401" s="52">
        <v>-0.0484</v>
      </c>
      <c r="F1401" s="53">
        <v>9.91E9</v>
      </c>
      <c r="G1401" s="49" t="s">
        <v>56</v>
      </c>
      <c r="H1401" s="51">
        <v>2012.0</v>
      </c>
      <c r="I1401" s="51">
        <v>3442114.0</v>
      </c>
      <c r="J1401" s="49" t="s">
        <v>72</v>
      </c>
      <c r="K1401" s="49" t="s">
        <v>124</v>
      </c>
    </row>
    <row r="1402">
      <c r="A1402" s="49" t="s">
        <v>3027</v>
      </c>
      <c r="B1402" s="49" t="s">
        <v>3028</v>
      </c>
      <c r="C1402" s="50">
        <v>2.09</v>
      </c>
      <c r="D1402" s="51">
        <v>0.0685</v>
      </c>
      <c r="E1402" s="52">
        <v>0.0339</v>
      </c>
      <c r="F1402" s="51">
        <v>2.796611E7</v>
      </c>
      <c r="G1402" s="49" t="s">
        <v>67</v>
      </c>
      <c r="H1402" s="54"/>
      <c r="I1402" s="51">
        <v>688.0</v>
      </c>
      <c r="J1402" s="49" t="s">
        <v>57</v>
      </c>
      <c r="K1402" s="49" t="s">
        <v>1573</v>
      </c>
    </row>
    <row r="1403">
      <c r="A1403" s="49" t="s">
        <v>3029</v>
      </c>
      <c r="B1403" s="49" t="s">
        <v>3030</v>
      </c>
      <c r="C1403" s="50">
        <v>16.2</v>
      </c>
      <c r="D1403" s="51">
        <v>-0.2</v>
      </c>
      <c r="E1403" s="52">
        <v>-0.0122</v>
      </c>
      <c r="F1403" s="53">
        <v>5.83E9</v>
      </c>
      <c r="G1403" s="49" t="s">
        <v>56</v>
      </c>
      <c r="I1403" s="51">
        <v>16516.0</v>
      </c>
      <c r="J1403" s="49" t="s">
        <v>72</v>
      </c>
      <c r="K1403" s="49" t="s">
        <v>124</v>
      </c>
    </row>
    <row r="1404">
      <c r="A1404" s="49" t="s">
        <v>3031</v>
      </c>
      <c r="B1404" s="49" t="s">
        <v>3032</v>
      </c>
      <c r="C1404" s="50">
        <v>5.03</v>
      </c>
      <c r="D1404" s="51">
        <v>0.08</v>
      </c>
      <c r="E1404" s="52">
        <v>0.0162</v>
      </c>
      <c r="F1404" s="53">
        <v>1.09E9</v>
      </c>
      <c r="G1404" s="49" t="s">
        <v>121</v>
      </c>
      <c r="H1404" s="51">
        <v>2021.0</v>
      </c>
      <c r="I1404" s="51">
        <v>192535.0</v>
      </c>
      <c r="J1404" s="49" t="s">
        <v>127</v>
      </c>
      <c r="K1404" s="49" t="s">
        <v>441</v>
      </c>
    </row>
    <row r="1405">
      <c r="A1405" s="49" t="s">
        <v>3033</v>
      </c>
      <c r="B1405" s="49" t="s">
        <v>3034</v>
      </c>
      <c r="C1405" s="50">
        <v>14.08</v>
      </c>
      <c r="D1405" s="51">
        <v>-0.19</v>
      </c>
      <c r="E1405" s="52">
        <v>-0.0133</v>
      </c>
      <c r="F1405" s="53">
        <v>7.15E8</v>
      </c>
      <c r="G1405" s="49" t="s">
        <v>56</v>
      </c>
      <c r="H1405" s="51">
        <v>2017.0</v>
      </c>
      <c r="I1405" s="51">
        <v>135525.0</v>
      </c>
      <c r="J1405" s="49" t="s">
        <v>72</v>
      </c>
      <c r="K1405" s="49" t="s">
        <v>650</v>
      </c>
    </row>
    <row r="1406">
      <c r="A1406" s="49" t="s">
        <v>3035</v>
      </c>
      <c r="B1406" s="49" t="s">
        <v>3036</v>
      </c>
      <c r="C1406" s="50">
        <v>0.5385</v>
      </c>
      <c r="D1406" s="51">
        <v>-0.0574</v>
      </c>
      <c r="E1406" s="52">
        <v>-0.0963</v>
      </c>
      <c r="F1406" s="53">
        <v>3.86E8</v>
      </c>
      <c r="G1406" s="49" t="s">
        <v>121</v>
      </c>
      <c r="H1406" s="54"/>
      <c r="I1406" s="51">
        <v>2.8303625E7</v>
      </c>
      <c r="J1406" s="49" t="s">
        <v>82</v>
      </c>
      <c r="K1406" s="49" t="s">
        <v>309</v>
      </c>
    </row>
    <row r="1407">
      <c r="A1407" s="49" t="s">
        <v>3037</v>
      </c>
      <c r="B1407" s="49" t="s">
        <v>3038</v>
      </c>
      <c r="C1407" s="50">
        <v>8.56</v>
      </c>
      <c r="D1407" s="51">
        <v>-0.48</v>
      </c>
      <c r="E1407" s="52">
        <v>-0.0531</v>
      </c>
      <c r="F1407" s="53">
        <v>3.66E8</v>
      </c>
      <c r="G1407" s="49" t="s">
        <v>56</v>
      </c>
      <c r="H1407" s="51">
        <v>2021.0</v>
      </c>
      <c r="I1407" s="51">
        <v>150859.0</v>
      </c>
      <c r="J1407" s="49" t="s">
        <v>82</v>
      </c>
      <c r="K1407" s="49" t="s">
        <v>83</v>
      </c>
    </row>
    <row r="1408">
      <c r="A1408" s="49" t="s">
        <v>3039</v>
      </c>
      <c r="B1408" s="49" t="s">
        <v>3040</v>
      </c>
      <c r="C1408" s="50">
        <v>0.74</v>
      </c>
      <c r="D1408" s="51">
        <v>-0.0439</v>
      </c>
      <c r="E1408" s="52">
        <v>-0.056</v>
      </c>
      <c r="F1408" s="51">
        <v>6.40988E7</v>
      </c>
      <c r="G1408" s="49" t="s">
        <v>738</v>
      </c>
      <c r="H1408" s="51">
        <v>2000.0</v>
      </c>
      <c r="I1408" s="51">
        <v>166482.0</v>
      </c>
      <c r="J1408" s="49" t="s">
        <v>82</v>
      </c>
      <c r="K1408" s="49" t="s">
        <v>139</v>
      </c>
    </row>
    <row r="1409">
      <c r="A1409" s="49" t="s">
        <v>3041</v>
      </c>
      <c r="B1409" s="49" t="s">
        <v>3042</v>
      </c>
      <c r="C1409" s="50">
        <v>4.52</v>
      </c>
      <c r="D1409" s="51">
        <v>-0.19</v>
      </c>
      <c r="E1409" s="52">
        <v>-0.0403</v>
      </c>
      <c r="F1409" s="53">
        <v>3.11E8</v>
      </c>
      <c r="G1409" s="49" t="s">
        <v>738</v>
      </c>
      <c r="H1409" s="54"/>
      <c r="I1409" s="51">
        <v>287459.0</v>
      </c>
      <c r="J1409" s="49" t="s">
        <v>107</v>
      </c>
      <c r="K1409" s="49" t="s">
        <v>262</v>
      </c>
    </row>
    <row r="1410">
      <c r="A1410" s="49" t="s">
        <v>3043</v>
      </c>
      <c r="B1410" s="49" t="s">
        <v>3044</v>
      </c>
      <c r="C1410" s="50">
        <v>36.79</v>
      </c>
      <c r="D1410" s="51">
        <v>-0.24</v>
      </c>
      <c r="E1410" s="52">
        <v>-0.0065</v>
      </c>
      <c r="F1410" s="53">
        <v>6.34E9</v>
      </c>
      <c r="G1410" s="49" t="s">
        <v>56</v>
      </c>
      <c r="H1410" s="51">
        <v>1989.0</v>
      </c>
      <c r="I1410" s="51">
        <v>1164632.0</v>
      </c>
      <c r="J1410" s="49" t="s">
        <v>57</v>
      </c>
      <c r="K1410" s="49" t="s">
        <v>111</v>
      </c>
    </row>
    <row r="1411">
      <c r="A1411" s="49" t="s">
        <v>3045</v>
      </c>
      <c r="B1411" s="49" t="s">
        <v>3046</v>
      </c>
      <c r="C1411" s="50">
        <v>8.4</v>
      </c>
      <c r="D1411" s="51">
        <v>0.01</v>
      </c>
      <c r="E1411" s="52">
        <v>0.0012</v>
      </c>
      <c r="F1411" s="51">
        <v>0.0</v>
      </c>
      <c r="G1411" s="49" t="s">
        <v>56</v>
      </c>
      <c r="H1411" s="51">
        <v>2005.0</v>
      </c>
      <c r="I1411" s="51">
        <v>16980.0</v>
      </c>
      <c r="J1411" s="49" t="s">
        <v>72</v>
      </c>
      <c r="K1411" s="49" t="s">
        <v>124</v>
      </c>
    </row>
    <row r="1412">
      <c r="A1412" s="49" t="s">
        <v>3047</v>
      </c>
      <c r="B1412" s="49" t="s">
        <v>3048</v>
      </c>
      <c r="C1412" s="50">
        <v>1.27</v>
      </c>
      <c r="D1412" s="51">
        <v>-0.03</v>
      </c>
      <c r="E1412" s="52">
        <v>-0.0231</v>
      </c>
      <c r="F1412" s="51">
        <v>3.8495709E7</v>
      </c>
      <c r="G1412" s="49" t="s">
        <v>56</v>
      </c>
      <c r="H1412" s="51">
        <v>2021.0</v>
      </c>
      <c r="I1412" s="51">
        <v>21419.0</v>
      </c>
      <c r="J1412" s="49" t="s">
        <v>82</v>
      </c>
      <c r="K1412" s="49" t="s">
        <v>83</v>
      </c>
    </row>
    <row r="1413">
      <c r="A1413" s="49" t="s">
        <v>3049</v>
      </c>
      <c r="B1413" s="49" t="s">
        <v>3050</v>
      </c>
      <c r="C1413" s="50">
        <v>4.51</v>
      </c>
      <c r="D1413" s="51">
        <v>0.01</v>
      </c>
      <c r="E1413" s="52">
        <v>0.0022</v>
      </c>
      <c r="F1413" s="51">
        <v>4.3502319E7</v>
      </c>
      <c r="G1413" s="49" t="s">
        <v>56</v>
      </c>
      <c r="H1413" s="51">
        <v>2004.0</v>
      </c>
      <c r="I1413" s="51">
        <v>3363.0</v>
      </c>
      <c r="J1413" s="49" t="s">
        <v>72</v>
      </c>
      <c r="K1413" s="49" t="s">
        <v>68</v>
      </c>
    </row>
    <row r="1414">
      <c r="A1414" s="49" t="s">
        <v>3051</v>
      </c>
      <c r="B1414" s="49" t="s">
        <v>3052</v>
      </c>
      <c r="C1414" s="50">
        <v>90.47</v>
      </c>
      <c r="D1414" s="51">
        <v>-0.33</v>
      </c>
      <c r="E1414" s="52">
        <v>-0.0036</v>
      </c>
      <c r="F1414" s="53">
        <v>1.36E9</v>
      </c>
      <c r="G1414" s="49" t="s">
        <v>56</v>
      </c>
      <c r="I1414" s="51">
        <v>51867.0</v>
      </c>
      <c r="J1414" s="49" t="s">
        <v>72</v>
      </c>
      <c r="K1414" s="49" t="s">
        <v>133</v>
      </c>
    </row>
    <row r="1415">
      <c r="A1415" s="49" t="s">
        <v>3053</v>
      </c>
      <c r="B1415" s="49" t="s">
        <v>3054</v>
      </c>
      <c r="C1415" s="50">
        <v>28.25</v>
      </c>
      <c r="D1415" s="51">
        <v>-0.21</v>
      </c>
      <c r="E1415" s="52">
        <v>-0.0074</v>
      </c>
      <c r="F1415" s="53">
        <v>7.5E8</v>
      </c>
      <c r="G1415" s="49" t="s">
        <v>56</v>
      </c>
      <c r="H1415" s="51">
        <v>2015.0</v>
      </c>
      <c r="I1415" s="51">
        <v>112560.0</v>
      </c>
      <c r="J1415" s="49" t="s">
        <v>68</v>
      </c>
      <c r="K1415" s="49" t="s">
        <v>86</v>
      </c>
    </row>
    <row r="1416">
      <c r="A1416" s="49" t="s">
        <v>3055</v>
      </c>
      <c r="B1416" s="49" t="s">
        <v>3056</v>
      </c>
      <c r="C1416" s="50">
        <v>89.6</v>
      </c>
      <c r="D1416" s="51">
        <v>-0.65</v>
      </c>
      <c r="E1416" s="52">
        <v>-0.0072</v>
      </c>
      <c r="F1416" s="53">
        <v>2.2E10</v>
      </c>
      <c r="G1416" s="49" t="s">
        <v>56</v>
      </c>
      <c r="I1416" s="51">
        <v>1081957.0</v>
      </c>
      <c r="J1416" s="49" t="s">
        <v>95</v>
      </c>
      <c r="K1416" s="49" t="s">
        <v>611</v>
      </c>
    </row>
    <row r="1417">
      <c r="A1417" s="49" t="s">
        <v>3057</v>
      </c>
      <c r="B1417" s="49" t="s">
        <v>3058</v>
      </c>
      <c r="C1417" s="50">
        <v>112.2</v>
      </c>
      <c r="D1417" s="51">
        <v>0.28</v>
      </c>
      <c r="E1417" s="52">
        <v>0.0025</v>
      </c>
      <c r="F1417" s="53">
        <v>8.4E9</v>
      </c>
      <c r="G1417" s="49" t="s">
        <v>56</v>
      </c>
      <c r="I1417" s="51">
        <v>373102.0</v>
      </c>
      <c r="J1417" s="49" t="s">
        <v>95</v>
      </c>
      <c r="K1417" s="49" t="s">
        <v>229</v>
      </c>
    </row>
    <row r="1418">
      <c r="A1418" s="49" t="s">
        <v>3059</v>
      </c>
      <c r="B1418" s="49" t="s">
        <v>3060</v>
      </c>
      <c r="C1418" s="50">
        <v>519.03</v>
      </c>
      <c r="D1418" s="51">
        <v>0.58</v>
      </c>
      <c r="E1418" s="52">
        <v>0.0011</v>
      </c>
      <c r="F1418" s="53">
        <v>7.83E9</v>
      </c>
      <c r="G1418" s="49" t="s">
        <v>56</v>
      </c>
      <c r="I1418" s="51">
        <v>90082.0</v>
      </c>
      <c r="J1418" s="49" t="s">
        <v>82</v>
      </c>
      <c r="K1418" s="49" t="s">
        <v>396</v>
      </c>
    </row>
    <row r="1419">
      <c r="A1419" s="49" t="s">
        <v>3061</v>
      </c>
      <c r="B1419" s="49" t="s">
        <v>3062</v>
      </c>
      <c r="C1419" s="50">
        <v>10.87</v>
      </c>
      <c r="D1419" s="51">
        <v>0.02</v>
      </c>
      <c r="E1419" s="52">
        <v>0.0018</v>
      </c>
      <c r="F1419" s="51">
        <v>0.0</v>
      </c>
      <c r="G1419" s="49" t="s">
        <v>476</v>
      </c>
      <c r="H1419" s="51">
        <v>2022.0</v>
      </c>
      <c r="I1419" s="51">
        <v>18351.0</v>
      </c>
      <c r="J1419" s="49" t="s">
        <v>72</v>
      </c>
      <c r="K1419" s="49" t="s">
        <v>73</v>
      </c>
    </row>
    <row r="1420">
      <c r="A1420" s="49" t="s">
        <v>3063</v>
      </c>
      <c r="B1420" s="49" t="s">
        <v>3064</v>
      </c>
      <c r="C1420" s="50">
        <v>19.81</v>
      </c>
      <c r="D1420" s="51">
        <v>-0.08</v>
      </c>
      <c r="E1420" s="52">
        <v>-0.004</v>
      </c>
      <c r="F1420" s="53">
        <v>7.86E8</v>
      </c>
      <c r="G1420" s="49" t="s">
        <v>56</v>
      </c>
      <c r="H1420" s="51">
        <v>2011.0</v>
      </c>
      <c r="I1420" s="51">
        <v>484347.0</v>
      </c>
      <c r="J1420" s="49" t="s">
        <v>95</v>
      </c>
      <c r="K1420" s="49" t="s">
        <v>3065</v>
      </c>
    </row>
    <row r="1421">
      <c r="A1421" s="49" t="s">
        <v>3066</v>
      </c>
      <c r="B1421" s="49" t="s">
        <v>3067</v>
      </c>
      <c r="C1421" s="50">
        <v>3.22</v>
      </c>
      <c r="D1421" s="51">
        <v>-0.1</v>
      </c>
      <c r="E1421" s="52">
        <v>-0.0301</v>
      </c>
      <c r="F1421" s="51">
        <v>1.8837E7</v>
      </c>
      <c r="G1421" s="49" t="s">
        <v>738</v>
      </c>
      <c r="H1421" s="51">
        <v>2015.0</v>
      </c>
      <c r="I1421" s="51">
        <v>21199.0</v>
      </c>
      <c r="J1421" s="49" t="s">
        <v>82</v>
      </c>
      <c r="K1421" s="49" t="s">
        <v>1973</v>
      </c>
    </row>
    <row r="1422">
      <c r="A1422" s="49" t="s">
        <v>3068</v>
      </c>
      <c r="B1422" s="49" t="s">
        <v>3069</v>
      </c>
      <c r="C1422" s="50">
        <v>8.24</v>
      </c>
      <c r="D1422" s="51">
        <v>-0.18</v>
      </c>
      <c r="E1422" s="52">
        <v>-0.0214</v>
      </c>
      <c r="F1422" s="53">
        <v>9.5E8</v>
      </c>
      <c r="G1422" s="49" t="s">
        <v>56</v>
      </c>
      <c r="H1422" s="51">
        <v>2013.0</v>
      </c>
      <c r="I1422" s="51">
        <v>1200051.0</v>
      </c>
      <c r="J1422" s="49" t="s">
        <v>68</v>
      </c>
      <c r="K1422" s="49" t="s">
        <v>69</v>
      </c>
    </row>
    <row r="1423">
      <c r="A1423" s="49" t="s">
        <v>3070</v>
      </c>
      <c r="B1423" s="49" t="s">
        <v>3071</v>
      </c>
      <c r="C1423" s="50">
        <v>115.32</v>
      </c>
      <c r="D1423" s="51">
        <v>1.17</v>
      </c>
      <c r="E1423" s="52">
        <v>0.0103</v>
      </c>
      <c r="F1423" s="53">
        <v>5.81E9</v>
      </c>
      <c r="G1423" s="49" t="s">
        <v>56</v>
      </c>
      <c r="I1423" s="51">
        <v>702016.0</v>
      </c>
      <c r="J1423" s="49" t="s">
        <v>95</v>
      </c>
      <c r="K1423" s="49" t="s">
        <v>163</v>
      </c>
    </row>
    <row r="1424">
      <c r="A1424" s="49" t="s">
        <v>3072</v>
      </c>
      <c r="B1424" s="49" t="s">
        <v>3073</v>
      </c>
      <c r="C1424" s="50">
        <v>10.26</v>
      </c>
      <c r="D1424" s="51">
        <v>-0.03</v>
      </c>
      <c r="E1424" s="52">
        <v>-0.0029</v>
      </c>
      <c r="F1424" s="51">
        <v>0.0</v>
      </c>
      <c r="G1424" s="49" t="s">
        <v>56</v>
      </c>
      <c r="H1424" s="51">
        <v>2002.0</v>
      </c>
      <c r="I1424" s="51">
        <v>207153.0</v>
      </c>
      <c r="J1424" s="49" t="s">
        <v>72</v>
      </c>
      <c r="K1424" s="49" t="s">
        <v>124</v>
      </c>
    </row>
    <row r="1425">
      <c r="A1425" s="49" t="s">
        <v>3074</v>
      </c>
      <c r="B1425" s="49" t="s">
        <v>3075</v>
      </c>
      <c r="C1425" s="50">
        <v>88.77</v>
      </c>
      <c r="D1425" s="51">
        <v>-0.6</v>
      </c>
      <c r="E1425" s="52">
        <v>-0.0067</v>
      </c>
      <c r="F1425" s="53">
        <v>1.19E10</v>
      </c>
      <c r="G1425" s="49" t="s">
        <v>56</v>
      </c>
      <c r="I1425" s="51">
        <v>1831716.0</v>
      </c>
      <c r="J1425" s="49" t="s">
        <v>223</v>
      </c>
      <c r="K1425" s="49" t="s">
        <v>953</v>
      </c>
    </row>
    <row r="1426">
      <c r="A1426" s="49" t="s">
        <v>3076</v>
      </c>
      <c r="B1426" s="49" t="s">
        <v>3077</v>
      </c>
      <c r="C1426" s="50">
        <v>72.49</v>
      </c>
      <c r="D1426" s="51">
        <v>0.0</v>
      </c>
      <c r="E1426" s="52">
        <v>0.0</v>
      </c>
      <c r="F1426" s="53">
        <v>9.59E9</v>
      </c>
      <c r="G1426" s="49" t="s">
        <v>56</v>
      </c>
      <c r="I1426" s="51">
        <v>975.0</v>
      </c>
      <c r="J1426" s="49" t="s">
        <v>223</v>
      </c>
      <c r="K1426" s="49" t="s">
        <v>953</v>
      </c>
    </row>
    <row r="1427">
      <c r="A1427" s="49" t="s">
        <v>3078</v>
      </c>
      <c r="B1427" s="49" t="s">
        <v>3079</v>
      </c>
      <c r="C1427" s="50">
        <v>80.85</v>
      </c>
      <c r="D1427" s="51">
        <v>0.0</v>
      </c>
      <c r="E1427" s="52">
        <v>0.0</v>
      </c>
      <c r="F1427" s="53">
        <v>1.07E10</v>
      </c>
      <c r="G1427" s="49" t="s">
        <v>56</v>
      </c>
      <c r="I1427" s="51">
        <v>923.0</v>
      </c>
      <c r="J1427" s="49" t="s">
        <v>223</v>
      </c>
      <c r="K1427" s="49" t="s">
        <v>953</v>
      </c>
    </row>
    <row r="1428">
      <c r="A1428" s="49" t="s">
        <v>3080</v>
      </c>
      <c r="B1428" s="49" t="s">
        <v>3081</v>
      </c>
      <c r="C1428" s="50">
        <v>78.05</v>
      </c>
      <c r="D1428" s="51">
        <v>-0.2</v>
      </c>
      <c r="E1428" s="52">
        <v>-0.0026</v>
      </c>
      <c r="F1428" s="53">
        <v>1.03E10</v>
      </c>
      <c r="G1428" s="49" t="s">
        <v>56</v>
      </c>
      <c r="I1428" s="51">
        <v>1204.0</v>
      </c>
      <c r="J1428" s="49" t="s">
        <v>223</v>
      </c>
      <c r="K1428" s="49" t="s">
        <v>953</v>
      </c>
    </row>
    <row r="1429">
      <c r="A1429" s="49" t="s">
        <v>3082</v>
      </c>
      <c r="B1429" s="49" t="s">
        <v>3083</v>
      </c>
      <c r="C1429" s="50">
        <v>135.5</v>
      </c>
      <c r="D1429" s="51">
        <v>-1.89</v>
      </c>
      <c r="E1429" s="52">
        <v>-0.0138</v>
      </c>
      <c r="F1429" s="53">
        <v>1.64E10</v>
      </c>
      <c r="G1429" s="49" t="s">
        <v>738</v>
      </c>
      <c r="H1429" s="51">
        <v>1996.0</v>
      </c>
      <c r="I1429" s="51">
        <v>864698.0</v>
      </c>
      <c r="J1429" s="49" t="s">
        <v>107</v>
      </c>
      <c r="K1429" s="49" t="s">
        <v>262</v>
      </c>
    </row>
    <row r="1430">
      <c r="A1430" s="49" t="s">
        <v>3084</v>
      </c>
      <c r="B1430" s="49" t="s">
        <v>3085</v>
      </c>
      <c r="C1430" s="50">
        <v>40.52</v>
      </c>
      <c r="D1430" s="51">
        <v>-0.09</v>
      </c>
      <c r="E1430" s="52">
        <v>-0.0022</v>
      </c>
      <c r="F1430" s="53">
        <v>1.91E8</v>
      </c>
      <c r="G1430" s="49" t="s">
        <v>56</v>
      </c>
      <c r="I1430" s="51">
        <v>10172.0</v>
      </c>
      <c r="J1430" s="49" t="s">
        <v>72</v>
      </c>
      <c r="K1430" s="49" t="s">
        <v>133</v>
      </c>
    </row>
    <row r="1431">
      <c r="A1431" s="49" t="s">
        <v>3086</v>
      </c>
      <c r="B1431" s="49" t="s">
        <v>3087</v>
      </c>
      <c r="C1431" s="50">
        <v>3.0</v>
      </c>
      <c r="D1431" s="51">
        <v>-0.15</v>
      </c>
      <c r="E1431" s="52">
        <v>-0.0476</v>
      </c>
      <c r="F1431" s="51">
        <v>8.0934231E7</v>
      </c>
      <c r="G1431" s="54"/>
      <c r="H1431" s="51">
        <v>2013.0</v>
      </c>
      <c r="I1431" s="51">
        <v>360128.0</v>
      </c>
      <c r="J1431" s="49" t="s">
        <v>68</v>
      </c>
      <c r="K1431" s="49" t="s">
        <v>86</v>
      </c>
    </row>
    <row r="1432">
      <c r="A1432" s="49" t="s">
        <v>3088</v>
      </c>
      <c r="B1432" s="49" t="s">
        <v>3089</v>
      </c>
      <c r="C1432" s="50">
        <v>19.6</v>
      </c>
      <c r="D1432" s="51">
        <v>-0.09</v>
      </c>
      <c r="E1432" s="52">
        <v>-0.0046</v>
      </c>
      <c r="F1432" s="54"/>
      <c r="G1432" s="54"/>
      <c r="H1432" s="54"/>
      <c r="I1432" s="51">
        <v>7587.0</v>
      </c>
      <c r="J1432" s="54"/>
      <c r="K1432" s="54"/>
    </row>
    <row r="1433">
      <c r="A1433" s="49" t="s">
        <v>3090</v>
      </c>
      <c r="B1433" s="49" t="s">
        <v>3091</v>
      </c>
      <c r="C1433" s="50">
        <v>20.65</v>
      </c>
      <c r="D1433" s="51">
        <v>-0.47</v>
      </c>
      <c r="E1433" s="52">
        <v>-0.0223</v>
      </c>
      <c r="F1433" s="54"/>
      <c r="G1433" s="54"/>
      <c r="H1433" s="54"/>
      <c r="I1433" s="51">
        <v>2646.0</v>
      </c>
      <c r="J1433" s="54"/>
      <c r="K1433" s="54"/>
    </row>
    <row r="1434">
      <c r="A1434" s="49" t="s">
        <v>3092</v>
      </c>
      <c r="B1434" s="49" t="s">
        <v>3093</v>
      </c>
      <c r="C1434" s="50">
        <v>9.93</v>
      </c>
      <c r="D1434" s="51">
        <v>-0.29</v>
      </c>
      <c r="E1434" s="52">
        <v>-0.0284</v>
      </c>
      <c r="F1434" s="51">
        <v>0.0</v>
      </c>
      <c r="G1434" s="49" t="s">
        <v>56</v>
      </c>
      <c r="I1434" s="51">
        <v>12249.0</v>
      </c>
      <c r="J1434" s="49" t="s">
        <v>72</v>
      </c>
      <c r="K1434" s="49" t="s">
        <v>124</v>
      </c>
    </row>
    <row r="1435">
      <c r="A1435" s="49" t="s">
        <v>3094</v>
      </c>
      <c r="B1435" s="49" t="s">
        <v>3095</v>
      </c>
      <c r="C1435" s="50">
        <v>1.78</v>
      </c>
      <c r="D1435" s="51">
        <v>0.03</v>
      </c>
      <c r="E1435" s="52">
        <v>0.0171</v>
      </c>
      <c r="F1435" s="51">
        <v>1.45782E7</v>
      </c>
      <c r="G1435" s="49" t="s">
        <v>214</v>
      </c>
      <c r="I1435" s="51">
        <v>907.0</v>
      </c>
      <c r="J1435" s="49" t="s">
        <v>127</v>
      </c>
      <c r="K1435" s="49" t="s">
        <v>2825</v>
      </c>
    </row>
    <row r="1436">
      <c r="A1436" s="49" t="s">
        <v>3096</v>
      </c>
      <c r="B1436" s="49" t="s">
        <v>3097</v>
      </c>
      <c r="C1436" s="50">
        <v>3.11</v>
      </c>
      <c r="D1436" s="51">
        <v>-0.13</v>
      </c>
      <c r="E1436" s="52">
        <v>-0.0401</v>
      </c>
      <c r="F1436" s="53">
        <v>1.12E9</v>
      </c>
      <c r="G1436" s="49" t="s">
        <v>56</v>
      </c>
      <c r="H1436" s="51">
        <v>2019.0</v>
      </c>
      <c r="I1436" s="51">
        <v>1.6861372E7</v>
      </c>
      <c r="J1436" s="49" t="s">
        <v>95</v>
      </c>
      <c r="K1436" s="49" t="s">
        <v>379</v>
      </c>
    </row>
    <row r="1437">
      <c r="A1437" s="49" t="s">
        <v>3098</v>
      </c>
      <c r="B1437" s="49" t="s">
        <v>3099</v>
      </c>
      <c r="C1437" s="50">
        <v>171.49</v>
      </c>
      <c r="D1437" s="51">
        <v>1.0</v>
      </c>
      <c r="E1437" s="52">
        <v>0.0059</v>
      </c>
      <c r="F1437" s="53">
        <v>7.12E9</v>
      </c>
      <c r="G1437" s="49" t="s">
        <v>56</v>
      </c>
      <c r="I1437" s="51">
        <v>433237.0</v>
      </c>
      <c r="J1437" s="49" t="s">
        <v>223</v>
      </c>
      <c r="K1437" s="49" t="s">
        <v>953</v>
      </c>
    </row>
    <row r="1438">
      <c r="A1438" s="49" t="s">
        <v>3100</v>
      </c>
      <c r="B1438" s="49" t="s">
        <v>3101</v>
      </c>
      <c r="C1438" s="50">
        <v>3.55</v>
      </c>
      <c r="D1438" s="51">
        <v>-0.05</v>
      </c>
      <c r="E1438" s="52">
        <v>-0.0139</v>
      </c>
      <c r="F1438" s="53">
        <v>3.35E8</v>
      </c>
      <c r="G1438" s="49" t="s">
        <v>56</v>
      </c>
      <c r="H1438" s="51">
        <v>2014.0</v>
      </c>
      <c r="I1438" s="51">
        <v>1643339.0</v>
      </c>
      <c r="J1438" s="49" t="s">
        <v>82</v>
      </c>
      <c r="K1438" s="49" t="s">
        <v>139</v>
      </c>
    </row>
    <row r="1439">
      <c r="A1439" s="49" t="s">
        <v>3102</v>
      </c>
      <c r="B1439" s="49" t="s">
        <v>3103</v>
      </c>
      <c r="C1439" s="50">
        <v>83.31</v>
      </c>
      <c r="D1439" s="51">
        <v>-0.47</v>
      </c>
      <c r="E1439" s="52">
        <v>-0.0056</v>
      </c>
      <c r="F1439" s="53">
        <v>9.7E9</v>
      </c>
      <c r="G1439" s="49" t="s">
        <v>56</v>
      </c>
      <c r="H1439" s="51">
        <v>1997.0</v>
      </c>
      <c r="I1439" s="51">
        <v>1142635.0</v>
      </c>
      <c r="J1439" s="49" t="s">
        <v>95</v>
      </c>
      <c r="K1439" s="49" t="s">
        <v>409</v>
      </c>
    </row>
    <row r="1440">
      <c r="A1440" s="49" t="s">
        <v>3104</v>
      </c>
      <c r="B1440" s="49" t="s">
        <v>3105</v>
      </c>
      <c r="C1440" s="50">
        <v>7.49</v>
      </c>
      <c r="D1440" s="51">
        <v>-0.01</v>
      </c>
      <c r="E1440" s="52">
        <v>-0.0013</v>
      </c>
      <c r="F1440" s="53">
        <v>9.25E8</v>
      </c>
      <c r="G1440" s="49" t="s">
        <v>56</v>
      </c>
      <c r="I1440" s="51">
        <v>2162802.0</v>
      </c>
      <c r="J1440" s="49" t="s">
        <v>95</v>
      </c>
      <c r="K1440" s="49" t="s">
        <v>451</v>
      </c>
    </row>
    <row r="1441">
      <c r="A1441" s="49" t="s">
        <v>3106</v>
      </c>
      <c r="B1441" s="49" t="s">
        <v>3107</v>
      </c>
      <c r="C1441" s="50">
        <v>25.07</v>
      </c>
      <c r="D1441" s="51">
        <v>0.02</v>
      </c>
      <c r="E1441" s="52">
        <v>8.0E-4</v>
      </c>
      <c r="F1441" s="53">
        <v>3.08E8</v>
      </c>
      <c r="G1441" s="49" t="s">
        <v>56</v>
      </c>
      <c r="I1441" s="51">
        <v>29897.0</v>
      </c>
      <c r="J1441" s="49" t="s">
        <v>57</v>
      </c>
      <c r="K1441" s="49" t="s">
        <v>588</v>
      </c>
    </row>
    <row r="1442">
      <c r="A1442" s="49" t="s">
        <v>3108</v>
      </c>
      <c r="B1442" s="49" t="s">
        <v>3109</v>
      </c>
      <c r="C1442" s="50">
        <v>24.05</v>
      </c>
      <c r="D1442" s="51">
        <v>-0.05</v>
      </c>
      <c r="E1442" s="52">
        <v>-0.0021</v>
      </c>
      <c r="F1442" s="53">
        <v>2.95E8</v>
      </c>
      <c r="G1442" s="49" t="s">
        <v>56</v>
      </c>
      <c r="I1442" s="51">
        <v>22227.0</v>
      </c>
      <c r="J1442" s="49" t="s">
        <v>57</v>
      </c>
      <c r="K1442" s="49" t="s">
        <v>588</v>
      </c>
    </row>
    <row r="1443">
      <c r="A1443" s="49" t="s">
        <v>3110</v>
      </c>
      <c r="B1443" s="49" t="s">
        <v>3111</v>
      </c>
      <c r="C1443" s="50">
        <v>24.62</v>
      </c>
      <c r="D1443" s="51">
        <v>0.02</v>
      </c>
      <c r="E1443" s="52">
        <v>8.0E-4</v>
      </c>
      <c r="F1443" s="53">
        <v>3.02E8</v>
      </c>
      <c r="G1443" s="49" t="s">
        <v>56</v>
      </c>
      <c r="I1443" s="51">
        <v>12002.0</v>
      </c>
      <c r="J1443" s="49" t="s">
        <v>57</v>
      </c>
      <c r="K1443" s="49" t="s">
        <v>588</v>
      </c>
    </row>
    <row r="1444">
      <c r="A1444" s="49" t="s">
        <v>3112</v>
      </c>
      <c r="B1444" s="49" t="s">
        <v>3113</v>
      </c>
      <c r="C1444" s="50">
        <v>25.64</v>
      </c>
      <c r="D1444" s="51">
        <v>0.03</v>
      </c>
      <c r="E1444" s="52">
        <v>0.0012</v>
      </c>
      <c r="F1444" s="53">
        <v>3.15E8</v>
      </c>
      <c r="G1444" s="49" t="s">
        <v>56</v>
      </c>
      <c r="I1444" s="51">
        <v>20856.0</v>
      </c>
      <c r="J1444" s="49" t="s">
        <v>57</v>
      </c>
      <c r="K1444" s="49" t="s">
        <v>588</v>
      </c>
    </row>
    <row r="1445">
      <c r="A1445" s="49" t="s">
        <v>3114</v>
      </c>
      <c r="B1445" s="49" t="s">
        <v>3115</v>
      </c>
      <c r="C1445" s="50">
        <v>29.14</v>
      </c>
      <c r="D1445" s="51">
        <v>-0.23</v>
      </c>
      <c r="E1445" s="52">
        <v>-0.0078</v>
      </c>
      <c r="F1445" s="53">
        <v>3.58E8</v>
      </c>
      <c r="G1445" s="49" t="s">
        <v>56</v>
      </c>
      <c r="I1445" s="51">
        <v>7086.0</v>
      </c>
      <c r="J1445" s="49" t="s">
        <v>57</v>
      </c>
      <c r="K1445" s="49" t="s">
        <v>588</v>
      </c>
    </row>
    <row r="1446">
      <c r="A1446" s="49" t="s">
        <v>3116</v>
      </c>
      <c r="B1446" s="49" t="s">
        <v>3117</v>
      </c>
      <c r="C1446" s="50">
        <v>2.73</v>
      </c>
      <c r="D1446" s="51">
        <v>0.08</v>
      </c>
      <c r="E1446" s="52">
        <v>0.0302</v>
      </c>
      <c r="F1446" s="51">
        <v>3.38247E7</v>
      </c>
      <c r="G1446" s="49" t="s">
        <v>67</v>
      </c>
      <c r="H1446" s="51">
        <v>2023.0</v>
      </c>
      <c r="I1446" s="51">
        <v>17680.0</v>
      </c>
      <c r="J1446" s="49" t="s">
        <v>145</v>
      </c>
      <c r="K1446" s="49" t="s">
        <v>355</v>
      </c>
    </row>
    <row r="1447">
      <c r="A1447" s="49" t="s">
        <v>3118</v>
      </c>
      <c r="B1447" s="49" t="s">
        <v>3119</v>
      </c>
      <c r="C1447" s="50">
        <v>35.78</v>
      </c>
      <c r="D1447" s="51">
        <v>-0.07</v>
      </c>
      <c r="E1447" s="52">
        <v>-0.002</v>
      </c>
      <c r="F1447" s="53">
        <v>2.78E10</v>
      </c>
      <c r="G1447" s="49" t="s">
        <v>1141</v>
      </c>
      <c r="H1447" s="54"/>
      <c r="I1447" s="51">
        <v>128540.0</v>
      </c>
      <c r="J1447" s="49" t="s">
        <v>520</v>
      </c>
      <c r="K1447" s="49" t="s">
        <v>391</v>
      </c>
    </row>
    <row r="1448">
      <c r="A1448" s="49" t="s">
        <v>3120</v>
      </c>
      <c r="B1448" s="49" t="s">
        <v>3121</v>
      </c>
      <c r="C1448" s="50">
        <v>435.87</v>
      </c>
      <c r="D1448" s="51">
        <v>-12.45</v>
      </c>
      <c r="E1448" s="52">
        <v>-0.0278</v>
      </c>
      <c r="F1448" s="53">
        <v>6.52E10</v>
      </c>
      <c r="G1448" s="49" t="s">
        <v>56</v>
      </c>
      <c r="I1448" s="51">
        <v>808506.0</v>
      </c>
      <c r="J1448" s="49" t="s">
        <v>520</v>
      </c>
      <c r="K1448" s="49" t="s">
        <v>521</v>
      </c>
    </row>
    <row r="1449">
      <c r="A1449" s="49" t="s">
        <v>3122</v>
      </c>
      <c r="B1449" s="49" t="s">
        <v>3123</v>
      </c>
      <c r="C1449" s="50">
        <v>33.52</v>
      </c>
      <c r="D1449" s="51">
        <v>-0.39</v>
      </c>
      <c r="E1449" s="52">
        <v>-0.0115</v>
      </c>
      <c r="F1449" s="53">
        <v>6.05E8</v>
      </c>
      <c r="G1449" s="49" t="s">
        <v>56</v>
      </c>
      <c r="H1449" s="51">
        <v>2012.0</v>
      </c>
      <c r="I1449" s="51">
        <v>67455.0</v>
      </c>
      <c r="J1449" s="49" t="s">
        <v>95</v>
      </c>
      <c r="K1449" s="49" t="s">
        <v>1195</v>
      </c>
    </row>
    <row r="1450">
      <c r="A1450" s="49" t="s">
        <v>3124</v>
      </c>
      <c r="B1450" s="49" t="s">
        <v>3125</v>
      </c>
      <c r="C1450" s="50">
        <v>5.36</v>
      </c>
      <c r="D1450" s="51">
        <v>-0.02</v>
      </c>
      <c r="E1450" s="52">
        <v>-0.0037</v>
      </c>
      <c r="F1450" s="51">
        <v>0.0</v>
      </c>
      <c r="G1450" s="49" t="s">
        <v>56</v>
      </c>
      <c r="H1450" s="51">
        <v>2007.0</v>
      </c>
      <c r="I1450" s="51">
        <v>208272.0</v>
      </c>
      <c r="J1450" s="49" t="s">
        <v>72</v>
      </c>
      <c r="K1450" s="49" t="s">
        <v>124</v>
      </c>
    </row>
    <row r="1451">
      <c r="A1451" s="49" t="s">
        <v>3126</v>
      </c>
      <c r="B1451" s="49" t="s">
        <v>3127</v>
      </c>
      <c r="C1451" s="50">
        <v>16.86</v>
      </c>
      <c r="D1451" s="51">
        <v>-0.34</v>
      </c>
      <c r="E1451" s="52">
        <v>-0.0198</v>
      </c>
      <c r="F1451" s="53">
        <v>7.26E9</v>
      </c>
      <c r="G1451" s="49" t="s">
        <v>56</v>
      </c>
      <c r="H1451" s="51">
        <v>2019.0</v>
      </c>
      <c r="I1451" s="51">
        <v>7067275.0</v>
      </c>
      <c r="J1451" s="49" t="s">
        <v>95</v>
      </c>
      <c r="K1451" s="49" t="s">
        <v>707</v>
      </c>
    </row>
    <row r="1452">
      <c r="A1452" s="49" t="s">
        <v>3128</v>
      </c>
      <c r="B1452" s="49" t="s">
        <v>3129</v>
      </c>
      <c r="C1452" s="50">
        <v>34.26</v>
      </c>
      <c r="D1452" s="51">
        <v>-0.36</v>
      </c>
      <c r="E1452" s="52">
        <v>-0.0104</v>
      </c>
      <c r="F1452" s="53">
        <v>6.73E9</v>
      </c>
      <c r="G1452" s="49" t="s">
        <v>56</v>
      </c>
      <c r="I1452" s="51">
        <v>837576.0</v>
      </c>
      <c r="J1452" s="49" t="s">
        <v>57</v>
      </c>
      <c r="K1452" s="49" t="s">
        <v>111</v>
      </c>
    </row>
    <row r="1453">
      <c r="A1453" s="49" t="s">
        <v>3130</v>
      </c>
      <c r="B1453" s="49" t="s">
        <v>3131</v>
      </c>
      <c r="C1453" s="50">
        <v>11.03</v>
      </c>
      <c r="D1453" s="51">
        <v>-0.06</v>
      </c>
      <c r="E1453" s="52">
        <v>-0.0054</v>
      </c>
      <c r="F1453" s="51">
        <v>0.0</v>
      </c>
      <c r="G1453" s="49" t="s">
        <v>56</v>
      </c>
      <c r="H1453" s="51">
        <v>2003.0</v>
      </c>
      <c r="I1453" s="51">
        <v>174347.0</v>
      </c>
      <c r="J1453" s="49" t="s">
        <v>72</v>
      </c>
      <c r="K1453" s="49" t="s">
        <v>124</v>
      </c>
    </row>
    <row r="1454">
      <c r="A1454" s="49" t="s">
        <v>3132</v>
      </c>
      <c r="B1454" s="49" t="s">
        <v>3133</v>
      </c>
      <c r="C1454" s="50">
        <v>310.17</v>
      </c>
      <c r="D1454" s="51">
        <v>-1.77</v>
      </c>
      <c r="E1454" s="52">
        <v>-0.0057</v>
      </c>
      <c r="F1454" s="53">
        <v>9.18E10</v>
      </c>
      <c r="G1454" s="49" t="s">
        <v>56</v>
      </c>
      <c r="I1454" s="51">
        <v>1190352.0</v>
      </c>
      <c r="J1454" s="49" t="s">
        <v>82</v>
      </c>
      <c r="K1454" s="49" t="s">
        <v>244</v>
      </c>
    </row>
    <row r="1455">
      <c r="A1455" s="49" t="s">
        <v>3134</v>
      </c>
      <c r="B1455" s="49" t="s">
        <v>3135</v>
      </c>
      <c r="C1455" s="50">
        <v>3.01</v>
      </c>
      <c r="D1455" s="51">
        <v>0.01</v>
      </c>
      <c r="E1455" s="52">
        <v>0.0033</v>
      </c>
      <c r="F1455" s="53">
        <v>1.49E8</v>
      </c>
      <c r="G1455" s="49" t="s">
        <v>56</v>
      </c>
      <c r="H1455" s="51">
        <v>1994.0</v>
      </c>
      <c r="I1455" s="51">
        <v>14542.0</v>
      </c>
      <c r="J1455" s="49" t="s">
        <v>72</v>
      </c>
      <c r="K1455" s="49" t="s">
        <v>101</v>
      </c>
    </row>
    <row r="1456">
      <c r="A1456" s="49" t="s">
        <v>3136</v>
      </c>
      <c r="B1456" s="49" t="s">
        <v>3137</v>
      </c>
      <c r="C1456" s="50">
        <v>25.41</v>
      </c>
      <c r="D1456" s="51">
        <v>-0.03</v>
      </c>
      <c r="E1456" s="52">
        <v>-0.0012</v>
      </c>
      <c r="F1456" s="53">
        <v>6.11E9</v>
      </c>
      <c r="G1456" s="49" t="s">
        <v>3138</v>
      </c>
      <c r="H1456" s="54"/>
      <c r="I1456" s="51">
        <v>147264.0</v>
      </c>
      <c r="J1456" s="49" t="s">
        <v>72</v>
      </c>
      <c r="K1456" s="49" t="s">
        <v>878</v>
      </c>
    </row>
    <row r="1457">
      <c r="A1457" s="49" t="s">
        <v>3139</v>
      </c>
      <c r="B1457" s="49" t="s">
        <v>3140</v>
      </c>
      <c r="C1457" s="50">
        <v>42.12</v>
      </c>
      <c r="D1457" s="51">
        <v>-0.3</v>
      </c>
      <c r="E1457" s="52">
        <v>-0.0071</v>
      </c>
      <c r="F1457" s="53">
        <v>6.23E9</v>
      </c>
      <c r="G1457" s="49" t="s">
        <v>56</v>
      </c>
      <c r="H1457" s="51">
        <v>1997.0</v>
      </c>
      <c r="I1457" s="51">
        <v>1278059.0</v>
      </c>
      <c r="J1457" s="49" t="s">
        <v>365</v>
      </c>
      <c r="K1457" s="49" t="s">
        <v>391</v>
      </c>
    </row>
    <row r="1458">
      <c r="A1458" s="49" t="s">
        <v>3141</v>
      </c>
      <c r="B1458" s="49" t="s">
        <v>3142</v>
      </c>
      <c r="C1458" s="50">
        <v>1.51</v>
      </c>
      <c r="D1458" s="51">
        <v>0.0</v>
      </c>
      <c r="E1458" s="52">
        <v>0.0</v>
      </c>
      <c r="F1458" s="51">
        <v>0.0</v>
      </c>
      <c r="G1458" s="49" t="s">
        <v>56</v>
      </c>
      <c r="I1458" s="51">
        <v>36293.0</v>
      </c>
      <c r="J1458" s="49" t="s">
        <v>72</v>
      </c>
      <c r="K1458" s="49" t="s">
        <v>481</v>
      </c>
    </row>
    <row r="1459">
      <c r="A1459" s="49" t="s">
        <v>3143</v>
      </c>
      <c r="B1459" s="49" t="s">
        <v>3144</v>
      </c>
      <c r="C1459" s="50">
        <v>2.57</v>
      </c>
      <c r="D1459" s="51">
        <v>-0.06</v>
      </c>
      <c r="E1459" s="52">
        <v>-0.0228</v>
      </c>
      <c r="F1459" s="53">
        <v>6.45E8</v>
      </c>
      <c r="G1459" s="49" t="s">
        <v>56</v>
      </c>
      <c r="H1459" s="51">
        <v>2020.0</v>
      </c>
      <c r="I1459" s="51">
        <v>1269842.0</v>
      </c>
      <c r="J1459" s="49" t="s">
        <v>72</v>
      </c>
      <c r="K1459" s="49" t="s">
        <v>185</v>
      </c>
    </row>
    <row r="1460">
      <c r="A1460" s="49" t="s">
        <v>3145</v>
      </c>
      <c r="B1460" s="49" t="s">
        <v>3146</v>
      </c>
      <c r="C1460" s="50">
        <v>0.43</v>
      </c>
      <c r="D1460" s="51">
        <v>0.0</v>
      </c>
      <c r="E1460" s="52">
        <v>0.0</v>
      </c>
      <c r="F1460" s="53">
        <v>1.08E8</v>
      </c>
      <c r="G1460" s="49" t="s">
        <v>56</v>
      </c>
      <c r="H1460" s="51">
        <v>2020.0</v>
      </c>
      <c r="I1460" s="51">
        <v>3029.0</v>
      </c>
      <c r="J1460" s="49" t="s">
        <v>72</v>
      </c>
      <c r="K1460" s="49" t="s">
        <v>185</v>
      </c>
    </row>
    <row r="1461">
      <c r="A1461" s="49" t="s">
        <v>3147</v>
      </c>
      <c r="B1461" s="49" t="s">
        <v>3148</v>
      </c>
      <c r="C1461" s="50">
        <v>2.28</v>
      </c>
      <c r="D1461" s="51">
        <v>0.01</v>
      </c>
      <c r="E1461" s="52">
        <v>0.0044</v>
      </c>
      <c r="F1461" s="53">
        <v>5.02E9</v>
      </c>
      <c r="G1461" s="49" t="s">
        <v>144</v>
      </c>
      <c r="H1461" s="54"/>
      <c r="I1461" s="51">
        <v>2053642.0</v>
      </c>
      <c r="J1461" s="49" t="s">
        <v>365</v>
      </c>
      <c r="K1461" s="49" t="s">
        <v>456</v>
      </c>
    </row>
    <row r="1462">
      <c r="A1462" s="49" t="s">
        <v>3149</v>
      </c>
      <c r="B1462" s="49" t="s">
        <v>3150</v>
      </c>
      <c r="C1462" s="50">
        <v>87.95</v>
      </c>
      <c r="D1462" s="51">
        <v>-0.62</v>
      </c>
      <c r="E1462" s="52">
        <v>-0.007</v>
      </c>
      <c r="F1462" s="53">
        <v>4.15E9</v>
      </c>
      <c r="G1462" s="49" t="s">
        <v>121</v>
      </c>
      <c r="H1462" s="54"/>
      <c r="I1462" s="51">
        <v>57316.0</v>
      </c>
      <c r="J1462" s="54"/>
      <c r="K1462" s="54"/>
    </row>
    <row r="1463">
      <c r="A1463" s="49" t="s">
        <v>3151</v>
      </c>
      <c r="B1463" s="49" t="s">
        <v>3152</v>
      </c>
      <c r="C1463" s="50">
        <v>17.92</v>
      </c>
      <c r="D1463" s="51">
        <v>-0.17</v>
      </c>
      <c r="E1463" s="52">
        <v>-0.0094</v>
      </c>
      <c r="F1463" s="53">
        <v>2.68E9</v>
      </c>
      <c r="G1463" s="49" t="s">
        <v>56</v>
      </c>
      <c r="H1463" s="51">
        <v>2004.0</v>
      </c>
      <c r="I1463" s="51">
        <v>40869.0</v>
      </c>
      <c r="J1463" s="49" t="s">
        <v>72</v>
      </c>
      <c r="K1463" s="49" t="s">
        <v>185</v>
      </c>
    </row>
    <row r="1464">
      <c r="A1464" s="49" t="s">
        <v>3153</v>
      </c>
      <c r="B1464" s="49" t="s">
        <v>3154</v>
      </c>
      <c r="C1464" s="50">
        <v>2.53</v>
      </c>
      <c r="D1464" s="51">
        <v>0.0</v>
      </c>
      <c r="E1464" s="52">
        <v>0.0</v>
      </c>
      <c r="F1464" s="51">
        <v>0.0</v>
      </c>
      <c r="G1464" s="49" t="s">
        <v>56</v>
      </c>
      <c r="I1464" s="51">
        <v>626966.0</v>
      </c>
      <c r="J1464" s="49" t="s">
        <v>72</v>
      </c>
      <c r="K1464" s="49" t="s">
        <v>321</v>
      </c>
    </row>
    <row r="1465">
      <c r="A1465" s="49" t="s">
        <v>3155</v>
      </c>
      <c r="B1465" s="49" t="s">
        <v>3156</v>
      </c>
      <c r="C1465" s="50">
        <v>4.78</v>
      </c>
      <c r="D1465" s="51">
        <v>-0.16</v>
      </c>
      <c r="E1465" s="52">
        <v>-0.0324</v>
      </c>
      <c r="F1465" s="53">
        <v>1.08E9</v>
      </c>
      <c r="G1465" s="49" t="s">
        <v>56</v>
      </c>
      <c r="H1465" s="51">
        <v>2007.0</v>
      </c>
      <c r="I1465" s="51">
        <v>2233635.0</v>
      </c>
      <c r="J1465" s="49" t="s">
        <v>68</v>
      </c>
      <c r="K1465" s="49" t="s">
        <v>86</v>
      </c>
    </row>
    <row r="1466">
      <c r="A1466" s="49" t="s">
        <v>3157</v>
      </c>
      <c r="B1466" s="49" t="s">
        <v>3158</v>
      </c>
      <c r="C1466" s="50">
        <v>18.15</v>
      </c>
      <c r="D1466" s="51">
        <v>-0.23</v>
      </c>
      <c r="E1466" s="52">
        <v>-0.0125</v>
      </c>
      <c r="F1466" s="54"/>
      <c r="G1466" s="49" t="s">
        <v>56</v>
      </c>
      <c r="I1466" s="51">
        <v>22068.0</v>
      </c>
      <c r="J1466" s="54"/>
      <c r="K1466" s="54"/>
    </row>
    <row r="1467">
      <c r="A1467" s="49" t="s">
        <v>3159</v>
      </c>
      <c r="B1467" s="49" t="s">
        <v>3160</v>
      </c>
      <c r="C1467" s="50">
        <v>21.06</v>
      </c>
      <c r="D1467" s="51">
        <v>-0.64</v>
      </c>
      <c r="E1467" s="52">
        <v>-0.0295</v>
      </c>
      <c r="F1467" s="54"/>
      <c r="G1467" s="49" t="s">
        <v>56</v>
      </c>
      <c r="I1467" s="51">
        <v>28648.0</v>
      </c>
      <c r="J1467" s="54"/>
      <c r="K1467" s="54"/>
    </row>
    <row r="1468">
      <c r="A1468" s="49" t="s">
        <v>3161</v>
      </c>
      <c r="B1468" s="49" t="s">
        <v>3162</v>
      </c>
      <c r="C1468" s="50">
        <v>17.55</v>
      </c>
      <c r="D1468" s="51">
        <v>-0.17</v>
      </c>
      <c r="E1468" s="52">
        <v>-0.0096</v>
      </c>
      <c r="F1468" s="54"/>
      <c r="G1468" s="49" t="s">
        <v>56</v>
      </c>
      <c r="I1468" s="51">
        <v>47189.0</v>
      </c>
      <c r="J1468" s="54"/>
      <c r="K1468" s="54"/>
    </row>
    <row r="1469">
      <c r="A1469" s="49" t="s">
        <v>3163</v>
      </c>
      <c r="B1469" s="49" t="s">
        <v>3164</v>
      </c>
      <c r="C1469" s="50">
        <v>20.75</v>
      </c>
      <c r="D1469" s="51">
        <v>-0.05</v>
      </c>
      <c r="E1469" s="52">
        <v>-0.0024</v>
      </c>
      <c r="F1469" s="54"/>
      <c r="G1469" s="49" t="s">
        <v>56</v>
      </c>
      <c r="I1469" s="51">
        <v>20972.0</v>
      </c>
      <c r="J1469" s="54"/>
      <c r="K1469" s="54"/>
    </row>
    <row r="1470">
      <c r="A1470" s="49" t="s">
        <v>3165</v>
      </c>
      <c r="B1470" s="49" t="s">
        <v>3166</v>
      </c>
      <c r="C1470" s="50">
        <v>100.92</v>
      </c>
      <c r="D1470" s="51">
        <v>-1.62</v>
      </c>
      <c r="E1470" s="52">
        <v>-0.0158</v>
      </c>
      <c r="F1470" s="53">
        <v>1.58E10</v>
      </c>
      <c r="G1470" s="49" t="s">
        <v>56</v>
      </c>
      <c r="I1470" s="51">
        <v>676907.0</v>
      </c>
      <c r="J1470" s="49" t="s">
        <v>72</v>
      </c>
      <c r="K1470" s="49" t="s">
        <v>237</v>
      </c>
    </row>
    <row r="1471">
      <c r="A1471" s="49" t="s">
        <v>3167</v>
      </c>
      <c r="B1471" s="49" t="s">
        <v>3168</v>
      </c>
      <c r="C1471" s="50">
        <v>0.4582</v>
      </c>
      <c r="D1471" s="51">
        <v>-0.0518</v>
      </c>
      <c r="E1471" s="52">
        <v>-0.1016</v>
      </c>
      <c r="F1471" s="51">
        <v>7174861.0</v>
      </c>
      <c r="G1471" s="49" t="s">
        <v>56</v>
      </c>
      <c r="H1471" s="51">
        <v>2021.0</v>
      </c>
      <c r="I1471" s="51">
        <v>40017.0</v>
      </c>
      <c r="J1471" s="49" t="s">
        <v>82</v>
      </c>
      <c r="K1471" s="49" t="s">
        <v>83</v>
      </c>
    </row>
    <row r="1472">
      <c r="A1472" s="49" t="s">
        <v>3169</v>
      </c>
      <c r="B1472" s="49" t="s">
        <v>3170</v>
      </c>
      <c r="C1472" s="50">
        <v>0.071</v>
      </c>
      <c r="D1472" s="51">
        <v>-0.069</v>
      </c>
      <c r="E1472" s="52">
        <v>-0.4929</v>
      </c>
      <c r="F1472" s="51">
        <v>1111775.0</v>
      </c>
      <c r="G1472" s="49" t="s">
        <v>56</v>
      </c>
      <c r="H1472" s="51">
        <v>2021.0</v>
      </c>
      <c r="I1472" s="51">
        <v>22069.0</v>
      </c>
      <c r="J1472" s="49" t="s">
        <v>82</v>
      </c>
      <c r="K1472" s="49" t="s">
        <v>83</v>
      </c>
    </row>
    <row r="1473">
      <c r="A1473" s="49" t="s">
        <v>3171</v>
      </c>
      <c r="B1473" s="49" t="s">
        <v>3172</v>
      </c>
      <c r="C1473" s="50">
        <v>4.89</v>
      </c>
      <c r="D1473" s="51">
        <v>-0.2</v>
      </c>
      <c r="E1473" s="52">
        <v>-0.0393</v>
      </c>
      <c r="F1473" s="51">
        <v>9.76533E7</v>
      </c>
      <c r="G1473" s="54"/>
      <c r="H1473" s="51">
        <v>2021.0</v>
      </c>
      <c r="I1473" s="51">
        <v>61889.0</v>
      </c>
      <c r="J1473" s="49" t="s">
        <v>107</v>
      </c>
      <c r="K1473" s="49" t="s">
        <v>348</v>
      </c>
    </row>
    <row r="1474">
      <c r="A1474" s="49" t="s">
        <v>3173</v>
      </c>
      <c r="B1474" s="49" t="s">
        <v>3174</v>
      </c>
      <c r="C1474" s="50">
        <v>3.86</v>
      </c>
      <c r="D1474" s="51">
        <v>-0.17</v>
      </c>
      <c r="E1474" s="52">
        <v>-0.0422</v>
      </c>
      <c r="F1474" s="53">
        <v>1.54E8</v>
      </c>
      <c r="G1474" s="49" t="s">
        <v>121</v>
      </c>
      <c r="H1474" s="51">
        <v>2014.0</v>
      </c>
      <c r="I1474" s="51">
        <v>191931.0</v>
      </c>
      <c r="J1474" s="49" t="s">
        <v>68</v>
      </c>
      <c r="K1474" s="49" t="s">
        <v>86</v>
      </c>
    </row>
    <row r="1475">
      <c r="A1475" s="49" t="s">
        <v>3175</v>
      </c>
      <c r="B1475" s="49" t="s">
        <v>3176</v>
      </c>
      <c r="C1475" s="50">
        <v>15.065</v>
      </c>
      <c r="D1475" s="51">
        <v>0.06</v>
      </c>
      <c r="E1475" s="52">
        <v>0.004</v>
      </c>
      <c r="F1475" s="54"/>
      <c r="G1475" s="49" t="s">
        <v>121</v>
      </c>
      <c r="H1475" s="54"/>
      <c r="I1475" s="51">
        <v>9931.0</v>
      </c>
      <c r="J1475" s="54"/>
      <c r="K1475" s="54"/>
    </row>
    <row r="1476">
      <c r="A1476" s="49" t="s">
        <v>3177</v>
      </c>
      <c r="B1476" s="49" t="s">
        <v>3178</v>
      </c>
      <c r="C1476" s="50">
        <v>9.9</v>
      </c>
      <c r="D1476" s="51">
        <v>-0.21</v>
      </c>
      <c r="E1476" s="52">
        <v>-0.0208</v>
      </c>
      <c r="F1476" s="53">
        <v>5.4E8</v>
      </c>
      <c r="G1476" s="49" t="s">
        <v>56</v>
      </c>
      <c r="H1476" s="51">
        <v>2021.0</v>
      </c>
      <c r="I1476" s="51">
        <v>202270.0</v>
      </c>
      <c r="J1476" s="49" t="s">
        <v>72</v>
      </c>
      <c r="K1476" s="49" t="s">
        <v>321</v>
      </c>
    </row>
    <row r="1477">
      <c r="A1477" s="49" t="s">
        <v>3179</v>
      </c>
      <c r="B1477" s="49" t="s">
        <v>3180</v>
      </c>
      <c r="C1477" s="50">
        <v>0.1278</v>
      </c>
      <c r="D1477" s="51">
        <v>0.0059</v>
      </c>
      <c r="E1477" s="52">
        <v>0.0484</v>
      </c>
      <c r="F1477" s="51">
        <v>2.2749218E7</v>
      </c>
      <c r="G1477" s="49" t="s">
        <v>56</v>
      </c>
      <c r="I1477" s="51">
        <v>3387684.0</v>
      </c>
      <c r="J1477" s="49" t="s">
        <v>107</v>
      </c>
      <c r="K1477" s="49" t="s">
        <v>262</v>
      </c>
    </row>
    <row r="1478">
      <c r="A1478" s="49" t="s">
        <v>3181</v>
      </c>
      <c r="B1478" s="49" t="s">
        <v>3182</v>
      </c>
      <c r="C1478" s="50">
        <v>0.42</v>
      </c>
      <c r="D1478" s="51">
        <v>0.0095</v>
      </c>
      <c r="E1478" s="52">
        <v>0.0231</v>
      </c>
      <c r="F1478" s="51">
        <v>0.0</v>
      </c>
      <c r="G1478" s="49" t="s">
        <v>3183</v>
      </c>
      <c r="H1478" s="54"/>
      <c r="I1478" s="51">
        <v>110749.0</v>
      </c>
      <c r="J1478" s="49" t="s">
        <v>95</v>
      </c>
      <c r="K1478" s="49" t="s">
        <v>1315</v>
      </c>
    </row>
    <row r="1479">
      <c r="A1479" s="49" t="s">
        <v>3184</v>
      </c>
      <c r="B1479" s="49" t="s">
        <v>3185</v>
      </c>
      <c r="C1479" s="50">
        <v>10.77</v>
      </c>
      <c r="D1479" s="51">
        <v>0.0</v>
      </c>
      <c r="E1479" s="52">
        <v>0.0</v>
      </c>
      <c r="F1479" s="51">
        <v>0.0</v>
      </c>
      <c r="G1479" s="49" t="s">
        <v>56</v>
      </c>
      <c r="H1479" s="51">
        <v>2022.0</v>
      </c>
      <c r="I1479" s="51">
        <v>90.0</v>
      </c>
      <c r="J1479" s="49" t="s">
        <v>72</v>
      </c>
      <c r="K1479" s="49" t="s">
        <v>73</v>
      </c>
    </row>
    <row r="1480">
      <c r="A1480" s="49" t="s">
        <v>3186</v>
      </c>
      <c r="B1480" s="49" t="s">
        <v>3187</v>
      </c>
      <c r="C1480" s="50">
        <v>15.32</v>
      </c>
      <c r="D1480" s="51">
        <v>0.04</v>
      </c>
      <c r="E1480" s="52">
        <v>0.0026</v>
      </c>
      <c r="F1480" s="53">
        <v>2.41E8</v>
      </c>
      <c r="G1480" s="49" t="s">
        <v>56</v>
      </c>
      <c r="I1480" s="51">
        <v>15130.0</v>
      </c>
      <c r="J1480" s="49" t="s">
        <v>72</v>
      </c>
      <c r="K1480" s="49" t="s">
        <v>133</v>
      </c>
    </row>
    <row r="1481">
      <c r="A1481" s="49" t="s">
        <v>3188</v>
      </c>
      <c r="B1481" s="49" t="s">
        <v>3189</v>
      </c>
      <c r="C1481" s="50">
        <v>78.83</v>
      </c>
      <c r="D1481" s="51">
        <v>0.63</v>
      </c>
      <c r="E1481" s="52">
        <v>0.0081</v>
      </c>
      <c r="F1481" s="53">
        <v>7.39E9</v>
      </c>
      <c r="G1481" s="49" t="s">
        <v>56</v>
      </c>
      <c r="H1481" s="51">
        <v>2017.0</v>
      </c>
      <c r="I1481" s="51">
        <v>1644460.0</v>
      </c>
      <c r="J1481" s="49" t="s">
        <v>223</v>
      </c>
      <c r="K1481" s="49" t="s">
        <v>953</v>
      </c>
    </row>
    <row r="1482">
      <c r="A1482" s="49" t="s">
        <v>3190</v>
      </c>
      <c r="B1482" s="49" t="s">
        <v>3191</v>
      </c>
      <c r="C1482" s="50">
        <v>18.0</v>
      </c>
      <c r="D1482" s="51">
        <v>-0.47</v>
      </c>
      <c r="E1482" s="52">
        <v>-0.0255</v>
      </c>
      <c r="F1482" s="53">
        <v>2.22E8</v>
      </c>
      <c r="G1482" s="49" t="s">
        <v>56</v>
      </c>
      <c r="H1482" s="51">
        <v>1998.0</v>
      </c>
      <c r="I1482" s="51">
        <v>1734.0</v>
      </c>
      <c r="J1482" s="49" t="s">
        <v>95</v>
      </c>
      <c r="K1482" s="49" t="s">
        <v>111</v>
      </c>
    </row>
    <row r="1483">
      <c r="A1483" s="49" t="s">
        <v>3192</v>
      </c>
      <c r="B1483" s="49" t="s">
        <v>3193</v>
      </c>
      <c r="C1483" s="50">
        <v>10.15</v>
      </c>
      <c r="D1483" s="51">
        <v>-0.01</v>
      </c>
      <c r="E1483" s="52">
        <v>-0.001</v>
      </c>
      <c r="F1483" s="51">
        <v>5.7006846E7</v>
      </c>
      <c r="G1483" s="49" t="s">
        <v>56</v>
      </c>
      <c r="I1483" s="51">
        <v>2296.0</v>
      </c>
      <c r="J1483" s="49" t="s">
        <v>72</v>
      </c>
      <c r="K1483" s="49" t="s">
        <v>133</v>
      </c>
    </row>
    <row r="1484">
      <c r="A1484" s="49" t="s">
        <v>3194</v>
      </c>
      <c r="B1484" s="49" t="s">
        <v>3195</v>
      </c>
      <c r="C1484" s="50">
        <v>2.56</v>
      </c>
      <c r="D1484" s="51">
        <v>0.28</v>
      </c>
      <c r="E1484" s="52">
        <v>0.1228</v>
      </c>
      <c r="F1484" s="53">
        <v>4.11E8</v>
      </c>
      <c r="G1484" s="49" t="s">
        <v>1024</v>
      </c>
      <c r="I1484" s="51">
        <v>932335.0</v>
      </c>
      <c r="J1484" s="49" t="s">
        <v>95</v>
      </c>
      <c r="K1484" s="49" t="s">
        <v>1289</v>
      </c>
    </row>
    <row r="1485">
      <c r="A1485" s="49" t="s">
        <v>3196</v>
      </c>
      <c r="B1485" s="49" t="s">
        <v>3197</v>
      </c>
      <c r="C1485" s="50">
        <v>0.2466</v>
      </c>
      <c r="D1485" s="51">
        <v>-0.0099</v>
      </c>
      <c r="E1485" s="52">
        <v>-0.0386</v>
      </c>
      <c r="F1485" s="51">
        <v>1.0295991E7</v>
      </c>
      <c r="G1485" s="49" t="s">
        <v>67</v>
      </c>
      <c r="H1485" s="54"/>
      <c r="I1485" s="51">
        <v>151295.0</v>
      </c>
      <c r="J1485" s="49" t="s">
        <v>145</v>
      </c>
      <c r="K1485" s="49" t="s">
        <v>3198</v>
      </c>
    </row>
    <row r="1486">
      <c r="A1486" s="49" t="s">
        <v>3199</v>
      </c>
      <c r="B1486" s="49" t="s">
        <v>3200</v>
      </c>
      <c r="C1486" s="50">
        <v>1.97</v>
      </c>
      <c r="D1486" s="51">
        <v>-0.02</v>
      </c>
      <c r="E1486" s="52">
        <v>-0.0101</v>
      </c>
      <c r="F1486" s="51">
        <v>4.2539165E7</v>
      </c>
      <c r="G1486" s="49" t="s">
        <v>56</v>
      </c>
      <c r="I1486" s="51">
        <v>263653.0</v>
      </c>
      <c r="J1486" s="49" t="s">
        <v>82</v>
      </c>
      <c r="K1486" s="49" t="s">
        <v>83</v>
      </c>
    </row>
    <row r="1487">
      <c r="A1487" s="49" t="s">
        <v>3201</v>
      </c>
      <c r="B1487" s="49" t="s">
        <v>3202</v>
      </c>
      <c r="C1487" s="50">
        <v>12.5</v>
      </c>
      <c r="D1487" s="51">
        <v>-0.04</v>
      </c>
      <c r="E1487" s="52">
        <v>-0.0032</v>
      </c>
      <c r="F1487" s="51">
        <v>2.4680338E7</v>
      </c>
      <c r="G1487" s="49" t="s">
        <v>56</v>
      </c>
      <c r="H1487" s="51">
        <v>2003.0</v>
      </c>
      <c r="I1487" s="51">
        <v>612.0</v>
      </c>
      <c r="J1487" s="49" t="s">
        <v>223</v>
      </c>
      <c r="K1487" s="49" t="s">
        <v>953</v>
      </c>
    </row>
    <row r="1488">
      <c r="A1488" s="49" t="s">
        <v>3203</v>
      </c>
      <c r="B1488" s="49" t="s">
        <v>3204</v>
      </c>
      <c r="C1488" s="50">
        <v>73.19</v>
      </c>
      <c r="D1488" s="51">
        <v>0.12</v>
      </c>
      <c r="E1488" s="52">
        <v>0.0016</v>
      </c>
      <c r="F1488" s="53">
        <v>6.05E10</v>
      </c>
      <c r="G1488" s="49" t="s">
        <v>56</v>
      </c>
      <c r="I1488" s="51">
        <v>8005144.0</v>
      </c>
      <c r="J1488" s="49" t="s">
        <v>95</v>
      </c>
      <c r="K1488" s="49" t="s">
        <v>611</v>
      </c>
    </row>
    <row r="1489">
      <c r="A1489" s="49" t="s">
        <v>3205</v>
      </c>
      <c r="B1489" s="49" t="s">
        <v>3206</v>
      </c>
      <c r="C1489" s="50">
        <v>5.42</v>
      </c>
      <c r="D1489" s="51">
        <v>-0.25</v>
      </c>
      <c r="E1489" s="52">
        <v>-0.0441</v>
      </c>
      <c r="F1489" s="53">
        <v>2.03E8</v>
      </c>
      <c r="G1489" s="49" t="s">
        <v>56</v>
      </c>
      <c r="I1489" s="51">
        <v>382700.0</v>
      </c>
      <c r="J1489" s="49" t="s">
        <v>95</v>
      </c>
      <c r="K1489" s="49" t="s">
        <v>1354</v>
      </c>
    </row>
    <row r="1490">
      <c r="A1490" s="49" t="s">
        <v>3207</v>
      </c>
      <c r="B1490" s="49" t="s">
        <v>3208</v>
      </c>
      <c r="C1490" s="50">
        <v>11.15</v>
      </c>
      <c r="D1490" s="51">
        <v>0.0</v>
      </c>
      <c r="E1490" s="52">
        <v>0.0</v>
      </c>
      <c r="F1490" s="51">
        <v>0.0</v>
      </c>
      <c r="G1490" s="49" t="s">
        <v>56</v>
      </c>
      <c r="H1490" s="51">
        <v>2021.0</v>
      </c>
      <c r="I1490" s="51">
        <v>101.0</v>
      </c>
      <c r="J1490" s="49" t="s">
        <v>72</v>
      </c>
      <c r="K1490" s="49" t="s">
        <v>73</v>
      </c>
    </row>
    <row r="1491">
      <c r="A1491" s="49" t="s">
        <v>3209</v>
      </c>
      <c r="B1491" s="49" t="s">
        <v>3210</v>
      </c>
      <c r="C1491" s="50">
        <v>0.022</v>
      </c>
      <c r="D1491" s="51">
        <v>0.0</v>
      </c>
      <c r="E1491" s="52">
        <v>0.0</v>
      </c>
      <c r="F1491" s="51">
        <v>0.0</v>
      </c>
      <c r="G1491" s="49" t="s">
        <v>56</v>
      </c>
      <c r="H1491" s="51">
        <v>2021.0</v>
      </c>
      <c r="I1491" s="51">
        <v>100.0</v>
      </c>
      <c r="J1491" s="49" t="s">
        <v>72</v>
      </c>
      <c r="K1491" s="49" t="s">
        <v>73</v>
      </c>
    </row>
    <row r="1492">
      <c r="A1492" s="49" t="s">
        <v>3211</v>
      </c>
      <c r="B1492" s="49" t="s">
        <v>3212</v>
      </c>
      <c r="C1492" s="50">
        <v>23.83</v>
      </c>
      <c r="D1492" s="51">
        <v>-0.73</v>
      </c>
      <c r="E1492" s="52">
        <v>-0.0297</v>
      </c>
      <c r="F1492" s="53">
        <v>1.11E9</v>
      </c>
      <c r="G1492" s="49" t="s">
        <v>422</v>
      </c>
      <c r="H1492" s="51">
        <v>2023.0</v>
      </c>
      <c r="I1492" s="51">
        <v>182336.0</v>
      </c>
      <c r="J1492" s="49" t="s">
        <v>223</v>
      </c>
      <c r="K1492" s="49" t="s">
        <v>224</v>
      </c>
    </row>
    <row r="1493">
      <c r="A1493" s="49" t="s">
        <v>3213</v>
      </c>
      <c r="B1493" s="49" t="s">
        <v>3214</v>
      </c>
      <c r="C1493" s="50">
        <v>15.9</v>
      </c>
      <c r="D1493" s="51">
        <v>-0.07</v>
      </c>
      <c r="E1493" s="52">
        <v>-0.0044</v>
      </c>
      <c r="F1493" s="53">
        <v>1.68E9</v>
      </c>
      <c r="G1493" s="49" t="s">
        <v>56</v>
      </c>
      <c r="H1493" s="51">
        <v>2018.0</v>
      </c>
      <c r="I1493" s="51">
        <v>73710.0</v>
      </c>
      <c r="J1493" s="49" t="s">
        <v>72</v>
      </c>
      <c r="K1493" s="49" t="s">
        <v>1641</v>
      </c>
    </row>
    <row r="1494">
      <c r="A1494" s="49" t="s">
        <v>3215</v>
      </c>
      <c r="B1494" s="49" t="s">
        <v>3216</v>
      </c>
      <c r="C1494" s="50">
        <v>7.15</v>
      </c>
      <c r="D1494" s="51">
        <v>-0.08</v>
      </c>
      <c r="E1494" s="52">
        <v>-0.0111</v>
      </c>
      <c r="F1494" s="53">
        <v>1.39E9</v>
      </c>
      <c r="G1494" s="49" t="s">
        <v>738</v>
      </c>
      <c r="H1494" s="54"/>
      <c r="I1494" s="51">
        <v>348866.0</v>
      </c>
      <c r="J1494" s="49" t="s">
        <v>107</v>
      </c>
      <c r="K1494" s="49" t="s">
        <v>262</v>
      </c>
    </row>
    <row r="1495">
      <c r="A1495" s="49" t="s">
        <v>3217</v>
      </c>
      <c r="B1495" s="49" t="s">
        <v>3218</v>
      </c>
      <c r="C1495" s="50">
        <v>1.0</v>
      </c>
      <c r="D1495" s="51">
        <v>-0.06</v>
      </c>
      <c r="E1495" s="52">
        <v>-0.0566</v>
      </c>
      <c r="F1495" s="53">
        <v>1.95E8</v>
      </c>
      <c r="G1495" s="49" t="s">
        <v>738</v>
      </c>
      <c r="H1495" s="54"/>
      <c r="I1495" s="51">
        <v>4317.0</v>
      </c>
      <c r="J1495" s="49" t="s">
        <v>107</v>
      </c>
      <c r="K1495" s="49" t="s">
        <v>262</v>
      </c>
    </row>
    <row r="1496">
      <c r="A1496" s="49" t="s">
        <v>3219</v>
      </c>
      <c r="B1496" s="49" t="s">
        <v>3220</v>
      </c>
      <c r="C1496" s="50">
        <v>13.34</v>
      </c>
      <c r="D1496" s="51">
        <v>-0.24</v>
      </c>
      <c r="E1496" s="52">
        <v>-0.0177</v>
      </c>
      <c r="F1496" s="53">
        <v>7.16E8</v>
      </c>
      <c r="G1496" s="54"/>
      <c r="H1496" s="51">
        <v>2023.0</v>
      </c>
      <c r="I1496" s="51">
        <v>95374.0</v>
      </c>
      <c r="J1496" s="54"/>
      <c r="K1496" s="54"/>
    </row>
    <row r="1497">
      <c r="A1497" s="49" t="s">
        <v>3221</v>
      </c>
      <c r="B1497" s="49" t="s">
        <v>3222</v>
      </c>
      <c r="C1497" s="50">
        <v>2.8</v>
      </c>
      <c r="D1497" s="51">
        <v>-0.11</v>
      </c>
      <c r="E1497" s="52">
        <v>-0.0378</v>
      </c>
      <c r="F1497" s="51">
        <v>0.0</v>
      </c>
      <c r="G1497" s="54"/>
      <c r="H1497" s="51">
        <v>2021.0</v>
      </c>
      <c r="I1497" s="51">
        <v>15084.0</v>
      </c>
      <c r="J1497" s="49" t="s">
        <v>82</v>
      </c>
      <c r="K1497" s="49" t="s">
        <v>139</v>
      </c>
    </row>
    <row r="1498">
      <c r="A1498" s="49" t="s">
        <v>3223</v>
      </c>
      <c r="B1498" s="49" t="s">
        <v>3224</v>
      </c>
      <c r="C1498" s="50">
        <v>9.59</v>
      </c>
      <c r="D1498" s="51">
        <v>-0.29</v>
      </c>
      <c r="E1498" s="52">
        <v>-0.0294</v>
      </c>
      <c r="F1498" s="53">
        <v>4.69E8</v>
      </c>
      <c r="G1498" s="49" t="s">
        <v>56</v>
      </c>
      <c r="H1498" s="51">
        <v>2010.0</v>
      </c>
      <c r="I1498" s="51">
        <v>370299.0</v>
      </c>
      <c r="J1498" s="49" t="s">
        <v>68</v>
      </c>
      <c r="K1498" s="49" t="s">
        <v>86</v>
      </c>
    </row>
    <row r="1499">
      <c r="A1499" s="49" t="s">
        <v>3225</v>
      </c>
      <c r="B1499" s="49" t="s">
        <v>3226</v>
      </c>
      <c r="C1499" s="50">
        <v>19.64</v>
      </c>
      <c r="D1499" s="51">
        <v>0.0</v>
      </c>
      <c r="E1499" s="52">
        <v>0.0</v>
      </c>
      <c r="F1499" s="54"/>
      <c r="G1499" s="49" t="s">
        <v>56</v>
      </c>
      <c r="I1499" s="51">
        <v>538.0</v>
      </c>
      <c r="J1499" s="54"/>
      <c r="K1499" s="54"/>
    </row>
    <row r="1500">
      <c r="A1500" s="49" t="s">
        <v>3227</v>
      </c>
      <c r="B1500" s="49" t="s">
        <v>3228</v>
      </c>
      <c r="C1500" s="50">
        <v>24.39</v>
      </c>
      <c r="D1500" s="51">
        <v>0.39</v>
      </c>
      <c r="E1500" s="52">
        <v>0.0163</v>
      </c>
      <c r="F1500" s="53">
        <v>1.15E9</v>
      </c>
      <c r="G1500" s="49" t="s">
        <v>56</v>
      </c>
      <c r="I1500" s="51">
        <v>391807.0</v>
      </c>
      <c r="J1500" s="49" t="s">
        <v>82</v>
      </c>
      <c r="K1500" s="49" t="s">
        <v>152</v>
      </c>
    </row>
    <row r="1501">
      <c r="A1501" s="49" t="s">
        <v>3229</v>
      </c>
      <c r="B1501" s="49" t="s">
        <v>3230</v>
      </c>
      <c r="C1501" s="50">
        <v>0.231</v>
      </c>
      <c r="D1501" s="51">
        <v>0.0</v>
      </c>
      <c r="E1501" s="52">
        <v>0.0</v>
      </c>
      <c r="F1501" s="51">
        <v>7299600.0</v>
      </c>
      <c r="G1501" s="49" t="s">
        <v>67</v>
      </c>
      <c r="H1501" s="51">
        <v>2020.0</v>
      </c>
      <c r="I1501" s="51">
        <v>220144.0</v>
      </c>
      <c r="J1501" s="49" t="s">
        <v>68</v>
      </c>
      <c r="K1501" s="49" t="s">
        <v>69</v>
      </c>
    </row>
    <row r="1502">
      <c r="A1502" s="49" t="s">
        <v>3231</v>
      </c>
      <c r="B1502" s="49" t="s">
        <v>3232</v>
      </c>
      <c r="C1502" s="50">
        <v>14.54</v>
      </c>
      <c r="D1502" s="51">
        <v>0.15</v>
      </c>
      <c r="E1502" s="52">
        <v>0.0104</v>
      </c>
      <c r="F1502" s="53">
        <v>7.4E9</v>
      </c>
      <c r="G1502" s="49" t="s">
        <v>56</v>
      </c>
      <c r="I1502" s="51">
        <v>1.1952756E7</v>
      </c>
      <c r="J1502" s="49" t="s">
        <v>127</v>
      </c>
      <c r="K1502" s="49" t="s">
        <v>128</v>
      </c>
    </row>
    <row r="1503">
      <c r="A1503" s="49" t="s">
        <v>3233</v>
      </c>
      <c r="B1503" s="49" t="s">
        <v>3234</v>
      </c>
      <c r="C1503" s="50">
        <v>26.79</v>
      </c>
      <c r="D1503" s="51">
        <v>0.02</v>
      </c>
      <c r="E1503" s="52">
        <v>8.0E-4</v>
      </c>
      <c r="F1503" s="53">
        <v>4.09E8</v>
      </c>
      <c r="G1503" s="49" t="s">
        <v>56</v>
      </c>
      <c r="I1503" s="51">
        <v>223988.0</v>
      </c>
      <c r="J1503" s="49" t="s">
        <v>365</v>
      </c>
      <c r="K1503" s="49" t="s">
        <v>391</v>
      </c>
    </row>
    <row r="1504">
      <c r="A1504" s="49" t="s">
        <v>3235</v>
      </c>
      <c r="B1504" s="49" t="s">
        <v>3236</v>
      </c>
      <c r="C1504" s="50">
        <v>4.98</v>
      </c>
      <c r="D1504" s="51">
        <v>-0.2026</v>
      </c>
      <c r="E1504" s="52">
        <v>-0.0391</v>
      </c>
      <c r="F1504" s="51">
        <v>5.57262E7</v>
      </c>
      <c r="G1504" s="49" t="s">
        <v>738</v>
      </c>
      <c r="H1504" s="54"/>
      <c r="I1504" s="51">
        <v>38609.0</v>
      </c>
      <c r="J1504" s="49" t="s">
        <v>82</v>
      </c>
      <c r="K1504" s="49" t="s">
        <v>379</v>
      </c>
    </row>
    <row r="1505">
      <c r="A1505" s="49" t="s">
        <v>3237</v>
      </c>
      <c r="B1505" s="49" t="s">
        <v>3238</v>
      </c>
      <c r="C1505" s="50">
        <v>158.84</v>
      </c>
      <c r="D1505" s="51">
        <v>-3.66</v>
      </c>
      <c r="E1505" s="52">
        <v>-0.0225</v>
      </c>
      <c r="F1505" s="53">
        <v>8.6E9</v>
      </c>
      <c r="G1505" s="49" t="s">
        <v>56</v>
      </c>
      <c r="I1505" s="51">
        <v>277047.0</v>
      </c>
      <c r="J1505" s="49" t="s">
        <v>57</v>
      </c>
      <c r="K1505" s="49" t="s">
        <v>893</v>
      </c>
    </row>
    <row r="1506">
      <c r="A1506" s="49" t="s">
        <v>3239</v>
      </c>
      <c r="B1506" s="49" t="s">
        <v>3240</v>
      </c>
      <c r="C1506" s="50">
        <v>10.61</v>
      </c>
      <c r="D1506" s="51">
        <v>0.0</v>
      </c>
      <c r="E1506" s="52">
        <v>0.0</v>
      </c>
      <c r="F1506" s="51">
        <v>0.0</v>
      </c>
      <c r="G1506" s="49" t="s">
        <v>56</v>
      </c>
      <c r="H1506" s="51">
        <v>2022.0</v>
      </c>
      <c r="I1506" s="51">
        <v>27.0</v>
      </c>
      <c r="J1506" s="49" t="s">
        <v>365</v>
      </c>
      <c r="K1506" s="49" t="s">
        <v>366</v>
      </c>
    </row>
    <row r="1507">
      <c r="A1507" s="49" t="s">
        <v>3241</v>
      </c>
      <c r="B1507" s="49" t="s">
        <v>3242</v>
      </c>
      <c r="C1507" s="50">
        <v>0.14</v>
      </c>
      <c r="D1507" s="51">
        <v>0.0</v>
      </c>
      <c r="E1507" s="52">
        <v>0.0</v>
      </c>
      <c r="F1507" s="51">
        <v>0.0</v>
      </c>
      <c r="G1507" s="49" t="s">
        <v>56</v>
      </c>
      <c r="H1507" s="51">
        <v>2022.0</v>
      </c>
      <c r="I1507" s="51">
        <v>200.0</v>
      </c>
      <c r="J1507" s="49" t="s">
        <v>365</v>
      </c>
      <c r="K1507" s="49" t="s">
        <v>366</v>
      </c>
    </row>
    <row r="1508">
      <c r="A1508" s="49" t="s">
        <v>3243</v>
      </c>
      <c r="B1508" s="49" t="s">
        <v>3244</v>
      </c>
      <c r="C1508" s="50">
        <v>10.81</v>
      </c>
      <c r="D1508" s="51">
        <v>0.0</v>
      </c>
      <c r="E1508" s="52">
        <v>0.0</v>
      </c>
      <c r="F1508" s="51">
        <v>0.0</v>
      </c>
      <c r="G1508" s="49" t="s">
        <v>56</v>
      </c>
      <c r="H1508" s="51">
        <v>2022.0</v>
      </c>
      <c r="I1508" s="51">
        <v>2.0</v>
      </c>
      <c r="J1508" s="49" t="s">
        <v>365</v>
      </c>
      <c r="K1508" s="49" t="s">
        <v>366</v>
      </c>
    </row>
    <row r="1509">
      <c r="A1509" s="49" t="s">
        <v>3245</v>
      </c>
      <c r="B1509" s="49" t="s">
        <v>3246</v>
      </c>
      <c r="C1509" s="50">
        <v>0.0362</v>
      </c>
      <c r="D1509" s="51">
        <v>0.0035</v>
      </c>
      <c r="E1509" s="52">
        <v>0.107</v>
      </c>
      <c r="F1509" s="51">
        <v>0.0</v>
      </c>
      <c r="G1509" s="49" t="s">
        <v>56</v>
      </c>
      <c r="H1509" s="51">
        <v>2022.0</v>
      </c>
      <c r="I1509" s="51">
        <v>15471.0</v>
      </c>
      <c r="J1509" s="49" t="s">
        <v>365</v>
      </c>
      <c r="K1509" s="49" t="s">
        <v>366</v>
      </c>
    </row>
    <row r="1510">
      <c r="A1510" s="49" t="s">
        <v>3247</v>
      </c>
      <c r="B1510" s="49" t="s">
        <v>3248</v>
      </c>
      <c r="C1510" s="50">
        <v>0.93</v>
      </c>
      <c r="D1510" s="51">
        <v>-0.03</v>
      </c>
      <c r="E1510" s="52">
        <v>-0.0313</v>
      </c>
      <c r="F1510" s="51">
        <v>3.586274E7</v>
      </c>
      <c r="G1510" s="49" t="s">
        <v>56</v>
      </c>
      <c r="H1510" s="51">
        <v>2012.0</v>
      </c>
      <c r="I1510" s="51">
        <v>19803.0</v>
      </c>
      <c r="J1510" s="49" t="s">
        <v>57</v>
      </c>
      <c r="K1510" s="49" t="s">
        <v>111</v>
      </c>
    </row>
    <row r="1511">
      <c r="A1511" s="49" t="s">
        <v>3249</v>
      </c>
      <c r="B1511" s="49" t="s">
        <v>3250</v>
      </c>
      <c r="C1511" s="50">
        <v>1.32</v>
      </c>
      <c r="D1511" s="51">
        <v>-0.01</v>
      </c>
      <c r="E1511" s="52">
        <v>-0.0075</v>
      </c>
      <c r="F1511" s="51">
        <v>6.0292278E7</v>
      </c>
      <c r="G1511" s="49" t="s">
        <v>1576</v>
      </c>
      <c r="H1511" s="51">
        <v>2015.0</v>
      </c>
      <c r="I1511" s="51">
        <v>7788.0</v>
      </c>
      <c r="J1511" s="49" t="s">
        <v>82</v>
      </c>
      <c r="K1511" s="49" t="s">
        <v>83</v>
      </c>
    </row>
    <row r="1512">
      <c r="A1512" s="49" t="s">
        <v>3251</v>
      </c>
      <c r="B1512" s="49" t="s">
        <v>3252</v>
      </c>
      <c r="C1512" s="50">
        <v>7.0</v>
      </c>
      <c r="D1512" s="51">
        <v>0.38</v>
      </c>
      <c r="E1512" s="52">
        <v>0.0574</v>
      </c>
      <c r="F1512" s="51">
        <v>0.0</v>
      </c>
      <c r="G1512" s="49" t="s">
        <v>56</v>
      </c>
      <c r="H1512" s="51">
        <v>2003.0</v>
      </c>
      <c r="I1512" s="51">
        <v>3426363.0</v>
      </c>
      <c r="J1512" s="49" t="s">
        <v>72</v>
      </c>
      <c r="K1512" s="49" t="s">
        <v>321</v>
      </c>
    </row>
    <row r="1513">
      <c r="A1513" s="49" t="s">
        <v>3253</v>
      </c>
      <c r="B1513" s="49" t="s">
        <v>3254</v>
      </c>
      <c r="C1513" s="50">
        <v>44.29</v>
      </c>
      <c r="D1513" s="51">
        <v>-0.22</v>
      </c>
      <c r="E1513" s="52">
        <v>-0.0049</v>
      </c>
      <c r="F1513" s="53">
        <v>2.02E8</v>
      </c>
      <c r="G1513" s="49" t="s">
        <v>56</v>
      </c>
      <c r="I1513" s="51">
        <v>12389.0</v>
      </c>
      <c r="J1513" s="49" t="s">
        <v>107</v>
      </c>
      <c r="K1513" s="49" t="s">
        <v>282</v>
      </c>
    </row>
    <row r="1514">
      <c r="A1514" s="49" t="s">
        <v>3255</v>
      </c>
      <c r="B1514" s="49" t="s">
        <v>3256</v>
      </c>
      <c r="C1514" s="50">
        <v>16.72</v>
      </c>
      <c r="D1514" s="51">
        <v>-0.35</v>
      </c>
      <c r="E1514" s="52">
        <v>-0.0205</v>
      </c>
      <c r="F1514" s="53">
        <v>1.34E9</v>
      </c>
      <c r="G1514" s="49" t="s">
        <v>56</v>
      </c>
      <c r="H1514" s="51">
        <v>2006.0</v>
      </c>
      <c r="I1514" s="51">
        <v>123206.0</v>
      </c>
      <c r="J1514" s="49" t="s">
        <v>223</v>
      </c>
      <c r="K1514" s="49" t="s">
        <v>953</v>
      </c>
    </row>
    <row r="1515">
      <c r="A1515" s="49" t="s">
        <v>3257</v>
      </c>
      <c r="B1515" s="49" t="s">
        <v>3258</v>
      </c>
      <c r="C1515" s="50">
        <v>3.94</v>
      </c>
      <c r="D1515" s="51">
        <v>-0.12</v>
      </c>
      <c r="E1515" s="52">
        <v>-0.0296</v>
      </c>
      <c r="F1515" s="53">
        <v>8.78E8</v>
      </c>
      <c r="G1515" s="49" t="s">
        <v>56</v>
      </c>
      <c r="H1515" s="51">
        <v>2007.0</v>
      </c>
      <c r="I1515" s="51">
        <v>1567453.0</v>
      </c>
      <c r="J1515" s="49" t="s">
        <v>365</v>
      </c>
      <c r="K1515" s="49" t="s">
        <v>875</v>
      </c>
    </row>
    <row r="1516">
      <c r="A1516" s="49" t="s">
        <v>3259</v>
      </c>
      <c r="B1516" s="49" t="s">
        <v>3260</v>
      </c>
      <c r="C1516" s="50">
        <v>0.4901</v>
      </c>
      <c r="D1516" s="51">
        <v>-0.0069</v>
      </c>
      <c r="E1516" s="52">
        <v>-0.0139</v>
      </c>
      <c r="F1516" s="51">
        <v>6.2931161E7</v>
      </c>
      <c r="G1516" s="49" t="s">
        <v>56</v>
      </c>
      <c r="I1516" s="51">
        <v>91458.0</v>
      </c>
      <c r="J1516" s="49" t="s">
        <v>82</v>
      </c>
      <c r="K1516" s="49" t="s">
        <v>83</v>
      </c>
    </row>
    <row r="1517">
      <c r="A1517" s="49" t="s">
        <v>3261</v>
      </c>
      <c r="B1517" s="49" t="s">
        <v>3262</v>
      </c>
      <c r="C1517" s="50">
        <v>0.07</v>
      </c>
      <c r="D1517" s="51">
        <v>0.0041</v>
      </c>
      <c r="E1517" s="52">
        <v>0.0622</v>
      </c>
      <c r="F1517" s="51">
        <v>8988331.0</v>
      </c>
      <c r="G1517" s="49" t="s">
        <v>56</v>
      </c>
      <c r="I1517" s="51">
        <v>962.0</v>
      </c>
      <c r="J1517" s="49" t="s">
        <v>82</v>
      </c>
      <c r="K1517" s="49" t="s">
        <v>83</v>
      </c>
    </row>
    <row r="1518">
      <c r="A1518" s="49" t="s">
        <v>3263</v>
      </c>
      <c r="B1518" s="49" t="s">
        <v>3264</v>
      </c>
      <c r="C1518" s="50">
        <v>11.5</v>
      </c>
      <c r="D1518" s="51">
        <v>0.0</v>
      </c>
      <c r="E1518" s="52">
        <v>0.0</v>
      </c>
      <c r="F1518" s="53">
        <v>1.36E8</v>
      </c>
      <c r="G1518" s="49" t="s">
        <v>56</v>
      </c>
      <c r="H1518" s="51">
        <v>2021.0</v>
      </c>
      <c r="I1518" s="51">
        <v>2.0</v>
      </c>
      <c r="J1518" s="49" t="s">
        <v>72</v>
      </c>
      <c r="K1518" s="49" t="s">
        <v>73</v>
      </c>
    </row>
    <row r="1519">
      <c r="A1519" s="49" t="s">
        <v>3265</v>
      </c>
      <c r="B1519" s="49" t="s">
        <v>3266</v>
      </c>
      <c r="C1519" s="50">
        <v>0.1301</v>
      </c>
      <c r="D1519" s="51">
        <v>0.0</v>
      </c>
      <c r="E1519" s="52">
        <v>0.0</v>
      </c>
      <c r="F1519" s="51">
        <v>89816.0</v>
      </c>
      <c r="G1519" s="49" t="s">
        <v>56</v>
      </c>
      <c r="H1519" s="51">
        <v>2021.0</v>
      </c>
      <c r="I1519" s="51">
        <v>1.0</v>
      </c>
      <c r="J1519" s="49" t="s">
        <v>72</v>
      </c>
      <c r="K1519" s="49" t="s">
        <v>73</v>
      </c>
    </row>
    <row r="1520">
      <c r="A1520" s="49" t="s">
        <v>3267</v>
      </c>
      <c r="B1520" s="49" t="s">
        <v>3268</v>
      </c>
      <c r="C1520" s="50">
        <v>0.9407</v>
      </c>
      <c r="D1520" s="51">
        <v>-0.0477</v>
      </c>
      <c r="E1520" s="52">
        <v>-0.0483</v>
      </c>
      <c r="F1520" s="53">
        <v>4.56E8</v>
      </c>
      <c r="G1520" s="49" t="s">
        <v>56</v>
      </c>
      <c r="I1520" s="51">
        <v>2582671.0</v>
      </c>
      <c r="J1520" s="49" t="s">
        <v>82</v>
      </c>
      <c r="K1520" s="49" t="s">
        <v>244</v>
      </c>
    </row>
    <row r="1521">
      <c r="A1521" s="49" t="s">
        <v>3269</v>
      </c>
      <c r="B1521" s="49" t="s">
        <v>3270</v>
      </c>
      <c r="C1521" s="50">
        <v>5.03</v>
      </c>
      <c r="D1521" s="51">
        <v>0.1</v>
      </c>
      <c r="E1521" s="52">
        <v>0.0203</v>
      </c>
      <c r="F1521" s="51">
        <v>8.0798037E7</v>
      </c>
      <c r="G1521" s="49" t="s">
        <v>56</v>
      </c>
      <c r="H1521" s="51">
        <v>2017.0</v>
      </c>
      <c r="I1521" s="51">
        <v>38846.0</v>
      </c>
      <c r="J1521" s="49" t="s">
        <v>68</v>
      </c>
      <c r="K1521" s="49" t="s">
        <v>86</v>
      </c>
    </row>
    <row r="1522">
      <c r="A1522" s="49" t="s">
        <v>3271</v>
      </c>
      <c r="B1522" s="49" t="s">
        <v>3272</v>
      </c>
      <c r="C1522" s="50">
        <v>0.921</v>
      </c>
      <c r="D1522" s="51">
        <v>0.001</v>
      </c>
      <c r="E1522" s="52">
        <v>0.0011</v>
      </c>
      <c r="F1522" s="51">
        <v>2.176323E7</v>
      </c>
      <c r="G1522" s="49" t="s">
        <v>67</v>
      </c>
      <c r="H1522" s="51">
        <v>2018.0</v>
      </c>
      <c r="I1522" s="51">
        <v>3928.0</v>
      </c>
      <c r="J1522" s="49" t="s">
        <v>107</v>
      </c>
      <c r="K1522" s="49" t="s">
        <v>262</v>
      </c>
    </row>
    <row r="1523">
      <c r="A1523" s="49" t="s">
        <v>3273</v>
      </c>
      <c r="B1523" s="49" t="s">
        <v>3274</v>
      </c>
      <c r="C1523" s="50">
        <v>4.85</v>
      </c>
      <c r="D1523" s="51">
        <v>-0.11</v>
      </c>
      <c r="E1523" s="52">
        <v>-0.0222</v>
      </c>
      <c r="F1523" s="53">
        <v>1.19E8</v>
      </c>
      <c r="G1523" s="49" t="s">
        <v>56</v>
      </c>
      <c r="I1523" s="51">
        <v>79978.0</v>
      </c>
      <c r="J1523" s="49" t="s">
        <v>82</v>
      </c>
      <c r="K1523" s="49" t="s">
        <v>178</v>
      </c>
    </row>
    <row r="1524">
      <c r="A1524" s="49" t="s">
        <v>3275</v>
      </c>
      <c r="B1524" s="49" t="s">
        <v>3276</v>
      </c>
      <c r="C1524" s="50">
        <v>2.63</v>
      </c>
      <c r="D1524" s="51">
        <v>-0.02</v>
      </c>
      <c r="E1524" s="52">
        <v>-0.0076</v>
      </c>
      <c r="F1524" s="51">
        <v>2.5617533E7</v>
      </c>
      <c r="G1524" s="49" t="s">
        <v>56</v>
      </c>
      <c r="I1524" s="51">
        <v>102575.0</v>
      </c>
      <c r="J1524" s="49" t="s">
        <v>82</v>
      </c>
      <c r="K1524" s="49" t="s">
        <v>83</v>
      </c>
    </row>
    <row r="1525">
      <c r="A1525" s="49" t="s">
        <v>3277</v>
      </c>
      <c r="B1525" s="49" t="s">
        <v>3278</v>
      </c>
      <c r="C1525" s="50">
        <v>10.91</v>
      </c>
      <c r="D1525" s="51">
        <v>0.0</v>
      </c>
      <c r="E1525" s="52">
        <v>0.0</v>
      </c>
      <c r="F1525" s="51">
        <v>0.0</v>
      </c>
      <c r="G1525" s="49" t="s">
        <v>138</v>
      </c>
      <c r="H1525" s="51">
        <v>2022.0</v>
      </c>
      <c r="I1525" s="51">
        <v>102.0</v>
      </c>
      <c r="J1525" s="49" t="s">
        <v>72</v>
      </c>
      <c r="K1525" s="49" t="s">
        <v>73</v>
      </c>
    </row>
    <row r="1526">
      <c r="A1526" s="49" t="s">
        <v>3279</v>
      </c>
      <c r="B1526" s="49" t="s">
        <v>3280</v>
      </c>
      <c r="C1526" s="50">
        <v>0.13</v>
      </c>
      <c r="D1526" s="51">
        <v>0.0</v>
      </c>
      <c r="E1526" s="52">
        <v>0.0</v>
      </c>
      <c r="F1526" s="51">
        <v>0.0</v>
      </c>
      <c r="G1526" s="49" t="s">
        <v>138</v>
      </c>
      <c r="H1526" s="51">
        <v>2022.0</v>
      </c>
      <c r="I1526" s="51">
        <v>1.0</v>
      </c>
      <c r="J1526" s="49" t="s">
        <v>72</v>
      </c>
      <c r="K1526" s="49" t="s">
        <v>73</v>
      </c>
    </row>
    <row r="1527">
      <c r="A1527" s="49" t="s">
        <v>3281</v>
      </c>
      <c r="B1527" s="49" t="s">
        <v>3282</v>
      </c>
      <c r="C1527" s="50">
        <v>0.0365</v>
      </c>
      <c r="D1527" s="51">
        <v>-0.0061</v>
      </c>
      <c r="E1527" s="52">
        <v>-0.1432</v>
      </c>
      <c r="F1527" s="51">
        <v>0.0</v>
      </c>
      <c r="G1527" s="49" t="s">
        <v>138</v>
      </c>
      <c r="H1527" s="51">
        <v>2022.0</v>
      </c>
      <c r="I1527" s="51">
        <v>2400.0</v>
      </c>
      <c r="J1527" s="49" t="s">
        <v>72</v>
      </c>
      <c r="K1527" s="49" t="s">
        <v>73</v>
      </c>
    </row>
    <row r="1528">
      <c r="A1528" s="49" t="s">
        <v>3283</v>
      </c>
      <c r="B1528" s="49" t="s">
        <v>3284</v>
      </c>
      <c r="C1528" s="50">
        <v>0.7061</v>
      </c>
      <c r="D1528" s="51">
        <v>0.001</v>
      </c>
      <c r="E1528" s="52">
        <v>0.0014</v>
      </c>
      <c r="F1528" s="51">
        <v>1.6917435E7</v>
      </c>
      <c r="G1528" s="49" t="s">
        <v>56</v>
      </c>
      <c r="I1528" s="51">
        <v>9458.0</v>
      </c>
      <c r="J1528" s="49" t="s">
        <v>107</v>
      </c>
      <c r="K1528" s="49" t="s">
        <v>678</v>
      </c>
    </row>
    <row r="1529">
      <c r="A1529" s="49" t="s">
        <v>3285</v>
      </c>
      <c r="B1529" s="49" t="s">
        <v>3286</v>
      </c>
      <c r="C1529" s="50">
        <v>26.05</v>
      </c>
      <c r="D1529" s="51">
        <v>-0.14</v>
      </c>
      <c r="E1529" s="52">
        <v>-0.0054</v>
      </c>
      <c r="F1529" s="53">
        <v>3.11E9</v>
      </c>
      <c r="G1529" s="49" t="s">
        <v>121</v>
      </c>
      <c r="H1529" s="51">
        <v>1998.0</v>
      </c>
      <c r="I1529" s="51">
        <v>1383072.0</v>
      </c>
      <c r="J1529" s="49" t="s">
        <v>107</v>
      </c>
      <c r="K1529" s="49" t="s">
        <v>58</v>
      </c>
    </row>
    <row r="1530">
      <c r="A1530" s="49" t="s">
        <v>3287</v>
      </c>
      <c r="B1530" s="49" t="s">
        <v>3288</v>
      </c>
      <c r="C1530" s="50">
        <v>0.8</v>
      </c>
      <c r="D1530" s="51">
        <v>-0.049</v>
      </c>
      <c r="E1530" s="52">
        <v>-0.0577</v>
      </c>
      <c r="F1530" s="51">
        <v>4.9624395E7</v>
      </c>
      <c r="G1530" s="49" t="s">
        <v>56</v>
      </c>
      <c r="H1530" s="51">
        <v>2016.0</v>
      </c>
      <c r="I1530" s="51">
        <v>155621.0</v>
      </c>
      <c r="J1530" s="49" t="s">
        <v>82</v>
      </c>
      <c r="K1530" s="49" t="s">
        <v>83</v>
      </c>
    </row>
    <row r="1531">
      <c r="A1531" s="49" t="s">
        <v>3289</v>
      </c>
      <c r="B1531" s="49" t="s">
        <v>3290</v>
      </c>
      <c r="C1531" s="50">
        <v>3.87</v>
      </c>
      <c r="D1531" s="51">
        <v>-0.13</v>
      </c>
      <c r="E1531" s="52">
        <v>-0.0325</v>
      </c>
      <c r="F1531" s="53">
        <v>5.91E8</v>
      </c>
      <c r="G1531" s="49" t="s">
        <v>56</v>
      </c>
      <c r="I1531" s="51">
        <v>1.0023305E7</v>
      </c>
      <c r="J1531" s="49" t="s">
        <v>72</v>
      </c>
      <c r="K1531" s="49" t="s">
        <v>650</v>
      </c>
    </row>
    <row r="1532">
      <c r="A1532" s="49" t="s">
        <v>3291</v>
      </c>
      <c r="B1532" s="49" t="s">
        <v>3292</v>
      </c>
      <c r="C1532" s="50">
        <v>11.31</v>
      </c>
      <c r="D1532" s="51">
        <v>0.02</v>
      </c>
      <c r="E1532" s="52">
        <v>0.0018</v>
      </c>
      <c r="F1532" s="51">
        <v>5.5548952E7</v>
      </c>
      <c r="G1532" s="49" t="s">
        <v>56</v>
      </c>
      <c r="H1532" s="51">
        <v>2021.0</v>
      </c>
      <c r="I1532" s="51">
        <v>750.0</v>
      </c>
      <c r="J1532" s="54"/>
      <c r="K1532" s="54"/>
    </row>
    <row r="1533">
      <c r="A1533" s="49" t="s">
        <v>3293</v>
      </c>
      <c r="B1533" s="49" t="s">
        <v>3294</v>
      </c>
      <c r="C1533" s="50">
        <v>2.745</v>
      </c>
      <c r="D1533" s="51">
        <v>-0.035</v>
      </c>
      <c r="E1533" s="52">
        <v>-0.0126</v>
      </c>
      <c r="F1533" s="51">
        <v>4183984.0</v>
      </c>
      <c r="G1533" s="49" t="s">
        <v>3138</v>
      </c>
      <c r="H1533" s="54"/>
      <c r="I1533" s="51">
        <v>3925.0</v>
      </c>
      <c r="J1533" s="49" t="s">
        <v>82</v>
      </c>
      <c r="K1533" s="49" t="s">
        <v>309</v>
      </c>
    </row>
    <row r="1534">
      <c r="A1534" s="49" t="s">
        <v>3295</v>
      </c>
      <c r="B1534" s="49" t="s">
        <v>3296</v>
      </c>
      <c r="C1534" s="50">
        <v>0.0116</v>
      </c>
      <c r="D1534" s="51">
        <v>-0.0037</v>
      </c>
      <c r="E1534" s="52">
        <v>-0.2418</v>
      </c>
      <c r="F1534" s="51">
        <v>17681.0</v>
      </c>
      <c r="G1534" s="49" t="s">
        <v>3138</v>
      </c>
      <c r="H1534" s="54"/>
      <c r="I1534" s="51">
        <v>36910.0</v>
      </c>
      <c r="J1534" s="49" t="s">
        <v>82</v>
      </c>
      <c r="K1534" s="49" t="s">
        <v>309</v>
      </c>
    </row>
    <row r="1535">
      <c r="A1535" s="49" t="s">
        <v>3297</v>
      </c>
      <c r="B1535" s="49" t="s">
        <v>3298</v>
      </c>
      <c r="C1535" s="50">
        <v>6.72</v>
      </c>
      <c r="D1535" s="51">
        <v>-0.05</v>
      </c>
      <c r="E1535" s="52">
        <v>-0.0074</v>
      </c>
      <c r="F1535" s="53">
        <v>4.54E9</v>
      </c>
      <c r="G1535" s="49" t="s">
        <v>138</v>
      </c>
      <c r="H1535" s="51">
        <v>2019.0</v>
      </c>
      <c r="I1535" s="51">
        <v>3979874.0</v>
      </c>
      <c r="J1535" s="49" t="s">
        <v>107</v>
      </c>
      <c r="K1535" s="49" t="s">
        <v>348</v>
      </c>
    </row>
    <row r="1536">
      <c r="A1536" s="49" t="s">
        <v>3299</v>
      </c>
      <c r="B1536" s="49" t="s">
        <v>3300</v>
      </c>
      <c r="C1536" s="50">
        <v>29.28</v>
      </c>
      <c r="D1536" s="51">
        <v>-0.21</v>
      </c>
      <c r="E1536" s="52">
        <v>-0.0071</v>
      </c>
      <c r="F1536" s="54"/>
      <c r="G1536" s="49" t="s">
        <v>138</v>
      </c>
      <c r="I1536" s="51">
        <v>1728.0</v>
      </c>
      <c r="J1536" s="54"/>
      <c r="K1536" s="54"/>
    </row>
    <row r="1537">
      <c r="A1537" s="49" t="s">
        <v>3301</v>
      </c>
      <c r="B1537" s="49" t="s">
        <v>3302</v>
      </c>
      <c r="C1537" s="50">
        <v>36.4</v>
      </c>
      <c r="D1537" s="51">
        <v>-0.6</v>
      </c>
      <c r="E1537" s="52">
        <v>-0.0162</v>
      </c>
      <c r="F1537" s="53">
        <v>6.08E8</v>
      </c>
      <c r="G1537" s="49" t="s">
        <v>56</v>
      </c>
      <c r="I1537" s="51">
        <v>65321.0</v>
      </c>
      <c r="J1537" s="49" t="s">
        <v>127</v>
      </c>
      <c r="K1537" s="49" t="s">
        <v>3303</v>
      </c>
    </row>
    <row r="1538">
      <c r="A1538" s="49" t="s">
        <v>3304</v>
      </c>
      <c r="B1538" s="49" t="s">
        <v>3305</v>
      </c>
      <c r="C1538" s="50">
        <v>1.33</v>
      </c>
      <c r="D1538" s="51">
        <v>-0.04</v>
      </c>
      <c r="E1538" s="52">
        <v>-0.0292</v>
      </c>
      <c r="F1538" s="51">
        <v>1.02676E7</v>
      </c>
      <c r="G1538" s="49" t="s">
        <v>214</v>
      </c>
      <c r="H1538" s="51">
        <v>1997.0</v>
      </c>
      <c r="I1538" s="51">
        <v>1558.0</v>
      </c>
      <c r="J1538" s="49" t="s">
        <v>95</v>
      </c>
      <c r="K1538" s="49" t="s">
        <v>3306</v>
      </c>
    </row>
    <row r="1539">
      <c r="A1539" s="49" t="s">
        <v>3307</v>
      </c>
      <c r="B1539" s="49" t="s">
        <v>3308</v>
      </c>
      <c r="C1539" s="50">
        <v>123.99</v>
      </c>
      <c r="D1539" s="51">
        <v>-0.67</v>
      </c>
      <c r="E1539" s="52">
        <v>-0.0054</v>
      </c>
      <c r="F1539" s="53">
        <v>1.54E10</v>
      </c>
      <c r="G1539" s="49" t="s">
        <v>56</v>
      </c>
      <c r="I1539" s="51">
        <v>1144450.0</v>
      </c>
      <c r="J1539" s="49" t="s">
        <v>95</v>
      </c>
      <c r="K1539" s="49" t="s">
        <v>1334</v>
      </c>
    </row>
    <row r="1540">
      <c r="A1540" s="49" t="s">
        <v>3309</v>
      </c>
      <c r="B1540" s="49" t="s">
        <v>3310</v>
      </c>
      <c r="C1540" s="50">
        <v>36.68</v>
      </c>
      <c r="D1540" s="51">
        <v>-0.45</v>
      </c>
      <c r="E1540" s="52">
        <v>-0.0121</v>
      </c>
      <c r="F1540" s="53">
        <v>3.39E10</v>
      </c>
      <c r="G1540" s="49" t="s">
        <v>121</v>
      </c>
      <c r="H1540" s="54"/>
      <c r="I1540" s="51">
        <v>2004986.0</v>
      </c>
      <c r="J1540" s="49" t="s">
        <v>72</v>
      </c>
      <c r="K1540" s="49" t="s">
        <v>878</v>
      </c>
    </row>
    <row r="1541">
      <c r="A1541" s="49" t="s">
        <v>3311</v>
      </c>
      <c r="B1541" s="49" t="s">
        <v>3312</v>
      </c>
      <c r="C1541" s="50">
        <v>41.49</v>
      </c>
      <c r="D1541" s="51">
        <v>-0.54</v>
      </c>
      <c r="E1541" s="52">
        <v>-0.0129</v>
      </c>
      <c r="F1541" s="53">
        <v>5.47E9</v>
      </c>
      <c r="G1541" s="49" t="s">
        <v>56</v>
      </c>
      <c r="I1541" s="51">
        <v>3002738.0</v>
      </c>
      <c r="J1541" s="49" t="s">
        <v>72</v>
      </c>
      <c r="K1541" s="49" t="s">
        <v>133</v>
      </c>
    </row>
    <row r="1542">
      <c r="A1542" s="49" t="s">
        <v>3313</v>
      </c>
      <c r="B1542" s="49" t="s">
        <v>3314</v>
      </c>
      <c r="C1542" s="50">
        <v>2.26</v>
      </c>
      <c r="D1542" s="51">
        <v>0.01</v>
      </c>
      <c r="E1542" s="52">
        <v>0.0044</v>
      </c>
      <c r="F1542" s="53">
        <v>2.53E8</v>
      </c>
      <c r="G1542" s="49" t="s">
        <v>56</v>
      </c>
      <c r="H1542" s="51">
        <v>2020.0</v>
      </c>
      <c r="I1542" s="51">
        <v>136277.0</v>
      </c>
      <c r="J1542" s="49" t="s">
        <v>107</v>
      </c>
      <c r="K1542" s="49" t="s">
        <v>262</v>
      </c>
    </row>
    <row r="1543">
      <c r="A1543" s="49" t="s">
        <v>3315</v>
      </c>
      <c r="B1543" s="49" t="s">
        <v>3316</v>
      </c>
      <c r="C1543" s="50">
        <v>0.1933</v>
      </c>
      <c r="D1543" s="51">
        <v>0.0017</v>
      </c>
      <c r="E1543" s="52">
        <v>0.0089</v>
      </c>
      <c r="F1543" s="51">
        <v>2.1664645E7</v>
      </c>
      <c r="G1543" s="49" t="s">
        <v>56</v>
      </c>
      <c r="H1543" s="51">
        <v>2020.0</v>
      </c>
      <c r="I1543" s="51">
        <v>198.0</v>
      </c>
      <c r="J1543" s="49" t="s">
        <v>107</v>
      </c>
      <c r="K1543" s="49" t="s">
        <v>262</v>
      </c>
    </row>
    <row r="1544">
      <c r="A1544" s="49" t="s">
        <v>3317</v>
      </c>
      <c r="B1544" s="49" t="s">
        <v>3318</v>
      </c>
      <c r="C1544" s="50">
        <v>4.84</v>
      </c>
      <c r="D1544" s="51">
        <v>-0.17</v>
      </c>
      <c r="E1544" s="52">
        <v>-0.0339</v>
      </c>
      <c r="F1544" s="53">
        <v>1.34E8</v>
      </c>
      <c r="G1544" s="49" t="s">
        <v>1024</v>
      </c>
      <c r="H1544" s="51">
        <v>2019.0</v>
      </c>
      <c r="I1544" s="51">
        <v>151372.0</v>
      </c>
      <c r="J1544" s="49" t="s">
        <v>107</v>
      </c>
      <c r="K1544" s="49" t="s">
        <v>678</v>
      </c>
    </row>
    <row r="1545">
      <c r="A1545" s="49" t="s">
        <v>3319</v>
      </c>
      <c r="B1545" s="49" t="s">
        <v>3320</v>
      </c>
      <c r="C1545" s="50">
        <v>41.29</v>
      </c>
      <c r="D1545" s="51">
        <v>0.02</v>
      </c>
      <c r="E1545" s="52">
        <v>5.0E-4</v>
      </c>
      <c r="F1545" s="53">
        <v>4.83E9</v>
      </c>
      <c r="G1545" s="49" t="s">
        <v>56</v>
      </c>
      <c r="I1545" s="51">
        <v>1535699.0</v>
      </c>
      <c r="J1545" s="49" t="s">
        <v>57</v>
      </c>
      <c r="K1545" s="49" t="s">
        <v>279</v>
      </c>
    </row>
    <row r="1546">
      <c r="A1546" s="49" t="s">
        <v>3321</v>
      </c>
      <c r="B1546" s="49" t="s">
        <v>3322</v>
      </c>
      <c r="C1546" s="50">
        <v>10.78</v>
      </c>
      <c r="D1546" s="51">
        <v>0.0</v>
      </c>
      <c r="E1546" s="52">
        <v>0.0</v>
      </c>
      <c r="F1546" s="51">
        <v>0.0</v>
      </c>
      <c r="G1546" s="49" t="s">
        <v>56</v>
      </c>
      <c r="H1546" s="51">
        <v>2022.0</v>
      </c>
      <c r="I1546" s="51">
        <v>30.0</v>
      </c>
      <c r="J1546" s="49" t="s">
        <v>72</v>
      </c>
      <c r="K1546" s="49" t="s">
        <v>73</v>
      </c>
    </row>
    <row r="1547">
      <c r="A1547" s="49" t="s">
        <v>3323</v>
      </c>
      <c r="B1547" s="49" t="s">
        <v>3324</v>
      </c>
      <c r="C1547" s="50">
        <v>0.0305</v>
      </c>
      <c r="D1547" s="51">
        <v>-0.0097</v>
      </c>
      <c r="E1547" s="52">
        <v>-0.2413</v>
      </c>
      <c r="F1547" s="51">
        <v>0.0</v>
      </c>
      <c r="G1547" s="49" t="s">
        <v>56</v>
      </c>
      <c r="H1547" s="51">
        <v>2022.0</v>
      </c>
      <c r="I1547" s="51">
        <v>900.0</v>
      </c>
      <c r="J1547" s="49" t="s">
        <v>72</v>
      </c>
      <c r="K1547" s="49" t="s">
        <v>73</v>
      </c>
    </row>
    <row r="1548">
      <c r="A1548" s="49" t="s">
        <v>3325</v>
      </c>
      <c r="B1548" s="49" t="s">
        <v>3326</v>
      </c>
      <c r="C1548" s="50">
        <v>11.26</v>
      </c>
      <c r="D1548" s="51">
        <v>0.02</v>
      </c>
      <c r="E1548" s="52">
        <v>0.0018</v>
      </c>
      <c r="F1548" s="53">
        <v>2.16E8</v>
      </c>
      <c r="G1548" s="49" t="s">
        <v>121</v>
      </c>
      <c r="H1548" s="54"/>
      <c r="I1548" s="51">
        <v>27634.0</v>
      </c>
      <c r="J1548" s="49" t="s">
        <v>127</v>
      </c>
      <c r="K1548" s="49" t="s">
        <v>441</v>
      </c>
    </row>
    <row r="1549">
      <c r="A1549" s="49" t="s">
        <v>3327</v>
      </c>
      <c r="B1549" s="49" t="s">
        <v>3328</v>
      </c>
      <c r="C1549" s="50">
        <v>1.74</v>
      </c>
      <c r="D1549" s="51">
        <v>0.04</v>
      </c>
      <c r="E1549" s="52">
        <v>0.0235</v>
      </c>
      <c r="F1549" s="51">
        <v>5.0481595E7</v>
      </c>
      <c r="G1549" s="49" t="s">
        <v>67</v>
      </c>
      <c r="H1549" s="51">
        <v>2022.0</v>
      </c>
      <c r="I1549" s="51">
        <v>6515.0</v>
      </c>
      <c r="J1549" s="49" t="s">
        <v>107</v>
      </c>
      <c r="K1549" s="49" t="s">
        <v>262</v>
      </c>
    </row>
    <row r="1550">
      <c r="A1550" s="49" t="s">
        <v>3329</v>
      </c>
      <c r="B1550" s="49" t="s">
        <v>3330</v>
      </c>
      <c r="C1550" s="50">
        <v>32.86</v>
      </c>
      <c r="D1550" s="51">
        <v>-0.59</v>
      </c>
      <c r="E1550" s="52">
        <v>-0.0176</v>
      </c>
      <c r="F1550" s="53">
        <v>9.44E8</v>
      </c>
      <c r="G1550" s="49" t="s">
        <v>56</v>
      </c>
      <c r="H1550" s="51">
        <v>1996.0</v>
      </c>
      <c r="I1550" s="51">
        <v>46056.0</v>
      </c>
      <c r="J1550" s="49" t="s">
        <v>57</v>
      </c>
      <c r="K1550" s="49" t="s">
        <v>1380</v>
      </c>
    </row>
    <row r="1551">
      <c r="A1551" s="49" t="s">
        <v>3331</v>
      </c>
      <c r="B1551" s="49" t="s">
        <v>3332</v>
      </c>
      <c r="C1551" s="50">
        <v>43.07</v>
      </c>
      <c r="D1551" s="51">
        <v>-0.95</v>
      </c>
      <c r="E1551" s="52">
        <v>-0.0216</v>
      </c>
      <c r="F1551" s="53">
        <v>1.78E11</v>
      </c>
      <c r="G1551" s="49" t="s">
        <v>56</v>
      </c>
      <c r="I1551" s="51">
        <v>1.7908859E7</v>
      </c>
      <c r="J1551" s="49" t="s">
        <v>520</v>
      </c>
      <c r="K1551" s="49" t="s">
        <v>521</v>
      </c>
    </row>
    <row r="1552">
      <c r="A1552" s="49" t="s">
        <v>3333</v>
      </c>
      <c r="B1552" s="49" t="s">
        <v>3334</v>
      </c>
      <c r="C1552" s="50">
        <v>4.0</v>
      </c>
      <c r="D1552" s="51">
        <v>-0.22</v>
      </c>
      <c r="E1552" s="52">
        <v>-0.0521</v>
      </c>
      <c r="F1552" s="51">
        <v>9.1146964E7</v>
      </c>
      <c r="G1552" s="49" t="s">
        <v>56</v>
      </c>
      <c r="I1552" s="51">
        <v>3012.0</v>
      </c>
      <c r="J1552" s="49" t="s">
        <v>68</v>
      </c>
      <c r="K1552" s="49" t="s">
        <v>86</v>
      </c>
    </row>
    <row r="1553">
      <c r="A1553" s="49" t="s">
        <v>3335</v>
      </c>
      <c r="B1553" s="49" t="s">
        <v>3336</v>
      </c>
      <c r="C1553" s="50">
        <v>214.12</v>
      </c>
      <c r="D1553" s="51">
        <v>-1.87</v>
      </c>
      <c r="E1553" s="52">
        <v>-0.0087</v>
      </c>
      <c r="F1553" s="53">
        <v>7.73E10</v>
      </c>
      <c r="G1553" s="49" t="s">
        <v>56</v>
      </c>
      <c r="H1553" s="51">
        <v>2002.0</v>
      </c>
      <c r="I1553" s="51">
        <v>1062852.0</v>
      </c>
      <c r="J1553" s="49" t="s">
        <v>72</v>
      </c>
      <c r="K1553" s="49" t="s">
        <v>185</v>
      </c>
    </row>
    <row r="1554">
      <c r="A1554" s="49" t="s">
        <v>3337</v>
      </c>
      <c r="B1554" s="49" t="s">
        <v>3338</v>
      </c>
      <c r="C1554" s="50">
        <v>1847.63</v>
      </c>
      <c r="D1554" s="51">
        <v>6.9</v>
      </c>
      <c r="E1554" s="52">
        <v>0.0038</v>
      </c>
      <c r="F1554" s="53">
        <v>5.1E10</v>
      </c>
      <c r="G1554" s="49" t="s">
        <v>56</v>
      </c>
      <c r="H1554" s="51">
        <v>2006.0</v>
      </c>
      <c r="I1554" s="51">
        <v>209164.0</v>
      </c>
      <c r="J1554" s="49" t="s">
        <v>95</v>
      </c>
      <c r="K1554" s="49" t="s">
        <v>1195</v>
      </c>
    </row>
    <row r="1555">
      <c r="A1555" s="49" t="s">
        <v>3339</v>
      </c>
      <c r="B1555" s="49" t="s">
        <v>3340</v>
      </c>
      <c r="C1555" s="50">
        <v>221.7</v>
      </c>
      <c r="D1555" s="51">
        <v>-2.21</v>
      </c>
      <c r="E1555" s="52">
        <v>-0.0099</v>
      </c>
      <c r="F1555" s="53">
        <v>3.14E10</v>
      </c>
      <c r="G1555" s="49" t="s">
        <v>56</v>
      </c>
      <c r="I1555" s="51">
        <v>635020.0</v>
      </c>
      <c r="J1555" s="49" t="s">
        <v>57</v>
      </c>
      <c r="K1555" s="49" t="s">
        <v>111</v>
      </c>
    </row>
    <row r="1556">
      <c r="A1556" s="49" t="s">
        <v>3341</v>
      </c>
      <c r="B1556" s="49" t="s">
        <v>3342</v>
      </c>
      <c r="C1556" s="50">
        <v>5.13</v>
      </c>
      <c r="D1556" s="51">
        <v>-0.01</v>
      </c>
      <c r="E1556" s="52">
        <v>-0.002</v>
      </c>
      <c r="F1556" s="51">
        <v>8.4472427E7</v>
      </c>
      <c r="G1556" s="49" t="s">
        <v>56</v>
      </c>
      <c r="I1556" s="51">
        <v>87595.0</v>
      </c>
      <c r="J1556" s="49" t="s">
        <v>95</v>
      </c>
      <c r="K1556" s="49" t="s">
        <v>1795</v>
      </c>
    </row>
    <row r="1557">
      <c r="A1557" s="49" t="s">
        <v>3343</v>
      </c>
      <c r="B1557" s="49" t="s">
        <v>3344</v>
      </c>
      <c r="C1557" s="50">
        <v>0.84</v>
      </c>
      <c r="D1557" s="51">
        <v>0.02</v>
      </c>
      <c r="E1557" s="52">
        <v>0.0244</v>
      </c>
      <c r="F1557" s="51">
        <v>9281842.0</v>
      </c>
      <c r="G1557" s="49" t="s">
        <v>738</v>
      </c>
      <c r="H1557" s="51">
        <v>2019.0</v>
      </c>
      <c r="I1557" s="51">
        <v>15672.0</v>
      </c>
      <c r="J1557" s="49" t="s">
        <v>82</v>
      </c>
      <c r="K1557" s="49" t="s">
        <v>83</v>
      </c>
    </row>
    <row r="1558">
      <c r="A1558" s="49" t="s">
        <v>3345</v>
      </c>
      <c r="B1558" s="49" t="s">
        <v>3346</v>
      </c>
      <c r="C1558" s="50">
        <v>0.1485</v>
      </c>
      <c r="D1558" s="51">
        <v>-0.0145</v>
      </c>
      <c r="E1558" s="52">
        <v>-0.089</v>
      </c>
      <c r="F1558" s="51">
        <v>2065946.0</v>
      </c>
      <c r="G1558" s="49" t="s">
        <v>121</v>
      </c>
      <c r="H1558" s="54"/>
      <c r="I1558" s="51">
        <v>1954787.0</v>
      </c>
      <c r="J1558" s="49" t="s">
        <v>82</v>
      </c>
      <c r="K1558" s="49" t="s">
        <v>83</v>
      </c>
    </row>
    <row r="1559">
      <c r="A1559" s="49" t="s">
        <v>3347</v>
      </c>
      <c r="B1559" s="49" t="s">
        <v>3348</v>
      </c>
      <c r="C1559" s="50">
        <v>27.07</v>
      </c>
      <c r="D1559" s="51">
        <v>-0.43</v>
      </c>
      <c r="E1559" s="52">
        <v>-0.0156</v>
      </c>
      <c r="F1559" s="53">
        <v>1.11E9</v>
      </c>
      <c r="G1559" s="49" t="s">
        <v>56</v>
      </c>
      <c r="H1559" s="51">
        <v>2003.0</v>
      </c>
      <c r="I1559" s="51">
        <v>264560.0</v>
      </c>
      <c r="J1559" s="49" t="s">
        <v>57</v>
      </c>
      <c r="K1559" s="49" t="s">
        <v>1467</v>
      </c>
    </row>
    <row r="1560">
      <c r="A1560" s="49" t="s">
        <v>3349</v>
      </c>
      <c r="B1560" s="49" t="s">
        <v>3350</v>
      </c>
      <c r="C1560" s="50">
        <v>6.17</v>
      </c>
      <c r="D1560" s="51">
        <v>-0.09</v>
      </c>
      <c r="E1560" s="52">
        <v>-0.0144</v>
      </c>
      <c r="F1560" s="53">
        <v>4.87E8</v>
      </c>
      <c r="G1560" s="49" t="s">
        <v>56</v>
      </c>
      <c r="H1560" s="51">
        <v>2020.0</v>
      </c>
      <c r="I1560" s="51">
        <v>85372.0</v>
      </c>
      <c r="J1560" s="49" t="s">
        <v>72</v>
      </c>
      <c r="K1560" s="49" t="s">
        <v>650</v>
      </c>
    </row>
    <row r="1561">
      <c r="A1561" s="49" t="s">
        <v>3351</v>
      </c>
      <c r="B1561" s="49" t="s">
        <v>3352</v>
      </c>
      <c r="C1561" s="50">
        <v>0.65</v>
      </c>
      <c r="D1561" s="51">
        <v>-0.1175</v>
      </c>
      <c r="E1561" s="52">
        <v>-0.1531</v>
      </c>
      <c r="F1561" s="51">
        <v>5.135245E7</v>
      </c>
      <c r="G1561" s="49" t="s">
        <v>56</v>
      </c>
      <c r="H1561" s="51">
        <v>2020.0</v>
      </c>
      <c r="I1561" s="51">
        <v>121318.0</v>
      </c>
      <c r="J1561" s="49" t="s">
        <v>72</v>
      </c>
      <c r="K1561" s="49" t="s">
        <v>650</v>
      </c>
    </row>
    <row r="1562">
      <c r="A1562" s="49" t="s">
        <v>3353</v>
      </c>
      <c r="B1562" s="49" t="s">
        <v>3354</v>
      </c>
      <c r="C1562" s="50">
        <v>61.36</v>
      </c>
      <c r="D1562" s="51">
        <v>-2.45</v>
      </c>
      <c r="E1562" s="52">
        <v>-0.0384</v>
      </c>
      <c r="F1562" s="53">
        <v>1.62E9</v>
      </c>
      <c r="G1562" s="49" t="s">
        <v>422</v>
      </c>
      <c r="H1562" s="51">
        <v>2005.0</v>
      </c>
      <c r="I1562" s="51">
        <v>153758.0</v>
      </c>
      <c r="J1562" s="49" t="s">
        <v>95</v>
      </c>
      <c r="K1562" s="49" t="s">
        <v>220</v>
      </c>
    </row>
    <row r="1563">
      <c r="A1563" s="49" t="s">
        <v>3355</v>
      </c>
      <c r="B1563" s="49" t="s">
        <v>3356</v>
      </c>
      <c r="C1563" s="50">
        <v>5.76</v>
      </c>
      <c r="D1563" s="51">
        <v>-0.34</v>
      </c>
      <c r="E1563" s="52">
        <v>-0.0557</v>
      </c>
      <c r="F1563" s="53">
        <v>2.63E8</v>
      </c>
      <c r="G1563" s="49" t="s">
        <v>138</v>
      </c>
      <c r="H1563" s="51">
        <v>2020.0</v>
      </c>
      <c r="I1563" s="51">
        <v>334117.0</v>
      </c>
      <c r="J1563" s="49" t="s">
        <v>82</v>
      </c>
      <c r="K1563" s="49" t="s">
        <v>83</v>
      </c>
    </row>
    <row r="1564">
      <c r="A1564" s="49" t="s">
        <v>3357</v>
      </c>
      <c r="B1564" s="49" t="s">
        <v>3358</v>
      </c>
      <c r="C1564" s="50">
        <v>1.93</v>
      </c>
      <c r="D1564" s="51">
        <v>0.0</v>
      </c>
      <c r="E1564" s="52">
        <v>0.0</v>
      </c>
      <c r="F1564" s="53">
        <v>2.46E8</v>
      </c>
      <c r="G1564" s="49" t="s">
        <v>56</v>
      </c>
      <c r="I1564" s="51">
        <v>179006.0</v>
      </c>
      <c r="J1564" s="49" t="s">
        <v>82</v>
      </c>
      <c r="K1564" s="49" t="s">
        <v>83</v>
      </c>
    </row>
    <row r="1565">
      <c r="A1565" s="49" t="s">
        <v>3359</v>
      </c>
      <c r="B1565" s="49" t="s">
        <v>3360</v>
      </c>
      <c r="C1565" s="50">
        <v>0.266</v>
      </c>
      <c r="D1565" s="51">
        <v>-0.031</v>
      </c>
      <c r="E1565" s="52">
        <v>-0.1044</v>
      </c>
      <c r="F1565" s="51">
        <v>7228801.0</v>
      </c>
      <c r="G1565" s="49" t="s">
        <v>56</v>
      </c>
      <c r="I1565" s="51">
        <v>164016.0</v>
      </c>
      <c r="J1565" s="49" t="s">
        <v>82</v>
      </c>
      <c r="K1565" s="49" t="s">
        <v>139</v>
      </c>
    </row>
    <row r="1566">
      <c r="A1566" s="49" t="s">
        <v>3361</v>
      </c>
      <c r="B1566" s="49" t="s">
        <v>3362</v>
      </c>
      <c r="C1566" s="50">
        <v>0.0196</v>
      </c>
      <c r="D1566" s="51">
        <v>-0.0036</v>
      </c>
      <c r="E1566" s="52">
        <v>-0.1552</v>
      </c>
      <c r="F1566" s="51">
        <v>532649.0</v>
      </c>
      <c r="G1566" s="49" t="s">
        <v>56</v>
      </c>
      <c r="I1566" s="51">
        <v>23583.0</v>
      </c>
      <c r="J1566" s="49" t="s">
        <v>82</v>
      </c>
      <c r="K1566" s="49" t="s">
        <v>139</v>
      </c>
    </row>
    <row r="1567">
      <c r="A1567" s="49" t="s">
        <v>3363</v>
      </c>
      <c r="B1567" s="49" t="s">
        <v>3364</v>
      </c>
      <c r="C1567" s="50">
        <v>9.05</v>
      </c>
      <c r="D1567" s="51">
        <v>-0.26</v>
      </c>
      <c r="E1567" s="52">
        <v>-0.0279</v>
      </c>
      <c r="F1567" s="53">
        <v>1.11E9</v>
      </c>
      <c r="G1567" s="49" t="s">
        <v>3183</v>
      </c>
      <c r="H1567" s="51">
        <v>2010.0</v>
      </c>
      <c r="I1567" s="51">
        <v>440050.0</v>
      </c>
      <c r="J1567" s="49" t="s">
        <v>95</v>
      </c>
      <c r="K1567" s="49" t="s">
        <v>1315</v>
      </c>
    </row>
    <row r="1568">
      <c r="A1568" s="49" t="s">
        <v>3365</v>
      </c>
      <c r="B1568" s="49" t="s">
        <v>3366</v>
      </c>
      <c r="C1568" s="50">
        <v>24.82</v>
      </c>
      <c r="D1568" s="51">
        <v>0.41</v>
      </c>
      <c r="E1568" s="52">
        <v>0.0168</v>
      </c>
      <c r="F1568" s="54"/>
      <c r="G1568" s="49" t="s">
        <v>3183</v>
      </c>
      <c r="H1568" s="54"/>
      <c r="I1568" s="51">
        <v>1435.0</v>
      </c>
      <c r="J1568" s="54"/>
      <c r="K1568" s="54"/>
    </row>
    <row r="1569">
      <c r="A1569" s="49" t="s">
        <v>3367</v>
      </c>
      <c r="B1569" s="49" t="s">
        <v>3368</v>
      </c>
      <c r="C1569" s="50">
        <v>25.17</v>
      </c>
      <c r="D1569" s="51">
        <v>0.1099</v>
      </c>
      <c r="E1569" s="52">
        <v>0.0044</v>
      </c>
      <c r="F1569" s="54"/>
      <c r="G1569" s="49" t="s">
        <v>3183</v>
      </c>
      <c r="H1569" s="54"/>
      <c r="I1569" s="51">
        <v>1620.0</v>
      </c>
      <c r="J1569" s="54"/>
      <c r="K1569" s="54"/>
    </row>
    <row r="1570">
      <c r="A1570" s="49" t="s">
        <v>3369</v>
      </c>
      <c r="B1570" s="49" t="s">
        <v>3370</v>
      </c>
      <c r="C1570" s="50">
        <v>25.07</v>
      </c>
      <c r="D1570" s="51">
        <v>-0.1</v>
      </c>
      <c r="E1570" s="52">
        <v>-0.004</v>
      </c>
      <c r="F1570" s="54"/>
      <c r="G1570" s="49" t="s">
        <v>3183</v>
      </c>
      <c r="H1570" s="54"/>
      <c r="I1570" s="51">
        <v>1475.0</v>
      </c>
      <c r="J1570" s="54"/>
      <c r="K1570" s="54"/>
    </row>
    <row r="1571">
      <c r="A1571" s="49" t="s">
        <v>3371</v>
      </c>
      <c r="B1571" s="49" t="s">
        <v>3372</v>
      </c>
      <c r="C1571" s="50">
        <v>25.18</v>
      </c>
      <c r="D1571" s="51">
        <v>0.08</v>
      </c>
      <c r="E1571" s="52">
        <v>0.0032</v>
      </c>
      <c r="F1571" s="54"/>
      <c r="G1571" s="49" t="s">
        <v>3183</v>
      </c>
      <c r="H1571" s="54"/>
      <c r="I1571" s="51">
        <v>1306.0</v>
      </c>
      <c r="J1571" s="54"/>
      <c r="K1571" s="54"/>
    </row>
    <row r="1572">
      <c r="A1572" s="49" t="s">
        <v>3373</v>
      </c>
      <c r="B1572" s="49" t="s">
        <v>3374</v>
      </c>
      <c r="C1572" s="50">
        <v>1.02</v>
      </c>
      <c r="D1572" s="51">
        <v>-0.02</v>
      </c>
      <c r="E1572" s="52">
        <v>-0.0192</v>
      </c>
      <c r="F1572" s="51">
        <v>9.0355238E7</v>
      </c>
      <c r="G1572" s="49" t="s">
        <v>56</v>
      </c>
      <c r="H1572" s="51">
        <v>2013.0</v>
      </c>
      <c r="I1572" s="51">
        <v>561535.0</v>
      </c>
      <c r="J1572" s="49" t="s">
        <v>82</v>
      </c>
      <c r="K1572" s="49" t="s">
        <v>83</v>
      </c>
    </row>
    <row r="1573">
      <c r="A1573" s="49" t="s">
        <v>3375</v>
      </c>
      <c r="B1573" s="49" t="s">
        <v>3376</v>
      </c>
      <c r="C1573" s="50">
        <v>53.51</v>
      </c>
      <c r="D1573" s="51">
        <v>-0.44</v>
      </c>
      <c r="E1573" s="52">
        <v>-0.0082</v>
      </c>
      <c r="F1573" s="53">
        <v>1.56E10</v>
      </c>
      <c r="G1573" s="49" t="s">
        <v>56</v>
      </c>
      <c r="I1573" s="51">
        <v>1800637.0</v>
      </c>
      <c r="J1573" s="49" t="s">
        <v>365</v>
      </c>
      <c r="K1573" s="49" t="s">
        <v>366</v>
      </c>
    </row>
    <row r="1574">
      <c r="A1574" s="49" t="s">
        <v>3377</v>
      </c>
      <c r="B1574" s="49" t="s">
        <v>3378</v>
      </c>
      <c r="C1574" s="50">
        <v>86.37</v>
      </c>
      <c r="D1574" s="51">
        <v>0.47</v>
      </c>
      <c r="E1574" s="52">
        <v>0.0055</v>
      </c>
      <c r="F1574" s="54"/>
      <c r="G1574" s="49" t="s">
        <v>56</v>
      </c>
      <c r="I1574" s="51">
        <v>57.0</v>
      </c>
      <c r="J1574" s="54"/>
      <c r="K1574" s="54"/>
    </row>
    <row r="1575">
      <c r="A1575" s="49" t="s">
        <v>3379</v>
      </c>
      <c r="B1575" s="49" t="s">
        <v>3380</v>
      </c>
      <c r="C1575" s="50">
        <v>17.9745</v>
      </c>
      <c r="D1575" s="51">
        <v>-0.1355</v>
      </c>
      <c r="E1575" s="52">
        <v>-0.0075</v>
      </c>
      <c r="F1575" s="54"/>
      <c r="G1575" s="49" t="s">
        <v>56</v>
      </c>
      <c r="I1575" s="51">
        <v>9618.0</v>
      </c>
      <c r="J1575" s="54"/>
      <c r="K1575" s="54"/>
    </row>
    <row r="1576">
      <c r="A1576" s="49" t="s">
        <v>3381</v>
      </c>
      <c r="B1576" s="49" t="s">
        <v>3382</v>
      </c>
      <c r="C1576" s="50">
        <v>21.25</v>
      </c>
      <c r="D1576" s="51">
        <v>-0.27</v>
      </c>
      <c r="E1576" s="52">
        <v>-0.0126</v>
      </c>
      <c r="F1576" s="53">
        <v>7.99E9</v>
      </c>
      <c r="G1576" s="49" t="s">
        <v>56</v>
      </c>
      <c r="H1576" s="51">
        <v>2018.0</v>
      </c>
      <c r="I1576" s="51">
        <v>21140.0</v>
      </c>
      <c r="J1576" s="49" t="s">
        <v>365</v>
      </c>
      <c r="K1576" s="49" t="s">
        <v>366</v>
      </c>
    </row>
    <row r="1577">
      <c r="A1577" s="49" t="s">
        <v>3383</v>
      </c>
      <c r="B1577" s="49" t="s">
        <v>3384</v>
      </c>
      <c r="C1577" s="50">
        <v>21.74</v>
      </c>
      <c r="D1577" s="51">
        <v>-0.03</v>
      </c>
      <c r="E1577" s="52">
        <v>-0.0014</v>
      </c>
      <c r="F1577" s="53">
        <v>8.17E9</v>
      </c>
      <c r="G1577" s="49" t="s">
        <v>56</v>
      </c>
      <c r="H1577" s="51">
        <v>2018.0</v>
      </c>
      <c r="I1577" s="51">
        <v>9025.0</v>
      </c>
      <c r="J1577" s="49" t="s">
        <v>365</v>
      </c>
      <c r="K1577" s="49" t="s">
        <v>366</v>
      </c>
    </row>
    <row r="1578">
      <c r="A1578" s="49" t="s">
        <v>3385</v>
      </c>
      <c r="B1578" s="49" t="s">
        <v>3386</v>
      </c>
      <c r="C1578" s="50">
        <v>21.91</v>
      </c>
      <c r="D1578" s="51">
        <v>-0.03</v>
      </c>
      <c r="E1578" s="52">
        <v>-0.0014</v>
      </c>
      <c r="F1578" s="53">
        <v>8.23E9</v>
      </c>
      <c r="G1578" s="49" t="s">
        <v>56</v>
      </c>
      <c r="H1578" s="51">
        <v>2019.0</v>
      </c>
      <c r="I1578" s="51">
        <v>53987.0</v>
      </c>
      <c r="J1578" s="49" t="s">
        <v>365</v>
      </c>
      <c r="K1578" s="49" t="s">
        <v>366</v>
      </c>
    </row>
    <row r="1579">
      <c r="A1579" s="49" t="s">
        <v>3387</v>
      </c>
      <c r="B1579" s="49" t="s">
        <v>3388</v>
      </c>
      <c r="C1579" s="50">
        <v>27.08</v>
      </c>
      <c r="D1579" s="51">
        <v>0.34</v>
      </c>
      <c r="E1579" s="52">
        <v>0.0127</v>
      </c>
      <c r="F1579" s="53">
        <v>2.44E8</v>
      </c>
      <c r="G1579" s="49" t="s">
        <v>56</v>
      </c>
      <c r="H1579" s="51">
        <v>1996.0</v>
      </c>
      <c r="I1579" s="51">
        <v>57469.0</v>
      </c>
      <c r="J1579" s="49" t="s">
        <v>57</v>
      </c>
      <c r="K1579" s="49" t="s">
        <v>1206</v>
      </c>
    </row>
    <row r="1580">
      <c r="A1580" s="49" t="s">
        <v>3389</v>
      </c>
      <c r="B1580" s="49" t="s">
        <v>3390</v>
      </c>
      <c r="C1580" s="50">
        <v>10.96</v>
      </c>
      <c r="D1580" s="51">
        <v>-0.34</v>
      </c>
      <c r="E1580" s="52">
        <v>-0.0301</v>
      </c>
      <c r="F1580" s="53">
        <v>1.52E9</v>
      </c>
      <c r="G1580" s="49" t="s">
        <v>56</v>
      </c>
      <c r="H1580" s="51">
        <v>2021.0</v>
      </c>
      <c r="I1580" s="51">
        <v>170318.0</v>
      </c>
      <c r="J1580" s="49" t="s">
        <v>68</v>
      </c>
      <c r="K1580" s="49" t="s">
        <v>86</v>
      </c>
    </row>
    <row r="1581">
      <c r="A1581" s="49" t="s">
        <v>3391</v>
      </c>
      <c r="B1581" s="49" t="s">
        <v>3392</v>
      </c>
      <c r="C1581" s="50">
        <v>10.69</v>
      </c>
      <c r="D1581" s="51">
        <v>-0.06</v>
      </c>
      <c r="E1581" s="52">
        <v>-0.0056</v>
      </c>
      <c r="F1581" s="53">
        <v>3.01E8</v>
      </c>
      <c r="G1581" s="49" t="s">
        <v>56</v>
      </c>
      <c r="I1581" s="51">
        <v>246232.0</v>
      </c>
      <c r="J1581" s="49" t="s">
        <v>107</v>
      </c>
      <c r="K1581" s="49" t="s">
        <v>678</v>
      </c>
    </row>
    <row r="1582">
      <c r="A1582" s="49" t="s">
        <v>3393</v>
      </c>
      <c r="B1582" s="49" t="s">
        <v>3394</v>
      </c>
      <c r="C1582" s="50">
        <v>2.89</v>
      </c>
      <c r="D1582" s="51">
        <v>-0.01</v>
      </c>
      <c r="E1582" s="52">
        <v>-0.0035</v>
      </c>
      <c r="F1582" s="51">
        <v>8.1860157E7</v>
      </c>
      <c r="G1582" s="49" t="s">
        <v>56</v>
      </c>
      <c r="H1582" s="51">
        <v>1987.0</v>
      </c>
      <c r="I1582" s="51">
        <v>81921.0</v>
      </c>
      <c r="J1582" s="49" t="s">
        <v>72</v>
      </c>
      <c r="K1582" s="49" t="s">
        <v>124</v>
      </c>
    </row>
    <row r="1583">
      <c r="A1583" s="49" t="s">
        <v>3395</v>
      </c>
      <c r="B1583" s="49" t="s">
        <v>3396</v>
      </c>
      <c r="C1583" s="50">
        <v>40.32</v>
      </c>
      <c r="D1583" s="51">
        <v>-0.74</v>
      </c>
      <c r="E1583" s="52">
        <v>-0.018</v>
      </c>
      <c r="F1583" s="53">
        <v>1.09E10</v>
      </c>
      <c r="G1583" s="49" t="s">
        <v>56</v>
      </c>
      <c r="I1583" s="51">
        <v>116461.0</v>
      </c>
      <c r="J1583" s="49" t="s">
        <v>72</v>
      </c>
      <c r="K1583" s="49" t="s">
        <v>237</v>
      </c>
    </row>
    <row r="1584">
      <c r="A1584" s="49" t="s">
        <v>3397</v>
      </c>
      <c r="B1584" s="49" t="s">
        <v>3398</v>
      </c>
      <c r="C1584" s="50">
        <v>71.94</v>
      </c>
      <c r="D1584" s="51">
        <v>-1.04</v>
      </c>
      <c r="E1584" s="52">
        <v>-0.0143</v>
      </c>
      <c r="F1584" s="53">
        <v>3.9E10</v>
      </c>
      <c r="G1584" s="49" t="s">
        <v>56</v>
      </c>
      <c r="I1584" s="51">
        <v>2020449.0</v>
      </c>
      <c r="J1584" s="49" t="s">
        <v>82</v>
      </c>
      <c r="K1584" s="49" t="s">
        <v>244</v>
      </c>
    </row>
    <row r="1585">
      <c r="A1585" s="49" t="s">
        <v>3399</v>
      </c>
      <c r="B1585" s="49" t="s">
        <v>3400</v>
      </c>
      <c r="C1585" s="50">
        <v>10.3</v>
      </c>
      <c r="D1585" s="51">
        <v>0.0</v>
      </c>
      <c r="E1585" s="52">
        <v>0.0</v>
      </c>
      <c r="F1585" s="51">
        <v>0.0</v>
      </c>
      <c r="G1585" s="54"/>
      <c r="H1585" s="51">
        <v>2021.0</v>
      </c>
      <c r="I1585" s="51">
        <v>1694.0</v>
      </c>
      <c r="J1585" s="49" t="s">
        <v>72</v>
      </c>
      <c r="K1585" s="49" t="s">
        <v>73</v>
      </c>
    </row>
    <row r="1586">
      <c r="A1586" s="49" t="s">
        <v>3401</v>
      </c>
      <c r="B1586" s="49" t="s">
        <v>3402</v>
      </c>
      <c r="C1586" s="50">
        <v>10.65</v>
      </c>
      <c r="D1586" s="51">
        <v>0.0</v>
      </c>
      <c r="E1586" s="52">
        <v>0.0</v>
      </c>
      <c r="F1586" s="51">
        <v>0.0</v>
      </c>
      <c r="G1586" s="54"/>
      <c r="H1586" s="51">
        <v>2021.0</v>
      </c>
      <c r="I1586" s="51">
        <v>60.0</v>
      </c>
      <c r="J1586" s="49" t="s">
        <v>72</v>
      </c>
      <c r="K1586" s="49" t="s">
        <v>73</v>
      </c>
    </row>
    <row r="1587">
      <c r="A1587" s="49" t="s">
        <v>3403</v>
      </c>
      <c r="B1587" s="49" t="s">
        <v>3404</v>
      </c>
      <c r="C1587" s="50">
        <v>3.22</v>
      </c>
      <c r="D1587" s="51">
        <v>-0.09</v>
      </c>
      <c r="E1587" s="52">
        <v>-0.0272</v>
      </c>
      <c r="F1587" s="53">
        <v>7.01E8</v>
      </c>
      <c r="G1587" s="49" t="s">
        <v>56</v>
      </c>
      <c r="I1587" s="51">
        <v>465529.0</v>
      </c>
      <c r="J1587" s="49" t="s">
        <v>95</v>
      </c>
      <c r="K1587" s="49" t="s">
        <v>215</v>
      </c>
    </row>
    <row r="1588">
      <c r="A1588" s="49" t="s">
        <v>3405</v>
      </c>
      <c r="B1588" s="49" t="s">
        <v>3406</v>
      </c>
      <c r="C1588" s="50">
        <v>0.8225</v>
      </c>
      <c r="D1588" s="51">
        <v>0.0104</v>
      </c>
      <c r="E1588" s="52">
        <v>0.0128</v>
      </c>
      <c r="F1588" s="51">
        <v>5925706.0</v>
      </c>
      <c r="G1588" s="49" t="s">
        <v>67</v>
      </c>
      <c r="H1588" s="54"/>
      <c r="I1588" s="51">
        <v>16703.0</v>
      </c>
      <c r="J1588" s="49" t="s">
        <v>95</v>
      </c>
      <c r="K1588" s="49" t="s">
        <v>388</v>
      </c>
    </row>
    <row r="1589">
      <c r="A1589" s="49" t="s">
        <v>3407</v>
      </c>
      <c r="B1589" s="49" t="s">
        <v>3408</v>
      </c>
      <c r="C1589" s="50">
        <v>0.0861</v>
      </c>
      <c r="D1589" s="51">
        <v>-0.0119</v>
      </c>
      <c r="E1589" s="52">
        <v>-0.1214</v>
      </c>
      <c r="F1589" s="51">
        <v>4287192.0</v>
      </c>
      <c r="G1589" s="49" t="s">
        <v>67</v>
      </c>
      <c r="H1589" s="51">
        <v>2021.0</v>
      </c>
      <c r="I1589" s="51">
        <v>6082619.0</v>
      </c>
      <c r="J1589" s="49" t="s">
        <v>57</v>
      </c>
      <c r="K1589" s="49" t="s">
        <v>345</v>
      </c>
    </row>
    <row r="1590">
      <c r="A1590" s="49" t="s">
        <v>3409</v>
      </c>
      <c r="B1590" s="49" t="s">
        <v>3410</v>
      </c>
      <c r="C1590" s="50">
        <v>2.98</v>
      </c>
      <c r="D1590" s="51">
        <v>-0.32</v>
      </c>
      <c r="E1590" s="52">
        <v>-0.097</v>
      </c>
      <c r="F1590" s="53">
        <v>2.04E8</v>
      </c>
      <c r="G1590" s="54"/>
      <c r="H1590" s="51">
        <v>2018.0</v>
      </c>
      <c r="I1590" s="51">
        <v>34920.0</v>
      </c>
      <c r="J1590" s="49" t="s">
        <v>72</v>
      </c>
      <c r="K1590" s="49" t="s">
        <v>650</v>
      </c>
    </row>
    <row r="1591">
      <c r="A1591" s="49" t="s">
        <v>3411</v>
      </c>
      <c r="B1591" s="49" t="s">
        <v>3412</v>
      </c>
      <c r="C1591" s="50">
        <v>1.3499</v>
      </c>
      <c r="D1591" s="51">
        <v>-1.0E-4</v>
      </c>
      <c r="E1591" s="52">
        <v>-1.0E-4</v>
      </c>
      <c r="F1591" s="51">
        <v>1.6499667E7</v>
      </c>
      <c r="G1591" s="49" t="s">
        <v>56</v>
      </c>
      <c r="H1591" s="51">
        <v>2015.0</v>
      </c>
      <c r="I1591" s="51">
        <v>2758.0</v>
      </c>
      <c r="J1591" s="49" t="s">
        <v>72</v>
      </c>
      <c r="K1591" s="49" t="s">
        <v>237</v>
      </c>
    </row>
    <row r="1592">
      <c r="A1592" s="49" t="s">
        <v>3413</v>
      </c>
      <c r="B1592" s="49" t="s">
        <v>3414</v>
      </c>
      <c r="C1592" s="50">
        <v>12.0</v>
      </c>
      <c r="D1592" s="51">
        <v>0.0</v>
      </c>
      <c r="E1592" s="52">
        <v>0.0</v>
      </c>
      <c r="F1592" s="53">
        <v>1.47E8</v>
      </c>
      <c r="G1592" s="49" t="s">
        <v>56</v>
      </c>
      <c r="I1592" s="51">
        <v>25.0</v>
      </c>
      <c r="J1592" s="54"/>
      <c r="K1592" s="54"/>
    </row>
    <row r="1593">
      <c r="A1593" s="49" t="s">
        <v>3415</v>
      </c>
      <c r="B1593" s="49" t="s">
        <v>3416</v>
      </c>
      <c r="C1593" s="50">
        <v>10.84</v>
      </c>
      <c r="D1593" s="51">
        <v>0.0</v>
      </c>
      <c r="E1593" s="52">
        <v>0.0</v>
      </c>
      <c r="F1593" s="51">
        <v>0.0</v>
      </c>
      <c r="G1593" s="49" t="s">
        <v>56</v>
      </c>
      <c r="H1593" s="51">
        <v>2022.0</v>
      </c>
      <c r="I1593" s="51">
        <v>50.0</v>
      </c>
      <c r="J1593" s="49" t="s">
        <v>72</v>
      </c>
      <c r="K1593" s="49" t="s">
        <v>73</v>
      </c>
    </row>
    <row r="1594">
      <c r="A1594" s="49" t="s">
        <v>3417</v>
      </c>
      <c r="B1594" s="49" t="s">
        <v>3418</v>
      </c>
      <c r="C1594" s="50">
        <v>10.75</v>
      </c>
      <c r="D1594" s="51">
        <v>0.0</v>
      </c>
      <c r="E1594" s="52">
        <v>0.0</v>
      </c>
      <c r="F1594" s="51">
        <v>0.0</v>
      </c>
      <c r="G1594" s="49" t="s">
        <v>56</v>
      </c>
      <c r="H1594" s="51">
        <v>2021.0</v>
      </c>
      <c r="I1594" s="51">
        <v>1.0</v>
      </c>
      <c r="J1594" s="49" t="s">
        <v>72</v>
      </c>
      <c r="K1594" s="49" t="s">
        <v>73</v>
      </c>
    </row>
    <row r="1595">
      <c r="A1595" s="49" t="s">
        <v>3419</v>
      </c>
      <c r="B1595" s="49" t="s">
        <v>3420</v>
      </c>
      <c r="C1595" s="50">
        <v>0.0142</v>
      </c>
      <c r="D1595" s="51">
        <v>0.0</v>
      </c>
      <c r="E1595" s="52">
        <v>0.0</v>
      </c>
      <c r="F1595" s="51">
        <v>0.0</v>
      </c>
      <c r="G1595" s="49" t="s">
        <v>56</v>
      </c>
      <c r="H1595" s="51">
        <v>2022.0</v>
      </c>
      <c r="I1595" s="51">
        <v>400.0</v>
      </c>
      <c r="J1595" s="49" t="s">
        <v>72</v>
      </c>
      <c r="K1595" s="49" t="s">
        <v>73</v>
      </c>
    </row>
    <row r="1596">
      <c r="A1596" s="49" t="s">
        <v>3421</v>
      </c>
      <c r="B1596" s="49" t="s">
        <v>3422</v>
      </c>
      <c r="C1596" s="50">
        <v>11.42</v>
      </c>
      <c r="D1596" s="51">
        <v>-0.14</v>
      </c>
      <c r="E1596" s="52">
        <v>-0.0121</v>
      </c>
      <c r="F1596" s="53">
        <v>1.52E10</v>
      </c>
      <c r="G1596" s="49" t="s">
        <v>138</v>
      </c>
      <c r="H1596" s="51">
        <v>2013.0</v>
      </c>
      <c r="I1596" s="51">
        <v>5727312.0</v>
      </c>
      <c r="J1596" s="49" t="s">
        <v>57</v>
      </c>
      <c r="K1596" s="49" t="s">
        <v>1380</v>
      </c>
    </row>
    <row r="1597">
      <c r="A1597" s="49" t="s">
        <v>3423</v>
      </c>
      <c r="B1597" s="49" t="s">
        <v>3424</v>
      </c>
      <c r="C1597" s="50">
        <v>105.08</v>
      </c>
      <c r="D1597" s="51">
        <v>-0.3</v>
      </c>
      <c r="E1597" s="52">
        <v>-0.0029</v>
      </c>
      <c r="F1597" s="53">
        <v>6.98E10</v>
      </c>
      <c r="G1597" s="49" t="s">
        <v>121</v>
      </c>
      <c r="H1597" s="54"/>
      <c r="I1597" s="51">
        <v>1166246.0</v>
      </c>
      <c r="J1597" s="54"/>
      <c r="K1597" s="54"/>
    </row>
    <row r="1598">
      <c r="A1598" s="49" t="s">
        <v>3425</v>
      </c>
      <c r="B1598" s="49" t="s">
        <v>3426</v>
      </c>
      <c r="C1598" s="50">
        <v>16.19</v>
      </c>
      <c r="D1598" s="51">
        <v>-0.03</v>
      </c>
      <c r="E1598" s="52">
        <v>-0.0019</v>
      </c>
      <c r="F1598" s="53">
        <v>1.97E9</v>
      </c>
      <c r="G1598" s="49" t="s">
        <v>56</v>
      </c>
      <c r="H1598" s="51">
        <v>2007.0</v>
      </c>
      <c r="I1598" s="51">
        <v>2427699.0</v>
      </c>
      <c r="J1598" s="49" t="s">
        <v>95</v>
      </c>
      <c r="K1598" s="49" t="s">
        <v>901</v>
      </c>
    </row>
    <row r="1599">
      <c r="A1599" s="49" t="s">
        <v>3427</v>
      </c>
      <c r="B1599" s="49" t="s">
        <v>3428</v>
      </c>
      <c r="C1599" s="50">
        <v>30.15</v>
      </c>
      <c r="D1599" s="51">
        <v>-0.27</v>
      </c>
      <c r="E1599" s="52">
        <v>-0.0089</v>
      </c>
      <c r="F1599" s="53">
        <v>6.82E9</v>
      </c>
      <c r="G1599" s="49" t="s">
        <v>56</v>
      </c>
      <c r="H1599" s="51">
        <v>2021.0</v>
      </c>
      <c r="I1599" s="51">
        <v>1437442.0</v>
      </c>
      <c r="J1599" s="49" t="s">
        <v>95</v>
      </c>
      <c r="K1599" s="49" t="s">
        <v>446</v>
      </c>
    </row>
    <row r="1600">
      <c r="A1600" s="49" t="s">
        <v>3429</v>
      </c>
      <c r="B1600" s="49" t="s">
        <v>3430</v>
      </c>
      <c r="C1600" s="50">
        <v>93.1</v>
      </c>
      <c r="D1600" s="51">
        <v>-1.7</v>
      </c>
      <c r="E1600" s="52">
        <v>-0.0179</v>
      </c>
      <c r="F1600" s="53">
        <v>2.86E9</v>
      </c>
      <c r="G1600" s="49" t="s">
        <v>56</v>
      </c>
      <c r="H1600" s="51">
        <v>1987.0</v>
      </c>
      <c r="I1600" s="51">
        <v>273661.0</v>
      </c>
      <c r="J1600" s="49" t="s">
        <v>82</v>
      </c>
      <c r="K1600" s="49" t="s">
        <v>498</v>
      </c>
    </row>
    <row r="1601">
      <c r="A1601" s="49" t="s">
        <v>3431</v>
      </c>
      <c r="B1601" s="49" t="s">
        <v>3432</v>
      </c>
      <c r="C1601" s="50">
        <v>17.85</v>
      </c>
      <c r="D1601" s="51">
        <v>-0.18</v>
      </c>
      <c r="E1601" s="52">
        <v>-0.01</v>
      </c>
      <c r="F1601" s="53">
        <v>1.31E9</v>
      </c>
      <c r="G1601" s="49" t="s">
        <v>56</v>
      </c>
      <c r="H1601" s="51">
        <v>2017.0</v>
      </c>
      <c r="I1601" s="51">
        <v>412295.0</v>
      </c>
      <c r="J1601" s="49" t="s">
        <v>95</v>
      </c>
      <c r="K1601" s="49" t="s">
        <v>1195</v>
      </c>
    </row>
    <row r="1602">
      <c r="A1602" s="49" t="s">
        <v>3433</v>
      </c>
      <c r="B1602" s="49" t="s">
        <v>3434</v>
      </c>
      <c r="C1602" s="50">
        <v>23.66</v>
      </c>
      <c r="D1602" s="51">
        <v>-0.41</v>
      </c>
      <c r="E1602" s="52">
        <v>-0.017</v>
      </c>
      <c r="F1602" s="53">
        <v>2.67E9</v>
      </c>
      <c r="G1602" s="49" t="s">
        <v>56</v>
      </c>
      <c r="I1602" s="51">
        <v>565908.0</v>
      </c>
      <c r="J1602" s="49" t="s">
        <v>72</v>
      </c>
      <c r="K1602" s="49" t="s">
        <v>101</v>
      </c>
    </row>
    <row r="1603">
      <c r="A1603" s="49" t="s">
        <v>3435</v>
      </c>
      <c r="B1603" s="49" t="s">
        <v>3436</v>
      </c>
      <c r="C1603" s="50">
        <v>14.95</v>
      </c>
      <c r="D1603" s="51">
        <v>0.0</v>
      </c>
      <c r="E1603" s="52">
        <v>0.0</v>
      </c>
      <c r="F1603" s="54"/>
      <c r="G1603" s="49" t="s">
        <v>56</v>
      </c>
      <c r="I1603" s="51">
        <v>2645.0</v>
      </c>
      <c r="J1603" s="54"/>
      <c r="K1603" s="54"/>
    </row>
    <row r="1604">
      <c r="A1604" s="49" t="s">
        <v>3437</v>
      </c>
      <c r="B1604" s="49" t="s">
        <v>3438</v>
      </c>
      <c r="C1604" s="50">
        <v>17.34</v>
      </c>
      <c r="D1604" s="51">
        <v>-0.27</v>
      </c>
      <c r="E1604" s="52">
        <v>-0.0153</v>
      </c>
      <c r="F1604" s="53">
        <v>6.75E8</v>
      </c>
      <c r="G1604" s="49" t="s">
        <v>56</v>
      </c>
      <c r="I1604" s="51">
        <v>56509.0</v>
      </c>
      <c r="J1604" s="49" t="s">
        <v>72</v>
      </c>
      <c r="K1604" s="49" t="s">
        <v>133</v>
      </c>
    </row>
    <row r="1605">
      <c r="A1605" s="49" t="s">
        <v>3439</v>
      </c>
      <c r="B1605" s="49" t="s">
        <v>3440</v>
      </c>
      <c r="C1605" s="50">
        <v>16.55</v>
      </c>
      <c r="D1605" s="51">
        <v>-0.15</v>
      </c>
      <c r="E1605" s="52">
        <v>-0.009</v>
      </c>
      <c r="F1605" s="53">
        <v>6.44E8</v>
      </c>
      <c r="G1605" s="49" t="s">
        <v>56</v>
      </c>
      <c r="I1605" s="51">
        <v>2628.0</v>
      </c>
      <c r="J1605" s="49" t="s">
        <v>72</v>
      </c>
      <c r="K1605" s="49" t="s">
        <v>133</v>
      </c>
    </row>
    <row r="1606">
      <c r="A1606" s="49" t="s">
        <v>3441</v>
      </c>
      <c r="B1606" s="49" t="s">
        <v>3442</v>
      </c>
      <c r="C1606" s="50">
        <v>27.47</v>
      </c>
      <c r="D1606" s="51">
        <v>-0.21</v>
      </c>
      <c r="E1606" s="52">
        <v>-0.0076</v>
      </c>
      <c r="F1606" s="53">
        <v>1.73E10</v>
      </c>
      <c r="G1606" s="49" t="s">
        <v>56</v>
      </c>
      <c r="I1606" s="51">
        <v>6387440.0</v>
      </c>
      <c r="J1606" s="49" t="s">
        <v>365</v>
      </c>
      <c r="K1606" s="49" t="s">
        <v>456</v>
      </c>
    </row>
    <row r="1607">
      <c r="A1607" s="49" t="s">
        <v>3443</v>
      </c>
      <c r="B1607" s="49" t="s">
        <v>3444</v>
      </c>
      <c r="C1607" s="50">
        <v>66.48</v>
      </c>
      <c r="D1607" s="51">
        <v>-0.41</v>
      </c>
      <c r="E1607" s="52">
        <v>-0.0061</v>
      </c>
      <c r="F1607" s="53">
        <v>7.26E10</v>
      </c>
      <c r="G1607" s="49" t="s">
        <v>121</v>
      </c>
      <c r="H1607" s="54"/>
      <c r="I1607" s="51">
        <v>2693421.0</v>
      </c>
      <c r="J1607" s="49" t="s">
        <v>223</v>
      </c>
      <c r="K1607" s="49" t="s">
        <v>953</v>
      </c>
    </row>
    <row r="1608">
      <c r="A1608" s="49" t="s">
        <v>3445</v>
      </c>
      <c r="B1608" s="49" t="s">
        <v>3446</v>
      </c>
      <c r="C1608" s="50">
        <v>53.0</v>
      </c>
      <c r="D1608" s="51">
        <v>-1.4</v>
      </c>
      <c r="E1608" s="52">
        <v>-0.0257</v>
      </c>
      <c r="F1608" s="53">
        <v>2.6E9</v>
      </c>
      <c r="G1608" s="49" t="s">
        <v>56</v>
      </c>
      <c r="H1608" s="51">
        <v>2004.0</v>
      </c>
      <c r="I1608" s="51">
        <v>270747.0</v>
      </c>
      <c r="J1608" s="49" t="s">
        <v>72</v>
      </c>
      <c r="K1608" s="49" t="s">
        <v>124</v>
      </c>
    </row>
    <row r="1609">
      <c r="A1609" s="49" t="s">
        <v>3447</v>
      </c>
      <c r="B1609" s="49" t="s">
        <v>3448</v>
      </c>
      <c r="C1609" s="50">
        <v>4.11</v>
      </c>
      <c r="D1609" s="51">
        <v>0.01</v>
      </c>
      <c r="E1609" s="52">
        <v>0.0024</v>
      </c>
      <c r="F1609" s="53">
        <v>4.79E8</v>
      </c>
      <c r="G1609" s="49" t="s">
        <v>56</v>
      </c>
      <c r="H1609" s="51">
        <v>2005.0</v>
      </c>
      <c r="I1609" s="51">
        <v>1338439.0</v>
      </c>
      <c r="J1609" s="49" t="s">
        <v>520</v>
      </c>
      <c r="K1609" s="49" t="s">
        <v>391</v>
      </c>
    </row>
    <row r="1610">
      <c r="A1610" s="49" t="s">
        <v>3449</v>
      </c>
      <c r="B1610" s="49" t="s">
        <v>3450</v>
      </c>
      <c r="C1610" s="50">
        <v>1.98</v>
      </c>
      <c r="D1610" s="51">
        <v>0.2</v>
      </c>
      <c r="E1610" s="52">
        <v>0.1124</v>
      </c>
      <c r="F1610" s="51">
        <v>8319821.0</v>
      </c>
      <c r="G1610" s="49" t="s">
        <v>56</v>
      </c>
      <c r="H1610" s="51">
        <v>2019.0</v>
      </c>
      <c r="I1610" s="51">
        <v>126792.0</v>
      </c>
      <c r="J1610" s="49" t="s">
        <v>82</v>
      </c>
      <c r="K1610" s="49" t="s">
        <v>83</v>
      </c>
    </row>
    <row r="1611">
      <c r="A1611" s="49" t="s">
        <v>3451</v>
      </c>
      <c r="B1611" s="49" t="s">
        <v>3452</v>
      </c>
      <c r="C1611" s="50">
        <v>6.77</v>
      </c>
      <c r="D1611" s="51">
        <v>-0.24</v>
      </c>
      <c r="E1611" s="52">
        <v>-0.0342</v>
      </c>
      <c r="F1611" s="53">
        <v>6.59E8</v>
      </c>
      <c r="G1611" s="49" t="s">
        <v>138</v>
      </c>
      <c r="H1611" s="51">
        <v>2021.0</v>
      </c>
      <c r="I1611" s="51">
        <v>47701.0</v>
      </c>
      <c r="J1611" s="49" t="s">
        <v>82</v>
      </c>
      <c r="K1611" s="49" t="s">
        <v>83</v>
      </c>
    </row>
    <row r="1612">
      <c r="A1612" s="49" t="s">
        <v>3453</v>
      </c>
      <c r="B1612" s="49" t="s">
        <v>3454</v>
      </c>
      <c r="C1612" s="50">
        <v>1.18</v>
      </c>
      <c r="D1612" s="51">
        <v>0.02</v>
      </c>
      <c r="E1612" s="52">
        <v>0.0172</v>
      </c>
      <c r="F1612" s="51">
        <v>6.4948671E7</v>
      </c>
      <c r="G1612" s="49" t="s">
        <v>67</v>
      </c>
      <c r="H1612" s="51">
        <v>2021.0</v>
      </c>
      <c r="I1612" s="51">
        <v>63120.0</v>
      </c>
      <c r="J1612" s="49" t="s">
        <v>82</v>
      </c>
      <c r="K1612" s="49" t="s">
        <v>83</v>
      </c>
    </row>
    <row r="1613">
      <c r="A1613" s="49" t="s">
        <v>3455</v>
      </c>
      <c r="B1613" s="49" t="s">
        <v>3456</v>
      </c>
      <c r="C1613" s="50">
        <v>1.035</v>
      </c>
      <c r="D1613" s="51">
        <v>0.005</v>
      </c>
      <c r="E1613" s="52">
        <v>0.0049</v>
      </c>
      <c r="F1613" s="51">
        <v>2.8566E7</v>
      </c>
      <c r="G1613" s="49" t="s">
        <v>504</v>
      </c>
      <c r="H1613" s="51">
        <v>2019.0</v>
      </c>
      <c r="I1613" s="51">
        <v>3741.0</v>
      </c>
      <c r="J1613" s="49" t="s">
        <v>82</v>
      </c>
      <c r="K1613" s="49" t="s">
        <v>244</v>
      </c>
    </row>
    <row r="1614">
      <c r="A1614" s="49" t="s">
        <v>3457</v>
      </c>
      <c r="B1614" s="49" t="s">
        <v>3458</v>
      </c>
      <c r="C1614" s="50">
        <v>1.26</v>
      </c>
      <c r="D1614" s="51">
        <v>-0.02</v>
      </c>
      <c r="E1614" s="52">
        <v>-0.0156</v>
      </c>
      <c r="F1614" s="51">
        <v>2.0117227E7</v>
      </c>
      <c r="G1614" s="49" t="s">
        <v>56</v>
      </c>
      <c r="H1614" s="51">
        <v>2021.0</v>
      </c>
      <c r="I1614" s="51">
        <v>24783.0</v>
      </c>
      <c r="J1614" s="49" t="s">
        <v>82</v>
      </c>
      <c r="K1614" s="49" t="s">
        <v>83</v>
      </c>
    </row>
    <row r="1615">
      <c r="A1615" s="49" t="s">
        <v>3459</v>
      </c>
      <c r="B1615" s="49" t="s">
        <v>3460</v>
      </c>
      <c r="C1615" s="50">
        <v>4.62</v>
      </c>
      <c r="D1615" s="51">
        <v>-0.25</v>
      </c>
      <c r="E1615" s="52">
        <v>-0.0513</v>
      </c>
      <c r="F1615" s="53">
        <v>1.4E8</v>
      </c>
      <c r="G1615" s="49" t="s">
        <v>56</v>
      </c>
      <c r="I1615" s="51">
        <v>202638.0</v>
      </c>
      <c r="J1615" s="49" t="s">
        <v>95</v>
      </c>
      <c r="K1615" s="49" t="s">
        <v>163</v>
      </c>
    </row>
    <row r="1616">
      <c r="A1616" s="49" t="s">
        <v>3461</v>
      </c>
      <c r="B1616" s="49" t="s">
        <v>3462</v>
      </c>
      <c r="C1616" s="50">
        <v>1.11</v>
      </c>
      <c r="D1616" s="51">
        <v>-0.02</v>
      </c>
      <c r="E1616" s="52">
        <v>-0.0177</v>
      </c>
      <c r="F1616" s="51">
        <v>1.3637923E7</v>
      </c>
      <c r="G1616" s="49" t="s">
        <v>56</v>
      </c>
      <c r="I1616" s="51">
        <v>28809.0</v>
      </c>
      <c r="J1616" s="49" t="s">
        <v>95</v>
      </c>
      <c r="K1616" s="49" t="s">
        <v>1819</v>
      </c>
    </row>
    <row r="1617">
      <c r="A1617" s="49" t="s">
        <v>3463</v>
      </c>
      <c r="B1617" s="49" t="s">
        <v>3464</v>
      </c>
      <c r="C1617" s="50">
        <v>23.11</v>
      </c>
      <c r="D1617" s="51">
        <v>-0.15</v>
      </c>
      <c r="E1617" s="52">
        <v>-0.0065</v>
      </c>
      <c r="F1617" s="53">
        <v>3.73E9</v>
      </c>
      <c r="G1617" s="49" t="s">
        <v>56</v>
      </c>
      <c r="H1617" s="51">
        <v>1999.0</v>
      </c>
      <c r="I1617" s="51">
        <v>2196639.0</v>
      </c>
      <c r="J1617" s="49" t="s">
        <v>223</v>
      </c>
      <c r="K1617" s="49" t="s">
        <v>953</v>
      </c>
    </row>
    <row r="1618">
      <c r="A1618" s="49" t="s">
        <v>3465</v>
      </c>
      <c r="B1618" s="49" t="s">
        <v>3466</v>
      </c>
      <c r="C1618" s="50">
        <v>1.23</v>
      </c>
      <c r="D1618" s="51">
        <v>-0.21</v>
      </c>
      <c r="E1618" s="52">
        <v>-0.1458</v>
      </c>
      <c r="F1618" s="51">
        <v>951989.0</v>
      </c>
      <c r="G1618" s="49" t="s">
        <v>56</v>
      </c>
      <c r="I1618" s="51">
        <v>835976.0</v>
      </c>
      <c r="J1618" s="49" t="s">
        <v>95</v>
      </c>
      <c r="K1618" s="49" t="s">
        <v>1354</v>
      </c>
    </row>
    <row r="1619">
      <c r="A1619" s="49" t="s">
        <v>3467</v>
      </c>
      <c r="B1619" s="49" t="s">
        <v>3468</v>
      </c>
      <c r="C1619" s="50">
        <v>78.94</v>
      </c>
      <c r="D1619" s="51">
        <v>-1.45</v>
      </c>
      <c r="E1619" s="52">
        <v>-0.018</v>
      </c>
      <c r="F1619" s="53">
        <v>5.26E9</v>
      </c>
      <c r="G1619" s="49" t="s">
        <v>56</v>
      </c>
      <c r="I1619" s="51">
        <v>308757.0</v>
      </c>
      <c r="J1619" s="49" t="s">
        <v>107</v>
      </c>
      <c r="K1619" s="49" t="s">
        <v>262</v>
      </c>
    </row>
    <row r="1620">
      <c r="A1620" s="49" t="s">
        <v>3469</v>
      </c>
      <c r="B1620" s="49" t="s">
        <v>3470</v>
      </c>
      <c r="C1620" s="50">
        <v>53.55</v>
      </c>
      <c r="D1620" s="51">
        <v>-0.71</v>
      </c>
      <c r="E1620" s="52">
        <v>-0.0131</v>
      </c>
      <c r="F1620" s="53">
        <v>1.41E9</v>
      </c>
      <c r="G1620" s="49" t="s">
        <v>56</v>
      </c>
      <c r="I1620" s="51">
        <v>35999.0</v>
      </c>
      <c r="J1620" s="49" t="s">
        <v>95</v>
      </c>
      <c r="K1620" s="49" t="s">
        <v>707</v>
      </c>
    </row>
    <row r="1621">
      <c r="A1621" s="49" t="s">
        <v>3471</v>
      </c>
      <c r="B1621" s="49" t="s">
        <v>3472</v>
      </c>
      <c r="C1621" s="50">
        <v>1.7352</v>
      </c>
      <c r="D1621" s="51">
        <v>-0.2948</v>
      </c>
      <c r="E1621" s="52">
        <v>-0.1452</v>
      </c>
      <c r="F1621" s="51">
        <v>2.5920025E7</v>
      </c>
      <c r="G1621" s="49" t="s">
        <v>56</v>
      </c>
      <c r="H1621" s="51">
        <v>2021.0</v>
      </c>
      <c r="I1621" s="51">
        <v>9894.0</v>
      </c>
      <c r="J1621" s="49" t="s">
        <v>72</v>
      </c>
      <c r="K1621" s="49" t="s">
        <v>73</v>
      </c>
    </row>
    <row r="1622">
      <c r="A1622" s="49" t="s">
        <v>3473</v>
      </c>
      <c r="B1622" s="49" t="s">
        <v>3474</v>
      </c>
      <c r="C1622" s="50">
        <v>24.76</v>
      </c>
      <c r="D1622" s="51">
        <v>-0.26</v>
      </c>
      <c r="E1622" s="52">
        <v>-0.0104</v>
      </c>
      <c r="F1622" s="53">
        <v>1.4E9</v>
      </c>
      <c r="G1622" s="49" t="s">
        <v>56</v>
      </c>
      <c r="H1622" s="51">
        <v>2021.0</v>
      </c>
      <c r="I1622" s="51">
        <v>580226.0</v>
      </c>
      <c r="J1622" s="49" t="s">
        <v>145</v>
      </c>
      <c r="K1622" s="49" t="s">
        <v>146</v>
      </c>
    </row>
    <row r="1623">
      <c r="A1623" s="49" t="s">
        <v>3475</v>
      </c>
      <c r="B1623" s="49" t="s">
        <v>3476</v>
      </c>
      <c r="C1623" s="50">
        <v>1.68</v>
      </c>
      <c r="D1623" s="51">
        <v>-0.18</v>
      </c>
      <c r="E1623" s="52">
        <v>-0.0968</v>
      </c>
      <c r="F1623" s="51">
        <v>1.7091967E7</v>
      </c>
      <c r="G1623" s="49" t="s">
        <v>56</v>
      </c>
      <c r="I1623" s="51">
        <v>35076.0</v>
      </c>
      <c r="J1623" s="49" t="s">
        <v>82</v>
      </c>
      <c r="K1623" s="49" t="s">
        <v>83</v>
      </c>
    </row>
    <row r="1624">
      <c r="A1624" s="49" t="s">
        <v>3477</v>
      </c>
      <c r="B1624" s="49" t="s">
        <v>3478</v>
      </c>
      <c r="C1624" s="50">
        <v>6.45</v>
      </c>
      <c r="D1624" s="51">
        <v>-0.22</v>
      </c>
      <c r="E1624" s="52">
        <v>-0.033</v>
      </c>
      <c r="F1624" s="51">
        <v>7.1709133E7</v>
      </c>
      <c r="G1624" s="49" t="s">
        <v>56</v>
      </c>
      <c r="I1624" s="51">
        <v>5538.0</v>
      </c>
      <c r="J1624" s="49" t="s">
        <v>57</v>
      </c>
      <c r="K1624" s="49" t="s">
        <v>111</v>
      </c>
    </row>
    <row r="1625">
      <c r="A1625" s="49" t="s">
        <v>3479</v>
      </c>
      <c r="B1625" s="49" t="s">
        <v>3480</v>
      </c>
      <c r="C1625" s="50">
        <v>17.69</v>
      </c>
      <c r="D1625" s="51">
        <v>-0.35</v>
      </c>
      <c r="E1625" s="52">
        <v>-0.0194</v>
      </c>
      <c r="F1625" s="53">
        <v>1.27E9</v>
      </c>
      <c r="G1625" s="49" t="s">
        <v>56</v>
      </c>
      <c r="H1625" s="51">
        <v>2006.0</v>
      </c>
      <c r="I1625" s="51">
        <v>198364.0</v>
      </c>
      <c r="J1625" s="49" t="s">
        <v>95</v>
      </c>
      <c r="K1625" s="49" t="s">
        <v>2465</v>
      </c>
    </row>
    <row r="1626">
      <c r="A1626" s="49" t="s">
        <v>3481</v>
      </c>
      <c r="B1626" s="49" t="s">
        <v>3482</v>
      </c>
      <c r="C1626" s="50">
        <v>22.0314</v>
      </c>
      <c r="D1626" s="51">
        <v>-0.0137</v>
      </c>
      <c r="E1626" s="52">
        <v>-6.0E-4</v>
      </c>
      <c r="F1626" s="54"/>
      <c r="G1626" s="49" t="s">
        <v>56</v>
      </c>
      <c r="I1626" s="51">
        <v>13280.0</v>
      </c>
      <c r="J1626" s="54"/>
      <c r="K1626" s="54"/>
    </row>
    <row r="1627">
      <c r="A1627" s="49" t="s">
        <v>3483</v>
      </c>
      <c r="B1627" s="49" t="s">
        <v>3484</v>
      </c>
      <c r="C1627" s="50">
        <v>23.5</v>
      </c>
      <c r="D1627" s="51">
        <v>-0.7</v>
      </c>
      <c r="E1627" s="52">
        <v>-0.0289</v>
      </c>
      <c r="F1627" s="54"/>
      <c r="G1627" s="49" t="s">
        <v>56</v>
      </c>
      <c r="I1627" s="51">
        <v>14334.0</v>
      </c>
      <c r="J1627" s="54"/>
      <c r="K1627" s="54"/>
    </row>
    <row r="1628">
      <c r="A1628" s="49" t="s">
        <v>3485</v>
      </c>
      <c r="B1628" s="49" t="s">
        <v>3486</v>
      </c>
      <c r="C1628" s="50">
        <v>23.89</v>
      </c>
      <c r="D1628" s="51">
        <v>0.0683</v>
      </c>
      <c r="E1628" s="52">
        <v>0.0029</v>
      </c>
      <c r="F1628" s="54"/>
      <c r="G1628" s="49" t="s">
        <v>56</v>
      </c>
      <c r="I1628" s="51">
        <v>2212.0</v>
      </c>
      <c r="J1628" s="54"/>
      <c r="K1628" s="54"/>
    </row>
    <row r="1629">
      <c r="A1629" s="49" t="s">
        <v>3487</v>
      </c>
      <c r="B1629" s="49" t="s">
        <v>3488</v>
      </c>
      <c r="C1629" s="50">
        <v>1.1</v>
      </c>
      <c r="D1629" s="51">
        <v>0.01</v>
      </c>
      <c r="E1629" s="52">
        <v>0.0092</v>
      </c>
      <c r="F1629" s="51">
        <v>3.3867758E7</v>
      </c>
      <c r="G1629" s="49" t="s">
        <v>56</v>
      </c>
      <c r="H1629" s="51">
        <v>2017.0</v>
      </c>
      <c r="I1629" s="51">
        <v>24145.0</v>
      </c>
      <c r="J1629" s="49" t="s">
        <v>82</v>
      </c>
      <c r="K1629" s="49" t="s">
        <v>178</v>
      </c>
    </row>
    <row r="1630">
      <c r="A1630" s="49" t="s">
        <v>3489</v>
      </c>
      <c r="B1630" s="49" t="s">
        <v>3490</v>
      </c>
      <c r="C1630" s="50">
        <v>7.9</v>
      </c>
      <c r="D1630" s="51">
        <v>-0.14</v>
      </c>
      <c r="E1630" s="52">
        <v>-0.0174</v>
      </c>
      <c r="F1630" s="51">
        <v>4.4479133E7</v>
      </c>
      <c r="G1630" s="49" t="s">
        <v>67</v>
      </c>
      <c r="H1630" s="51">
        <v>2016.0</v>
      </c>
      <c r="I1630" s="51">
        <v>28035.0</v>
      </c>
      <c r="J1630" s="49" t="s">
        <v>68</v>
      </c>
      <c r="K1630" s="49" t="s">
        <v>69</v>
      </c>
    </row>
    <row r="1631">
      <c r="A1631" s="49" t="s">
        <v>3491</v>
      </c>
      <c r="B1631" s="49" t="s">
        <v>3492</v>
      </c>
      <c r="C1631" s="50">
        <v>1.19</v>
      </c>
      <c r="D1631" s="51">
        <v>-0.06</v>
      </c>
      <c r="E1631" s="52">
        <v>-0.048</v>
      </c>
      <c r="F1631" s="51">
        <v>2.9917833E7</v>
      </c>
      <c r="G1631" s="49" t="s">
        <v>56</v>
      </c>
      <c r="H1631" s="51">
        <v>2020.0</v>
      </c>
      <c r="I1631" s="51">
        <v>50287.0</v>
      </c>
      <c r="J1631" s="49" t="s">
        <v>82</v>
      </c>
      <c r="K1631" s="49" t="s">
        <v>139</v>
      </c>
    </row>
    <row r="1632">
      <c r="A1632" s="49" t="s">
        <v>3493</v>
      </c>
      <c r="B1632" s="49" t="s">
        <v>3494</v>
      </c>
      <c r="C1632" s="50">
        <v>0.025</v>
      </c>
      <c r="D1632" s="51">
        <v>-0.005</v>
      </c>
      <c r="E1632" s="52">
        <v>-0.1667</v>
      </c>
      <c r="F1632" s="51">
        <v>628526.0</v>
      </c>
      <c r="G1632" s="49" t="s">
        <v>56</v>
      </c>
      <c r="H1632" s="51">
        <v>2020.0</v>
      </c>
      <c r="I1632" s="51">
        <v>18000.0</v>
      </c>
      <c r="J1632" s="49" t="s">
        <v>82</v>
      </c>
      <c r="K1632" s="49" t="s">
        <v>139</v>
      </c>
    </row>
    <row r="1633">
      <c r="A1633" s="49" t="s">
        <v>3495</v>
      </c>
      <c r="B1633" s="49" t="s">
        <v>3496</v>
      </c>
      <c r="C1633" s="50">
        <v>92.7</v>
      </c>
      <c r="D1633" s="51">
        <v>-3.23</v>
      </c>
      <c r="E1633" s="52">
        <v>-0.0337</v>
      </c>
      <c r="F1633" s="53">
        <v>3.54E10</v>
      </c>
      <c r="G1633" s="49" t="s">
        <v>56</v>
      </c>
      <c r="H1633" s="51">
        <v>1994.0</v>
      </c>
      <c r="I1633" s="51">
        <v>3480080.0</v>
      </c>
      <c r="J1633" s="49" t="s">
        <v>72</v>
      </c>
      <c r="K1633" s="49" t="s">
        <v>133</v>
      </c>
    </row>
    <row r="1634">
      <c r="A1634" s="49" t="s">
        <v>3497</v>
      </c>
      <c r="B1634" s="49" t="s">
        <v>3498</v>
      </c>
      <c r="C1634" s="50">
        <v>16.12</v>
      </c>
      <c r="D1634" s="51">
        <v>-0.33</v>
      </c>
      <c r="E1634" s="52">
        <v>-0.0201</v>
      </c>
      <c r="F1634" s="54"/>
      <c r="G1634" s="49" t="s">
        <v>56</v>
      </c>
      <c r="I1634" s="51">
        <v>108680.0</v>
      </c>
      <c r="J1634" s="54"/>
      <c r="K1634" s="54"/>
    </row>
    <row r="1635">
      <c r="A1635" s="49" t="s">
        <v>3499</v>
      </c>
      <c r="B1635" s="49" t="s">
        <v>3500</v>
      </c>
      <c r="C1635" s="50">
        <v>15.54</v>
      </c>
      <c r="D1635" s="51">
        <v>-0.27</v>
      </c>
      <c r="E1635" s="52">
        <v>-0.0171</v>
      </c>
      <c r="F1635" s="54"/>
      <c r="G1635" s="49" t="s">
        <v>56</v>
      </c>
      <c r="I1635" s="51">
        <v>160764.0</v>
      </c>
      <c r="J1635" s="54"/>
      <c r="K1635" s="54"/>
    </row>
    <row r="1636">
      <c r="A1636" s="49" t="s">
        <v>3501</v>
      </c>
      <c r="B1636" s="49" t="s">
        <v>3502</v>
      </c>
      <c r="C1636" s="50">
        <v>14.99</v>
      </c>
      <c r="D1636" s="51">
        <v>-0.21</v>
      </c>
      <c r="E1636" s="52">
        <v>-0.0138</v>
      </c>
      <c r="F1636" s="54"/>
      <c r="G1636" s="49" t="s">
        <v>56</v>
      </c>
      <c r="I1636" s="51">
        <v>25445.0</v>
      </c>
      <c r="J1636" s="54"/>
      <c r="K1636" s="54"/>
    </row>
    <row r="1637">
      <c r="A1637" s="49" t="s">
        <v>3503</v>
      </c>
      <c r="B1637" s="49" t="s">
        <v>3504</v>
      </c>
      <c r="C1637" s="50">
        <v>13.835</v>
      </c>
      <c r="D1637" s="51">
        <v>-0.345</v>
      </c>
      <c r="E1637" s="52">
        <v>-0.0243</v>
      </c>
      <c r="F1637" s="54"/>
      <c r="G1637" s="49" t="s">
        <v>56</v>
      </c>
      <c r="I1637" s="51">
        <v>130360.0</v>
      </c>
      <c r="J1637" s="54"/>
      <c r="K1637" s="54"/>
    </row>
    <row r="1638">
      <c r="A1638" s="49" t="s">
        <v>3505</v>
      </c>
      <c r="B1638" s="49" t="s">
        <v>3506</v>
      </c>
      <c r="C1638" s="50">
        <v>13.6799</v>
      </c>
      <c r="D1638" s="51">
        <v>-0.3101</v>
      </c>
      <c r="E1638" s="52">
        <v>-0.0222</v>
      </c>
      <c r="F1638" s="54"/>
      <c r="G1638" s="49" t="s">
        <v>56</v>
      </c>
      <c r="I1638" s="51">
        <v>52710.0</v>
      </c>
      <c r="J1638" s="54"/>
      <c r="K1638" s="54"/>
    </row>
    <row r="1639">
      <c r="A1639" s="49" t="s">
        <v>3507</v>
      </c>
      <c r="B1639" s="49" t="s">
        <v>3508</v>
      </c>
      <c r="C1639" s="50">
        <v>16.76</v>
      </c>
      <c r="D1639" s="51">
        <v>-0.08</v>
      </c>
      <c r="E1639" s="52">
        <v>-0.0048</v>
      </c>
      <c r="F1639" s="53">
        <v>1.26E8</v>
      </c>
      <c r="G1639" s="49" t="s">
        <v>56</v>
      </c>
      <c r="I1639" s="51">
        <v>14031.0</v>
      </c>
      <c r="J1639" s="49" t="s">
        <v>72</v>
      </c>
      <c r="K1639" s="49" t="s">
        <v>133</v>
      </c>
    </row>
    <row r="1640">
      <c r="A1640" s="49" t="s">
        <v>3509</v>
      </c>
      <c r="B1640" s="49" t="s">
        <v>3510</v>
      </c>
      <c r="C1640" s="50">
        <v>8.99</v>
      </c>
      <c r="D1640" s="51">
        <v>-0.08</v>
      </c>
      <c r="E1640" s="52">
        <v>-0.0088</v>
      </c>
      <c r="F1640" s="53">
        <v>7.68E8</v>
      </c>
      <c r="G1640" s="49" t="s">
        <v>56</v>
      </c>
      <c r="H1640" s="51">
        <v>2018.0</v>
      </c>
      <c r="I1640" s="51">
        <v>779952.0</v>
      </c>
      <c r="J1640" s="49" t="s">
        <v>82</v>
      </c>
      <c r="K1640" s="49" t="s">
        <v>83</v>
      </c>
    </row>
    <row r="1641">
      <c r="A1641" s="49" t="s">
        <v>3511</v>
      </c>
      <c r="B1641" s="49" t="s">
        <v>3512</v>
      </c>
      <c r="C1641" s="50">
        <v>6.59</v>
      </c>
      <c r="D1641" s="51">
        <v>0.15</v>
      </c>
      <c r="E1641" s="52">
        <v>0.0233</v>
      </c>
      <c r="F1641" s="51">
        <v>1.2002677E7</v>
      </c>
      <c r="G1641" s="49" t="s">
        <v>56</v>
      </c>
      <c r="I1641" s="51">
        <v>1364.0</v>
      </c>
      <c r="J1641" s="49" t="s">
        <v>72</v>
      </c>
      <c r="K1641" s="49" t="s">
        <v>185</v>
      </c>
    </row>
    <row r="1642">
      <c r="A1642" s="49" t="s">
        <v>3513</v>
      </c>
      <c r="B1642" s="49" t="s">
        <v>3514</v>
      </c>
      <c r="C1642" s="50">
        <v>31.94</v>
      </c>
      <c r="D1642" s="51">
        <v>-0.56</v>
      </c>
      <c r="E1642" s="52">
        <v>-0.0172</v>
      </c>
      <c r="F1642" s="53">
        <v>4.45E9</v>
      </c>
      <c r="G1642" s="49" t="s">
        <v>56</v>
      </c>
      <c r="I1642" s="51">
        <v>1379802.0</v>
      </c>
      <c r="J1642" s="49" t="s">
        <v>107</v>
      </c>
      <c r="K1642" s="49" t="s">
        <v>1294</v>
      </c>
    </row>
    <row r="1643">
      <c r="A1643" s="49" t="s">
        <v>3515</v>
      </c>
      <c r="B1643" s="49" t="s">
        <v>3516</v>
      </c>
      <c r="C1643" s="50">
        <v>33.57</v>
      </c>
      <c r="D1643" s="51">
        <v>-0.96</v>
      </c>
      <c r="E1643" s="52">
        <v>-0.0278</v>
      </c>
      <c r="F1643" s="53">
        <v>1.6E9</v>
      </c>
      <c r="G1643" s="49" t="s">
        <v>56</v>
      </c>
      <c r="I1643" s="51">
        <v>298537.0</v>
      </c>
      <c r="J1643" s="49" t="s">
        <v>57</v>
      </c>
      <c r="K1643" s="49" t="s">
        <v>58</v>
      </c>
    </row>
    <row r="1644">
      <c r="A1644" s="49" t="s">
        <v>3517</v>
      </c>
      <c r="B1644" s="49" t="s">
        <v>3518</v>
      </c>
      <c r="C1644" s="50">
        <v>73.1</v>
      </c>
      <c r="D1644" s="51">
        <v>-0.83</v>
      </c>
      <c r="E1644" s="52">
        <v>-0.0112</v>
      </c>
      <c r="F1644" s="53">
        <v>1.73E10</v>
      </c>
      <c r="G1644" s="49" t="s">
        <v>56</v>
      </c>
      <c r="I1644" s="51">
        <v>5378064.0</v>
      </c>
      <c r="J1644" s="49" t="s">
        <v>72</v>
      </c>
      <c r="K1644" s="49" t="s">
        <v>650</v>
      </c>
    </row>
    <row r="1645">
      <c r="A1645" s="49" t="s">
        <v>3519</v>
      </c>
      <c r="B1645" s="49" t="s">
        <v>3520</v>
      </c>
      <c r="C1645" s="50">
        <v>625.67</v>
      </c>
      <c r="D1645" s="51">
        <v>-8.75</v>
      </c>
      <c r="E1645" s="52">
        <v>-0.0138</v>
      </c>
      <c r="F1645" s="53">
        <v>5.86E9</v>
      </c>
      <c r="G1645" s="49" t="s">
        <v>56</v>
      </c>
      <c r="H1645" s="51">
        <v>1972.0</v>
      </c>
      <c r="I1645" s="51">
        <v>64417.0</v>
      </c>
      <c r="J1645" s="49" t="s">
        <v>145</v>
      </c>
      <c r="K1645" s="49" t="s">
        <v>146</v>
      </c>
    </row>
    <row r="1646">
      <c r="A1646" s="49" t="s">
        <v>3521</v>
      </c>
      <c r="B1646" s="49" t="s">
        <v>3522</v>
      </c>
      <c r="C1646" s="50">
        <v>19.86</v>
      </c>
      <c r="D1646" s="51">
        <v>-0.2</v>
      </c>
      <c r="E1646" s="52">
        <v>-0.01</v>
      </c>
      <c r="F1646" s="53">
        <v>4.14E9</v>
      </c>
      <c r="G1646" s="49" t="s">
        <v>56</v>
      </c>
      <c r="H1646" s="51">
        <v>1992.0</v>
      </c>
      <c r="I1646" s="51">
        <v>2744719.0</v>
      </c>
      <c r="J1646" s="49" t="s">
        <v>72</v>
      </c>
      <c r="K1646" s="49" t="s">
        <v>133</v>
      </c>
    </row>
    <row r="1647">
      <c r="A1647" s="49" t="s">
        <v>3523</v>
      </c>
      <c r="B1647" s="49" t="s">
        <v>3524</v>
      </c>
      <c r="C1647" s="50">
        <v>27.08</v>
      </c>
      <c r="D1647" s="51">
        <v>-0.52</v>
      </c>
      <c r="E1647" s="52">
        <v>-0.0188</v>
      </c>
      <c r="F1647" s="53">
        <v>7.32E9</v>
      </c>
      <c r="G1647" s="49" t="s">
        <v>56</v>
      </c>
      <c r="H1647" s="51">
        <v>2018.0</v>
      </c>
      <c r="I1647" s="51">
        <v>2102969.0</v>
      </c>
      <c r="J1647" s="49" t="s">
        <v>68</v>
      </c>
      <c r="K1647" s="49" t="s">
        <v>86</v>
      </c>
    </row>
    <row r="1648">
      <c r="A1648" s="49" t="s">
        <v>3525</v>
      </c>
      <c r="B1648" s="49" t="s">
        <v>3526</v>
      </c>
      <c r="C1648" s="50">
        <v>21.19</v>
      </c>
      <c r="D1648" s="51">
        <v>-0.56</v>
      </c>
      <c r="E1648" s="52">
        <v>-0.0258</v>
      </c>
      <c r="F1648" s="53">
        <v>7.36E8</v>
      </c>
      <c r="G1648" s="49" t="s">
        <v>56</v>
      </c>
      <c r="H1648" s="51">
        <v>2015.0</v>
      </c>
      <c r="I1648" s="51">
        <v>212600.0</v>
      </c>
      <c r="J1648" s="49" t="s">
        <v>82</v>
      </c>
      <c r="K1648" s="49" t="s">
        <v>83</v>
      </c>
    </row>
    <row r="1649">
      <c r="A1649" s="49" t="s">
        <v>3527</v>
      </c>
      <c r="B1649" s="49" t="s">
        <v>3528</v>
      </c>
      <c r="C1649" s="50">
        <v>73.01</v>
      </c>
      <c r="D1649" s="51">
        <v>-1.93</v>
      </c>
      <c r="E1649" s="52">
        <v>-0.0258</v>
      </c>
      <c r="F1649" s="53">
        <v>4.48E9</v>
      </c>
      <c r="G1649" s="49" t="s">
        <v>56</v>
      </c>
      <c r="H1649" s="51">
        <v>1998.0</v>
      </c>
      <c r="I1649" s="51">
        <v>723937.0</v>
      </c>
      <c r="J1649" s="49" t="s">
        <v>95</v>
      </c>
      <c r="K1649" s="49" t="s">
        <v>2120</v>
      </c>
    </row>
    <row r="1650">
      <c r="A1650" s="49" t="s">
        <v>3529</v>
      </c>
      <c r="B1650" s="49" t="s">
        <v>3530</v>
      </c>
      <c r="C1650" s="50">
        <v>2.33</v>
      </c>
      <c r="D1650" s="51">
        <v>-0.02</v>
      </c>
      <c r="E1650" s="52">
        <v>-0.0085</v>
      </c>
      <c r="F1650" s="53">
        <v>4.94E8</v>
      </c>
      <c r="G1650" s="49" t="s">
        <v>56</v>
      </c>
      <c r="H1650" s="51">
        <v>2013.0</v>
      </c>
      <c r="I1650" s="51">
        <v>1973412.0</v>
      </c>
      <c r="J1650" s="49" t="s">
        <v>107</v>
      </c>
      <c r="K1650" s="49" t="s">
        <v>678</v>
      </c>
    </row>
    <row r="1651">
      <c r="A1651" s="49" t="s">
        <v>3531</v>
      </c>
      <c r="B1651" s="49" t="s">
        <v>3532</v>
      </c>
      <c r="C1651" s="50">
        <v>2.09</v>
      </c>
      <c r="D1651" s="51">
        <v>-0.05</v>
      </c>
      <c r="E1651" s="52">
        <v>-0.0234</v>
      </c>
      <c r="F1651" s="53">
        <v>9.74E8</v>
      </c>
      <c r="G1651" s="49" t="s">
        <v>56</v>
      </c>
      <c r="H1651" s="51">
        <v>2021.0</v>
      </c>
      <c r="I1651" s="51">
        <v>1844382.0</v>
      </c>
      <c r="J1651" s="49" t="s">
        <v>107</v>
      </c>
      <c r="K1651" s="49" t="s">
        <v>348</v>
      </c>
    </row>
    <row r="1652">
      <c r="A1652" s="49" t="s">
        <v>3533</v>
      </c>
      <c r="B1652" s="49" t="s">
        <v>3534</v>
      </c>
      <c r="C1652" s="50">
        <v>0.97</v>
      </c>
      <c r="D1652" s="51">
        <v>0.05</v>
      </c>
      <c r="E1652" s="52">
        <v>0.0544</v>
      </c>
      <c r="F1652" s="51">
        <v>2603064.0</v>
      </c>
      <c r="G1652" s="49" t="s">
        <v>56</v>
      </c>
      <c r="I1652" s="51">
        <v>13097.0</v>
      </c>
      <c r="J1652" s="49" t="s">
        <v>95</v>
      </c>
      <c r="K1652" s="49" t="s">
        <v>391</v>
      </c>
    </row>
    <row r="1653">
      <c r="A1653" s="49" t="s">
        <v>3535</v>
      </c>
      <c r="B1653" s="49" t="s">
        <v>3536</v>
      </c>
      <c r="C1653" s="50">
        <v>1.57</v>
      </c>
      <c r="D1653" s="51">
        <v>-0.02</v>
      </c>
      <c r="E1653" s="52">
        <v>-0.0126</v>
      </c>
      <c r="F1653" s="51">
        <v>502400.0</v>
      </c>
      <c r="G1653" s="49" t="s">
        <v>56</v>
      </c>
      <c r="I1653" s="51">
        <v>6423.0</v>
      </c>
      <c r="J1653" s="49" t="s">
        <v>95</v>
      </c>
      <c r="K1653" s="49" t="s">
        <v>391</v>
      </c>
    </row>
    <row r="1654">
      <c r="A1654" s="49" t="s">
        <v>3537</v>
      </c>
      <c r="B1654" s="49" t="s">
        <v>3538</v>
      </c>
      <c r="C1654" s="50">
        <v>0.0076</v>
      </c>
      <c r="D1654" s="51">
        <v>0.0</v>
      </c>
      <c r="E1654" s="52">
        <v>0.0</v>
      </c>
      <c r="F1654" s="51">
        <v>19000.0</v>
      </c>
      <c r="G1654" s="49" t="s">
        <v>56</v>
      </c>
      <c r="I1654" s="51">
        <v>200.0</v>
      </c>
      <c r="J1654" s="49" t="s">
        <v>95</v>
      </c>
      <c r="K1654" s="49" t="s">
        <v>391</v>
      </c>
    </row>
    <row r="1655">
      <c r="A1655" s="49" t="s">
        <v>3539</v>
      </c>
      <c r="B1655" s="49" t="s">
        <v>3540</v>
      </c>
      <c r="C1655" s="50">
        <v>3.17</v>
      </c>
      <c r="D1655" s="51">
        <v>-0.13</v>
      </c>
      <c r="E1655" s="52">
        <v>-0.0394</v>
      </c>
      <c r="F1655" s="51">
        <v>7.7155939E7</v>
      </c>
      <c r="G1655" s="49" t="s">
        <v>56</v>
      </c>
      <c r="H1655" s="51">
        <v>2003.0</v>
      </c>
      <c r="I1655" s="51">
        <v>58480.0</v>
      </c>
      <c r="J1655" s="49" t="s">
        <v>95</v>
      </c>
      <c r="K1655" s="49" t="s">
        <v>1819</v>
      </c>
    </row>
    <row r="1656">
      <c r="A1656" s="49" t="s">
        <v>3541</v>
      </c>
      <c r="B1656" s="49" t="s">
        <v>3542</v>
      </c>
      <c r="C1656" s="50">
        <v>10.38</v>
      </c>
      <c r="D1656" s="51">
        <v>0.0</v>
      </c>
      <c r="E1656" s="52">
        <v>0.0</v>
      </c>
      <c r="F1656" s="51">
        <v>0.0</v>
      </c>
      <c r="G1656" s="49" t="s">
        <v>56</v>
      </c>
      <c r="H1656" s="51">
        <v>2020.0</v>
      </c>
      <c r="I1656" s="51">
        <v>349.0</v>
      </c>
      <c r="J1656" s="49" t="s">
        <v>72</v>
      </c>
      <c r="K1656" s="49" t="s">
        <v>73</v>
      </c>
    </row>
    <row r="1657">
      <c r="A1657" s="49" t="s">
        <v>3543</v>
      </c>
      <c r="B1657" s="49" t="s">
        <v>3544</v>
      </c>
      <c r="C1657" s="50">
        <v>10.45</v>
      </c>
      <c r="D1657" s="51">
        <v>0.0</v>
      </c>
      <c r="E1657" s="52">
        <v>0.0</v>
      </c>
      <c r="F1657" s="51">
        <v>0.0</v>
      </c>
      <c r="G1657" s="49" t="s">
        <v>56</v>
      </c>
      <c r="H1657" s="51">
        <v>2020.0</v>
      </c>
      <c r="I1657" s="51">
        <v>40.0</v>
      </c>
      <c r="J1657" s="49" t="s">
        <v>72</v>
      </c>
      <c r="K1657" s="49" t="s">
        <v>73</v>
      </c>
    </row>
    <row r="1658">
      <c r="A1658" s="49" t="s">
        <v>3545</v>
      </c>
      <c r="B1658" s="49" t="s">
        <v>3546</v>
      </c>
      <c r="C1658" s="50">
        <v>0.08</v>
      </c>
      <c r="D1658" s="51">
        <v>0.0091</v>
      </c>
      <c r="E1658" s="52">
        <v>0.1284</v>
      </c>
      <c r="F1658" s="51">
        <v>0.0</v>
      </c>
      <c r="G1658" s="49" t="s">
        <v>56</v>
      </c>
      <c r="H1658" s="51">
        <v>2020.0</v>
      </c>
      <c r="I1658" s="51">
        <v>19000.0</v>
      </c>
      <c r="J1658" s="49" t="s">
        <v>72</v>
      </c>
      <c r="K1658" s="49" t="s">
        <v>73</v>
      </c>
    </row>
    <row r="1659">
      <c r="A1659" s="49" t="s">
        <v>3547</v>
      </c>
      <c r="B1659" s="49" t="s">
        <v>3548</v>
      </c>
      <c r="C1659" s="50">
        <v>323.8</v>
      </c>
      <c r="D1659" s="51">
        <v>-3.05</v>
      </c>
      <c r="E1659" s="52">
        <v>-0.0093</v>
      </c>
      <c r="F1659" s="53">
        <v>1.6E10</v>
      </c>
      <c r="G1659" s="49" t="s">
        <v>56</v>
      </c>
      <c r="I1659" s="51">
        <v>236974.0</v>
      </c>
      <c r="J1659" s="49" t="s">
        <v>82</v>
      </c>
      <c r="K1659" s="49" t="s">
        <v>745</v>
      </c>
    </row>
    <row r="1660">
      <c r="A1660" s="49" t="s">
        <v>3549</v>
      </c>
      <c r="B1660" s="49" t="s">
        <v>3550</v>
      </c>
      <c r="C1660" s="50">
        <v>2.75</v>
      </c>
      <c r="D1660" s="51">
        <v>0.0</v>
      </c>
      <c r="E1660" s="52">
        <v>0.0</v>
      </c>
      <c r="F1660" s="53">
        <v>3.41E8</v>
      </c>
      <c r="G1660" s="49" t="s">
        <v>56</v>
      </c>
      <c r="H1660" s="51">
        <v>2021.0</v>
      </c>
      <c r="I1660" s="51">
        <v>187228.0</v>
      </c>
      <c r="J1660" s="49" t="s">
        <v>95</v>
      </c>
      <c r="K1660" s="49" t="s">
        <v>2603</v>
      </c>
    </row>
    <row r="1661">
      <c r="A1661" s="49" t="s">
        <v>3551</v>
      </c>
      <c r="B1661" s="49" t="s">
        <v>3552</v>
      </c>
      <c r="C1661" s="50">
        <v>11.01</v>
      </c>
      <c r="D1661" s="51">
        <v>0.01</v>
      </c>
      <c r="E1661" s="52">
        <v>9.0E-4</v>
      </c>
      <c r="F1661" s="51">
        <v>0.0</v>
      </c>
      <c r="G1661" s="49" t="s">
        <v>56</v>
      </c>
      <c r="H1661" s="51">
        <v>2021.0</v>
      </c>
      <c r="I1661" s="51">
        <v>458.0</v>
      </c>
      <c r="J1661" s="49" t="s">
        <v>72</v>
      </c>
      <c r="K1661" s="49" t="s">
        <v>73</v>
      </c>
    </row>
    <row r="1662">
      <c r="A1662" s="49" t="s">
        <v>3553</v>
      </c>
      <c r="B1662" s="49" t="s">
        <v>3554</v>
      </c>
      <c r="C1662" s="50">
        <v>11.02</v>
      </c>
      <c r="D1662" s="51">
        <v>0.01</v>
      </c>
      <c r="E1662" s="52">
        <v>9.0E-4</v>
      </c>
      <c r="F1662" s="51">
        <v>0.0</v>
      </c>
      <c r="G1662" s="49" t="s">
        <v>56</v>
      </c>
      <c r="H1662" s="51">
        <v>2020.0</v>
      </c>
      <c r="I1662" s="51">
        <v>101.0</v>
      </c>
      <c r="J1662" s="49" t="s">
        <v>72</v>
      </c>
      <c r="K1662" s="49" t="s">
        <v>73</v>
      </c>
    </row>
    <row r="1663">
      <c r="A1663" s="49" t="s">
        <v>3555</v>
      </c>
      <c r="B1663" s="49" t="s">
        <v>3556</v>
      </c>
      <c r="C1663" s="50">
        <v>0.105</v>
      </c>
      <c r="D1663" s="51">
        <v>-0.0121</v>
      </c>
      <c r="E1663" s="52">
        <v>-0.1033</v>
      </c>
      <c r="F1663" s="51">
        <v>0.0</v>
      </c>
      <c r="G1663" s="49" t="s">
        <v>56</v>
      </c>
      <c r="H1663" s="51">
        <v>2021.0</v>
      </c>
      <c r="I1663" s="51">
        <v>2600.0</v>
      </c>
      <c r="J1663" s="49" t="s">
        <v>72</v>
      </c>
      <c r="K1663" s="49" t="s">
        <v>73</v>
      </c>
    </row>
    <row r="1664">
      <c r="A1664" s="49" t="s">
        <v>3557</v>
      </c>
      <c r="B1664" s="49" t="s">
        <v>3558</v>
      </c>
      <c r="C1664" s="50">
        <v>53.58</v>
      </c>
      <c r="D1664" s="51">
        <v>-0.97</v>
      </c>
      <c r="E1664" s="52">
        <v>-0.0178</v>
      </c>
      <c r="F1664" s="53">
        <v>3.58E9</v>
      </c>
      <c r="G1664" s="49" t="s">
        <v>56</v>
      </c>
      <c r="I1664" s="51">
        <v>634008.0</v>
      </c>
      <c r="J1664" s="49" t="s">
        <v>72</v>
      </c>
      <c r="K1664" s="49" t="s">
        <v>650</v>
      </c>
    </row>
    <row r="1665">
      <c r="A1665" s="49" t="s">
        <v>3559</v>
      </c>
      <c r="B1665" s="49" t="s">
        <v>3560</v>
      </c>
      <c r="C1665" s="50">
        <v>126.38</v>
      </c>
      <c r="D1665" s="51">
        <v>-0.21</v>
      </c>
      <c r="E1665" s="52">
        <v>-0.0017</v>
      </c>
      <c r="F1665" s="53">
        <v>1.51E11</v>
      </c>
      <c r="G1665" s="49" t="s">
        <v>56</v>
      </c>
      <c r="I1665" s="51">
        <v>4489952.0</v>
      </c>
      <c r="J1665" s="49" t="s">
        <v>223</v>
      </c>
      <c r="K1665" s="49" t="s">
        <v>2349</v>
      </c>
    </row>
    <row r="1666">
      <c r="A1666" s="49" t="s">
        <v>3561</v>
      </c>
      <c r="B1666" s="49" t="s">
        <v>3562</v>
      </c>
      <c r="C1666" s="50">
        <v>189.89</v>
      </c>
      <c r="D1666" s="51">
        <v>0.34</v>
      </c>
      <c r="E1666" s="52">
        <v>0.0018</v>
      </c>
      <c r="F1666" s="53">
        <v>3.84E10</v>
      </c>
      <c r="G1666" s="49" t="s">
        <v>56</v>
      </c>
      <c r="I1666" s="51">
        <v>1195848.0</v>
      </c>
      <c r="J1666" s="49" t="s">
        <v>82</v>
      </c>
      <c r="K1666" s="49" t="s">
        <v>206</v>
      </c>
    </row>
    <row r="1667">
      <c r="A1667" s="49" t="s">
        <v>3563</v>
      </c>
      <c r="B1667" s="49" t="s">
        <v>3564</v>
      </c>
      <c r="C1667" s="50">
        <v>0.759</v>
      </c>
      <c r="D1667" s="51">
        <v>0.039</v>
      </c>
      <c r="E1667" s="52">
        <v>0.0542</v>
      </c>
      <c r="F1667" s="51">
        <v>1.2172534E7</v>
      </c>
      <c r="G1667" s="49" t="s">
        <v>56</v>
      </c>
      <c r="I1667" s="51">
        <v>20341.0</v>
      </c>
      <c r="J1667" s="49" t="s">
        <v>68</v>
      </c>
      <c r="K1667" s="49" t="s">
        <v>86</v>
      </c>
    </row>
    <row r="1668">
      <c r="A1668" s="49" t="s">
        <v>3565</v>
      </c>
      <c r="B1668" s="49" t="s">
        <v>3566</v>
      </c>
      <c r="C1668" s="50">
        <v>4.76</v>
      </c>
      <c r="D1668" s="51">
        <v>-0.14</v>
      </c>
      <c r="E1668" s="52">
        <v>-0.0286</v>
      </c>
      <c r="F1668" s="54"/>
      <c r="G1668" s="49" t="s">
        <v>56</v>
      </c>
      <c r="I1668" s="51">
        <v>12969.0</v>
      </c>
      <c r="J1668" s="54"/>
      <c r="K1668" s="54"/>
    </row>
    <row r="1669">
      <c r="A1669" s="49" t="s">
        <v>3567</v>
      </c>
      <c r="B1669" s="49" t="s">
        <v>3568</v>
      </c>
      <c r="C1669" s="50">
        <v>28.0</v>
      </c>
      <c r="D1669" s="51">
        <v>-0.29</v>
      </c>
      <c r="E1669" s="52">
        <v>-0.0103</v>
      </c>
      <c r="F1669" s="53">
        <v>2.87E9</v>
      </c>
      <c r="G1669" s="49" t="s">
        <v>56</v>
      </c>
      <c r="H1669" s="51">
        <v>2004.0</v>
      </c>
      <c r="I1669" s="51">
        <v>446431.0</v>
      </c>
      <c r="J1669" s="49" t="s">
        <v>82</v>
      </c>
      <c r="K1669" s="49" t="s">
        <v>83</v>
      </c>
    </row>
    <row r="1670">
      <c r="A1670" s="49" t="s">
        <v>3569</v>
      </c>
      <c r="B1670" s="49" t="s">
        <v>3570</v>
      </c>
      <c r="C1670" s="50">
        <v>1.11</v>
      </c>
      <c r="D1670" s="51">
        <v>-0.06</v>
      </c>
      <c r="E1670" s="52">
        <v>-0.0513</v>
      </c>
      <c r="F1670" s="51">
        <v>1.1788944E7</v>
      </c>
      <c r="G1670" s="49" t="s">
        <v>56</v>
      </c>
      <c r="I1670" s="51">
        <v>257008.0</v>
      </c>
      <c r="J1670" s="49" t="s">
        <v>82</v>
      </c>
      <c r="K1670" s="49" t="s">
        <v>206</v>
      </c>
    </row>
    <row r="1671">
      <c r="A1671" s="49" t="s">
        <v>3571</v>
      </c>
      <c r="B1671" s="49" t="s">
        <v>3572</v>
      </c>
      <c r="C1671" s="50">
        <v>565.63</v>
      </c>
      <c r="D1671" s="51">
        <v>-9.01</v>
      </c>
      <c r="E1671" s="52">
        <v>-0.0157</v>
      </c>
      <c r="F1671" s="53">
        <v>2.5E11</v>
      </c>
      <c r="G1671" s="49" t="s">
        <v>56</v>
      </c>
      <c r="I1671" s="51">
        <v>2017452.0</v>
      </c>
      <c r="J1671" s="49" t="s">
        <v>95</v>
      </c>
      <c r="K1671" s="49" t="s">
        <v>1767</v>
      </c>
    </row>
    <row r="1672">
      <c r="A1672" s="49" t="s">
        <v>3573</v>
      </c>
      <c r="B1672" s="49" t="s">
        <v>3574</v>
      </c>
      <c r="C1672" s="50">
        <v>9.63</v>
      </c>
      <c r="D1672" s="51">
        <v>-0.14</v>
      </c>
      <c r="E1672" s="52">
        <v>-0.0143</v>
      </c>
      <c r="F1672" s="53">
        <v>8.21E9</v>
      </c>
      <c r="G1672" s="49" t="s">
        <v>56</v>
      </c>
      <c r="H1672" s="51">
        <v>2013.0</v>
      </c>
      <c r="I1672" s="51">
        <v>6773319.0</v>
      </c>
      <c r="J1672" s="49" t="s">
        <v>95</v>
      </c>
      <c r="K1672" s="49" t="s">
        <v>611</v>
      </c>
    </row>
    <row r="1673">
      <c r="A1673" s="49" t="s">
        <v>3575</v>
      </c>
      <c r="B1673" s="49" t="s">
        <v>3576</v>
      </c>
      <c r="C1673" s="50">
        <v>18.02</v>
      </c>
      <c r="D1673" s="51">
        <v>-0.23</v>
      </c>
      <c r="E1673" s="52">
        <v>-0.0126</v>
      </c>
      <c r="F1673" s="53">
        <v>2.7E9</v>
      </c>
      <c r="G1673" s="49" t="s">
        <v>56</v>
      </c>
      <c r="H1673" s="51">
        <v>2021.0</v>
      </c>
      <c r="I1673" s="51">
        <v>1318934.0</v>
      </c>
      <c r="J1673" s="49" t="s">
        <v>107</v>
      </c>
      <c r="K1673" s="49" t="s">
        <v>262</v>
      </c>
    </row>
    <row r="1674">
      <c r="A1674" s="49" t="s">
        <v>3577</v>
      </c>
      <c r="B1674" s="49" t="s">
        <v>3578</v>
      </c>
      <c r="C1674" s="50">
        <v>5.13</v>
      </c>
      <c r="D1674" s="51">
        <v>0.15</v>
      </c>
      <c r="E1674" s="52">
        <v>0.0301</v>
      </c>
      <c r="F1674" s="51">
        <v>5.1032804E7</v>
      </c>
      <c r="G1674" s="49" t="s">
        <v>56</v>
      </c>
      <c r="H1674" s="51">
        <v>2022.0</v>
      </c>
      <c r="I1674" s="51">
        <v>30372.0</v>
      </c>
      <c r="J1674" s="49" t="s">
        <v>82</v>
      </c>
      <c r="K1674" s="49" t="s">
        <v>83</v>
      </c>
    </row>
    <row r="1675">
      <c r="A1675" s="49" t="s">
        <v>3579</v>
      </c>
      <c r="B1675" s="49" t="s">
        <v>3580</v>
      </c>
      <c r="C1675" s="50">
        <v>71.29</v>
      </c>
      <c r="D1675" s="51">
        <v>0.37</v>
      </c>
      <c r="E1675" s="52">
        <v>0.0052</v>
      </c>
      <c r="F1675" s="53">
        <v>6.64E10</v>
      </c>
      <c r="G1675" s="49" t="s">
        <v>121</v>
      </c>
      <c r="H1675" s="54"/>
      <c r="I1675" s="51">
        <v>2643329.0</v>
      </c>
      <c r="J1675" s="49" t="s">
        <v>57</v>
      </c>
      <c r="K1675" s="49" t="s">
        <v>3581</v>
      </c>
    </row>
    <row r="1676">
      <c r="A1676" s="49" t="s">
        <v>3582</v>
      </c>
      <c r="B1676" s="49" t="s">
        <v>3583</v>
      </c>
      <c r="C1676" s="50">
        <v>81.34</v>
      </c>
      <c r="D1676" s="51">
        <v>-1.02</v>
      </c>
      <c r="E1676" s="52">
        <v>-0.0124</v>
      </c>
      <c r="F1676" s="53">
        <v>2.32E9</v>
      </c>
      <c r="G1676" s="49" t="s">
        <v>2225</v>
      </c>
      <c r="H1676" s="51">
        <v>2005.0</v>
      </c>
      <c r="I1676" s="51">
        <v>284964.0</v>
      </c>
      <c r="J1676" s="49" t="s">
        <v>95</v>
      </c>
      <c r="K1676" s="49" t="s">
        <v>96</v>
      </c>
    </row>
    <row r="1677">
      <c r="A1677" s="49" t="s">
        <v>3584</v>
      </c>
      <c r="B1677" s="49" t="s">
        <v>3585</v>
      </c>
      <c r="C1677" s="50">
        <v>4.95</v>
      </c>
      <c r="D1677" s="51">
        <v>-0.05</v>
      </c>
      <c r="E1677" s="52">
        <v>-0.01</v>
      </c>
      <c r="F1677" s="53">
        <v>4.2E8</v>
      </c>
      <c r="G1677" s="49" t="s">
        <v>1764</v>
      </c>
      <c r="H1677" s="54"/>
      <c r="I1677" s="51">
        <v>1775.0</v>
      </c>
      <c r="J1677" s="49" t="s">
        <v>57</v>
      </c>
      <c r="K1677" s="49" t="s">
        <v>425</v>
      </c>
    </row>
    <row r="1678">
      <c r="A1678" s="49" t="s">
        <v>3586</v>
      </c>
      <c r="B1678" s="49" t="s">
        <v>3587</v>
      </c>
      <c r="C1678" s="50">
        <v>39.78</v>
      </c>
      <c r="D1678" s="51">
        <v>-0.06</v>
      </c>
      <c r="E1678" s="52">
        <v>-0.0015</v>
      </c>
      <c r="F1678" s="53">
        <v>1.19E10</v>
      </c>
      <c r="G1678" s="49" t="s">
        <v>56</v>
      </c>
      <c r="I1678" s="51">
        <v>2170865.0</v>
      </c>
      <c r="J1678" s="49" t="s">
        <v>145</v>
      </c>
      <c r="K1678" s="49" t="s">
        <v>355</v>
      </c>
    </row>
    <row r="1679">
      <c r="A1679" s="49" t="s">
        <v>3588</v>
      </c>
      <c r="B1679" s="49" t="s">
        <v>3589</v>
      </c>
      <c r="C1679" s="50">
        <v>39.43</v>
      </c>
      <c r="D1679" s="51">
        <v>-0.01</v>
      </c>
      <c r="E1679" s="52">
        <v>-3.0E-4</v>
      </c>
      <c r="F1679" s="53">
        <v>2.69E9</v>
      </c>
      <c r="G1679" s="49" t="s">
        <v>56</v>
      </c>
      <c r="I1679" s="51">
        <v>2414370.0</v>
      </c>
      <c r="J1679" s="49" t="s">
        <v>223</v>
      </c>
      <c r="K1679" s="49" t="s">
        <v>953</v>
      </c>
    </row>
    <row r="1680">
      <c r="A1680" s="49" t="s">
        <v>3590</v>
      </c>
      <c r="B1680" s="49" t="s">
        <v>3591</v>
      </c>
      <c r="C1680" s="50">
        <v>16.01</v>
      </c>
      <c r="D1680" s="51">
        <v>-0.22</v>
      </c>
      <c r="E1680" s="52">
        <v>-0.0136</v>
      </c>
      <c r="F1680" s="53">
        <v>4.33E8</v>
      </c>
      <c r="G1680" s="49" t="s">
        <v>56</v>
      </c>
      <c r="I1680" s="51">
        <v>163101.0</v>
      </c>
      <c r="J1680" s="49" t="s">
        <v>72</v>
      </c>
      <c r="K1680" s="49" t="s">
        <v>133</v>
      </c>
    </row>
    <row r="1681">
      <c r="A1681" s="49" t="s">
        <v>3592</v>
      </c>
      <c r="B1681" s="49" t="s">
        <v>3593</v>
      </c>
      <c r="C1681" s="50">
        <v>8.43</v>
      </c>
      <c r="D1681" s="51">
        <v>0.09</v>
      </c>
      <c r="E1681" s="52">
        <v>0.0108</v>
      </c>
      <c r="F1681" s="53">
        <v>4.53E9</v>
      </c>
      <c r="G1681" s="49" t="s">
        <v>121</v>
      </c>
      <c r="H1681" s="54"/>
      <c r="I1681" s="51">
        <v>3317538.0</v>
      </c>
      <c r="J1681" s="49" t="s">
        <v>223</v>
      </c>
      <c r="K1681" s="49" t="s">
        <v>953</v>
      </c>
    </row>
    <row r="1682">
      <c r="A1682" s="49" t="s">
        <v>3594</v>
      </c>
      <c r="B1682" s="49" t="s">
        <v>3595</v>
      </c>
      <c r="C1682" s="50">
        <v>19.955</v>
      </c>
      <c r="D1682" s="51">
        <v>-0.025</v>
      </c>
      <c r="E1682" s="52">
        <v>-0.0013</v>
      </c>
      <c r="F1682" s="51">
        <v>9.8454857E7</v>
      </c>
      <c r="G1682" s="49" t="s">
        <v>56</v>
      </c>
      <c r="I1682" s="51">
        <v>591.0</v>
      </c>
      <c r="J1682" s="49" t="s">
        <v>95</v>
      </c>
      <c r="K1682" s="49" t="s">
        <v>229</v>
      </c>
    </row>
    <row r="1683">
      <c r="A1683" s="49" t="s">
        <v>3596</v>
      </c>
      <c r="B1683" s="49" t="s">
        <v>3597</v>
      </c>
      <c r="C1683" s="50">
        <v>0.1286</v>
      </c>
      <c r="D1683" s="51">
        <v>-3.0E-4</v>
      </c>
      <c r="E1683" s="52">
        <v>-0.0023</v>
      </c>
      <c r="F1683" s="51">
        <v>1470258.0</v>
      </c>
      <c r="G1683" s="49" t="s">
        <v>67</v>
      </c>
      <c r="H1683" s="54"/>
      <c r="I1683" s="51">
        <v>4200404.0</v>
      </c>
      <c r="J1683" s="49" t="s">
        <v>82</v>
      </c>
      <c r="K1683" s="49" t="s">
        <v>83</v>
      </c>
    </row>
    <row r="1684">
      <c r="A1684" s="49" t="s">
        <v>3598</v>
      </c>
      <c r="B1684" s="49" t="s">
        <v>3599</v>
      </c>
      <c r="C1684" s="50">
        <v>2.02</v>
      </c>
      <c r="D1684" s="51">
        <v>0.01</v>
      </c>
      <c r="E1684" s="52">
        <v>0.005</v>
      </c>
      <c r="F1684" s="51">
        <v>2.9029852E7</v>
      </c>
      <c r="G1684" s="49" t="s">
        <v>56</v>
      </c>
      <c r="H1684" s="51">
        <v>2009.0</v>
      </c>
      <c r="I1684" s="51">
        <v>47043.0</v>
      </c>
      <c r="J1684" s="49" t="s">
        <v>82</v>
      </c>
      <c r="K1684" s="49" t="s">
        <v>83</v>
      </c>
    </row>
    <row r="1685">
      <c r="A1685" s="49" t="s">
        <v>3600</v>
      </c>
      <c r="B1685" s="49" t="s">
        <v>3601</v>
      </c>
      <c r="C1685" s="50">
        <v>91.29</v>
      </c>
      <c r="D1685" s="51">
        <v>-1.03</v>
      </c>
      <c r="E1685" s="52">
        <v>-0.0112</v>
      </c>
      <c r="F1685" s="53">
        <v>1.62E9</v>
      </c>
      <c r="G1685" s="49" t="s">
        <v>56</v>
      </c>
      <c r="I1685" s="51">
        <v>72845.0</v>
      </c>
      <c r="J1685" s="49" t="s">
        <v>365</v>
      </c>
      <c r="K1685" s="49" t="s">
        <v>953</v>
      </c>
    </row>
    <row r="1686">
      <c r="A1686" s="49" t="s">
        <v>3602</v>
      </c>
      <c r="B1686" s="49" t="s">
        <v>3603</v>
      </c>
      <c r="C1686" s="50">
        <v>13.97</v>
      </c>
      <c r="D1686" s="51">
        <v>0.0362</v>
      </c>
      <c r="E1686" s="52">
        <v>0.0026</v>
      </c>
      <c r="F1686" s="53">
        <v>2.81E8</v>
      </c>
      <c r="G1686" s="49" t="s">
        <v>3183</v>
      </c>
      <c r="H1686" s="51">
        <v>2007.0</v>
      </c>
      <c r="I1686" s="51">
        <v>5845.0</v>
      </c>
      <c r="J1686" s="49" t="s">
        <v>95</v>
      </c>
      <c r="K1686" s="49" t="s">
        <v>1315</v>
      </c>
    </row>
    <row r="1687">
      <c r="A1687" s="49" t="s">
        <v>3604</v>
      </c>
      <c r="B1687" s="49" t="s">
        <v>3605</v>
      </c>
      <c r="C1687" s="50">
        <v>17.69</v>
      </c>
      <c r="D1687" s="51">
        <v>0.38</v>
      </c>
      <c r="E1687" s="52">
        <v>0.022</v>
      </c>
      <c r="F1687" s="53">
        <v>3.16E10</v>
      </c>
      <c r="G1687" s="49" t="s">
        <v>56</v>
      </c>
      <c r="H1687" s="51">
        <v>2021.0</v>
      </c>
      <c r="I1687" s="51">
        <v>7311160.0</v>
      </c>
      <c r="J1687" s="49" t="s">
        <v>95</v>
      </c>
      <c r="K1687" s="49" t="s">
        <v>446</v>
      </c>
    </row>
    <row r="1688">
      <c r="A1688" s="49" t="s">
        <v>3606</v>
      </c>
      <c r="B1688" s="49" t="s">
        <v>3607</v>
      </c>
      <c r="C1688" s="50">
        <v>0.3389</v>
      </c>
      <c r="D1688" s="51">
        <v>-0.0262</v>
      </c>
      <c r="E1688" s="52">
        <v>-0.0718</v>
      </c>
      <c r="F1688" s="51">
        <v>8150545.0</v>
      </c>
      <c r="G1688" s="49" t="s">
        <v>67</v>
      </c>
      <c r="H1688" s="51">
        <v>2021.0</v>
      </c>
      <c r="I1688" s="51">
        <v>112872.0</v>
      </c>
      <c r="J1688" s="49" t="s">
        <v>95</v>
      </c>
      <c r="K1688" s="49" t="s">
        <v>229</v>
      </c>
    </row>
    <row r="1689">
      <c r="A1689" s="49" t="s">
        <v>3608</v>
      </c>
      <c r="B1689" s="49" t="s">
        <v>3609</v>
      </c>
      <c r="C1689" s="50">
        <v>51.24</v>
      </c>
      <c r="D1689" s="51">
        <v>-0.21</v>
      </c>
      <c r="E1689" s="52">
        <v>-0.0041</v>
      </c>
      <c r="F1689" s="53">
        <v>5.95E9</v>
      </c>
      <c r="G1689" s="49" t="s">
        <v>214</v>
      </c>
      <c r="H1689" s="51">
        <v>2011.0</v>
      </c>
      <c r="I1689" s="51">
        <v>1078713.0</v>
      </c>
      <c r="J1689" s="49" t="s">
        <v>95</v>
      </c>
      <c r="K1689" s="49" t="s">
        <v>2120</v>
      </c>
    </row>
    <row r="1690">
      <c r="A1690" s="49" t="s">
        <v>3610</v>
      </c>
      <c r="B1690" s="49" t="s">
        <v>3611</v>
      </c>
      <c r="C1690" s="50">
        <v>44.33</v>
      </c>
      <c r="D1690" s="51">
        <v>-0.9</v>
      </c>
      <c r="E1690" s="52">
        <v>-0.0199</v>
      </c>
      <c r="F1690" s="53">
        <v>4.24E10</v>
      </c>
      <c r="G1690" s="49" t="s">
        <v>56</v>
      </c>
      <c r="H1690" s="51">
        <v>1994.0</v>
      </c>
      <c r="I1690" s="51">
        <v>3961250.0</v>
      </c>
      <c r="J1690" s="49" t="s">
        <v>95</v>
      </c>
      <c r="K1690" s="49" t="s">
        <v>800</v>
      </c>
    </row>
    <row r="1691">
      <c r="A1691" s="49" t="s">
        <v>3612</v>
      </c>
      <c r="B1691" s="49" t="s">
        <v>3613</v>
      </c>
      <c r="C1691" s="50">
        <v>12.95</v>
      </c>
      <c r="D1691" s="51">
        <v>-0.35</v>
      </c>
      <c r="E1691" s="52">
        <v>-0.0263</v>
      </c>
      <c r="F1691" s="53">
        <v>1.38E9</v>
      </c>
      <c r="G1691" s="49" t="s">
        <v>56</v>
      </c>
      <c r="H1691" s="51">
        <v>2006.0</v>
      </c>
      <c r="I1691" s="51">
        <v>1556102.0</v>
      </c>
      <c r="J1691" s="49" t="s">
        <v>82</v>
      </c>
      <c r="K1691" s="49" t="s">
        <v>83</v>
      </c>
    </row>
    <row r="1692">
      <c r="A1692" s="49" t="s">
        <v>3614</v>
      </c>
      <c r="B1692" s="49" t="s">
        <v>3615</v>
      </c>
      <c r="C1692" s="50">
        <v>11.4</v>
      </c>
      <c r="D1692" s="51">
        <v>-0.56</v>
      </c>
      <c r="E1692" s="52">
        <v>-0.0468</v>
      </c>
      <c r="F1692" s="53">
        <v>1.96E8</v>
      </c>
      <c r="G1692" s="49" t="s">
        <v>56</v>
      </c>
      <c r="I1692" s="51">
        <v>166160.0</v>
      </c>
      <c r="J1692" s="49" t="s">
        <v>95</v>
      </c>
      <c r="K1692" s="49" t="s">
        <v>362</v>
      </c>
    </row>
    <row r="1693">
      <c r="A1693" s="49" t="s">
        <v>3616</v>
      </c>
      <c r="B1693" s="49" t="s">
        <v>3617</v>
      </c>
      <c r="C1693" s="50">
        <v>2.6</v>
      </c>
      <c r="D1693" s="51">
        <v>-0.05</v>
      </c>
      <c r="E1693" s="52">
        <v>-0.0189</v>
      </c>
      <c r="F1693" s="51">
        <v>3.7743014E7</v>
      </c>
      <c r="G1693" s="49" t="s">
        <v>56</v>
      </c>
      <c r="I1693" s="51">
        <v>9457.0</v>
      </c>
      <c r="J1693" s="49" t="s">
        <v>95</v>
      </c>
      <c r="K1693" s="49" t="s">
        <v>425</v>
      </c>
    </row>
    <row r="1694">
      <c r="A1694" s="49" t="s">
        <v>3618</v>
      </c>
      <c r="B1694" s="49" t="s">
        <v>3619</v>
      </c>
      <c r="C1694" s="50">
        <v>13.97</v>
      </c>
      <c r="D1694" s="51">
        <v>-0.1</v>
      </c>
      <c r="E1694" s="52">
        <v>-0.0071</v>
      </c>
      <c r="F1694" s="53">
        <v>2.03E8</v>
      </c>
      <c r="G1694" s="49" t="s">
        <v>56</v>
      </c>
      <c r="H1694" s="51">
        <v>2002.0</v>
      </c>
      <c r="I1694" s="51">
        <v>211246.0</v>
      </c>
      <c r="J1694" s="49" t="s">
        <v>107</v>
      </c>
      <c r="K1694" s="49" t="s">
        <v>348</v>
      </c>
    </row>
    <row r="1695">
      <c r="A1695" s="49" t="s">
        <v>3620</v>
      </c>
      <c r="B1695" s="49" t="s">
        <v>3621</v>
      </c>
      <c r="C1695" s="50">
        <v>8.95</v>
      </c>
      <c r="D1695" s="51">
        <v>-0.01</v>
      </c>
      <c r="E1695" s="52">
        <v>-0.0011</v>
      </c>
      <c r="F1695" s="53">
        <v>1.89E8</v>
      </c>
      <c r="G1695" s="49" t="s">
        <v>56</v>
      </c>
      <c r="H1695" s="51">
        <v>1992.0</v>
      </c>
      <c r="I1695" s="51">
        <v>35461.0</v>
      </c>
      <c r="J1695" s="49" t="s">
        <v>72</v>
      </c>
      <c r="K1695" s="49" t="s">
        <v>650</v>
      </c>
    </row>
    <row r="1696">
      <c r="A1696" s="49" t="s">
        <v>3622</v>
      </c>
      <c r="B1696" s="49" t="s">
        <v>3623</v>
      </c>
      <c r="C1696" s="50">
        <v>94.04</v>
      </c>
      <c r="D1696" s="51">
        <v>-1.3</v>
      </c>
      <c r="E1696" s="52">
        <v>-0.0136</v>
      </c>
      <c r="F1696" s="53">
        <v>1.0E10</v>
      </c>
      <c r="G1696" s="49" t="s">
        <v>56</v>
      </c>
      <c r="H1696" s="51">
        <v>1993.0</v>
      </c>
      <c r="I1696" s="51">
        <v>742552.0</v>
      </c>
      <c r="J1696" s="49" t="s">
        <v>68</v>
      </c>
      <c r="K1696" s="49" t="s">
        <v>86</v>
      </c>
    </row>
    <row r="1697">
      <c r="A1697" s="49" t="s">
        <v>3624</v>
      </c>
      <c r="B1697" s="49" t="s">
        <v>3625</v>
      </c>
      <c r="C1697" s="50">
        <v>10.53</v>
      </c>
      <c r="D1697" s="51">
        <v>0.0</v>
      </c>
      <c r="E1697" s="52">
        <v>0.0</v>
      </c>
      <c r="F1697" s="51">
        <v>0.0</v>
      </c>
      <c r="G1697" s="54"/>
      <c r="H1697" s="51">
        <v>2021.0</v>
      </c>
      <c r="I1697" s="51">
        <v>20190.0</v>
      </c>
      <c r="J1697" s="49" t="s">
        <v>57</v>
      </c>
      <c r="K1697" s="49" t="s">
        <v>2603</v>
      </c>
    </row>
    <row r="1698">
      <c r="A1698" s="49" t="s">
        <v>3626</v>
      </c>
      <c r="B1698" s="49" t="s">
        <v>3627</v>
      </c>
      <c r="C1698" s="50">
        <v>3.58</v>
      </c>
      <c r="D1698" s="51">
        <v>-0.13</v>
      </c>
      <c r="E1698" s="52">
        <v>-0.035</v>
      </c>
      <c r="F1698" s="51">
        <v>5.665142E7</v>
      </c>
      <c r="G1698" s="49" t="s">
        <v>56</v>
      </c>
      <c r="H1698" s="51">
        <v>2021.0</v>
      </c>
      <c r="I1698" s="51">
        <v>5599.0</v>
      </c>
      <c r="J1698" s="49" t="s">
        <v>57</v>
      </c>
      <c r="K1698" s="49" t="s">
        <v>111</v>
      </c>
    </row>
    <row r="1699">
      <c r="A1699" s="49" t="s">
        <v>3628</v>
      </c>
      <c r="B1699" s="49" t="s">
        <v>3629</v>
      </c>
      <c r="C1699" s="50">
        <v>0.0214</v>
      </c>
      <c r="D1699" s="51">
        <v>0.0012</v>
      </c>
      <c r="E1699" s="52">
        <v>0.0594</v>
      </c>
      <c r="F1699" s="51">
        <v>338643.0</v>
      </c>
      <c r="G1699" s="49" t="s">
        <v>56</v>
      </c>
      <c r="H1699" s="51">
        <v>2021.0</v>
      </c>
      <c r="I1699" s="51">
        <v>300.0</v>
      </c>
      <c r="J1699" s="49" t="s">
        <v>57</v>
      </c>
      <c r="K1699" s="49" t="s">
        <v>111</v>
      </c>
    </row>
    <row r="1700">
      <c r="A1700" s="49" t="s">
        <v>3630</v>
      </c>
      <c r="B1700" s="49" t="s">
        <v>3631</v>
      </c>
      <c r="C1700" s="50">
        <v>13.93</v>
      </c>
      <c r="D1700" s="51">
        <v>-0.09</v>
      </c>
      <c r="E1700" s="52">
        <v>-0.0064</v>
      </c>
      <c r="F1700" s="53">
        <v>2.73E8</v>
      </c>
      <c r="G1700" s="49" t="s">
        <v>56</v>
      </c>
      <c r="H1700" s="51">
        <v>2019.0</v>
      </c>
      <c r="I1700" s="51">
        <v>49456.0</v>
      </c>
      <c r="J1700" s="49" t="s">
        <v>72</v>
      </c>
      <c r="K1700" s="49" t="s">
        <v>481</v>
      </c>
    </row>
    <row r="1701">
      <c r="A1701" s="49" t="s">
        <v>3632</v>
      </c>
      <c r="B1701" s="49" t="s">
        <v>3633</v>
      </c>
      <c r="C1701" s="50">
        <v>54.99</v>
      </c>
      <c r="D1701" s="51">
        <v>-0.39</v>
      </c>
      <c r="E1701" s="52">
        <v>-0.007</v>
      </c>
      <c r="F1701" s="53">
        <v>2.66E10</v>
      </c>
      <c r="G1701" s="49" t="s">
        <v>56</v>
      </c>
      <c r="H1701" s="51">
        <v>2007.0</v>
      </c>
      <c r="I1701" s="51">
        <v>150171.0</v>
      </c>
      <c r="J1701" s="49" t="s">
        <v>365</v>
      </c>
      <c r="K1701" s="49" t="s">
        <v>1490</v>
      </c>
    </row>
    <row r="1702">
      <c r="A1702" s="49" t="s">
        <v>3634</v>
      </c>
      <c r="B1702" s="49" t="s">
        <v>3635</v>
      </c>
      <c r="C1702" s="50">
        <v>84.0</v>
      </c>
      <c r="D1702" s="51">
        <v>-0.02</v>
      </c>
      <c r="E1702" s="52">
        <v>-2.0E-4</v>
      </c>
      <c r="F1702" s="53">
        <v>4.77E9</v>
      </c>
      <c r="G1702" s="49" t="s">
        <v>56</v>
      </c>
      <c r="H1702" s="51">
        <v>2023.0</v>
      </c>
      <c r="I1702" s="51">
        <v>210808.0</v>
      </c>
      <c r="J1702" s="49" t="s">
        <v>57</v>
      </c>
      <c r="K1702" s="49" t="s">
        <v>64</v>
      </c>
    </row>
    <row r="1703">
      <c r="A1703" s="49" t="s">
        <v>3636</v>
      </c>
      <c r="B1703" s="49" t="s">
        <v>3637</v>
      </c>
      <c r="C1703" s="50">
        <v>97.64</v>
      </c>
      <c r="D1703" s="51">
        <v>-0.65</v>
      </c>
      <c r="E1703" s="52">
        <v>-0.0066</v>
      </c>
      <c r="F1703" s="53">
        <v>6.84E8</v>
      </c>
      <c r="G1703" s="49" t="s">
        <v>56</v>
      </c>
      <c r="H1703" s="51">
        <v>1998.0</v>
      </c>
      <c r="I1703" s="51">
        <v>25808.0</v>
      </c>
      <c r="J1703" s="49" t="s">
        <v>95</v>
      </c>
      <c r="K1703" s="49" t="s">
        <v>69</v>
      </c>
    </row>
    <row r="1704">
      <c r="A1704" s="49" t="s">
        <v>3638</v>
      </c>
      <c r="B1704" s="49" t="s">
        <v>3639</v>
      </c>
      <c r="C1704" s="50">
        <v>21.2</v>
      </c>
      <c r="D1704" s="51">
        <v>-0.4</v>
      </c>
      <c r="E1704" s="52">
        <v>-0.0185</v>
      </c>
      <c r="F1704" s="53">
        <v>1.35E10</v>
      </c>
      <c r="G1704" s="49" t="s">
        <v>56</v>
      </c>
      <c r="H1704" s="51">
        <v>2022.0</v>
      </c>
      <c r="I1704" s="51">
        <v>2120907.0</v>
      </c>
      <c r="J1704" s="49" t="s">
        <v>72</v>
      </c>
      <c r="K1704" s="49" t="s">
        <v>101</v>
      </c>
    </row>
    <row r="1705">
      <c r="A1705" s="49" t="s">
        <v>3640</v>
      </c>
      <c r="B1705" s="49" t="s">
        <v>3641</v>
      </c>
      <c r="C1705" s="50">
        <v>6.02</v>
      </c>
      <c r="D1705" s="51">
        <v>0.02</v>
      </c>
      <c r="E1705" s="52">
        <v>0.0033</v>
      </c>
      <c r="F1705" s="51">
        <v>2.6630572E7</v>
      </c>
      <c r="G1705" s="49" t="s">
        <v>56</v>
      </c>
      <c r="I1705" s="51">
        <v>5003.0</v>
      </c>
      <c r="J1705" s="49" t="s">
        <v>82</v>
      </c>
      <c r="K1705" s="49" t="s">
        <v>83</v>
      </c>
    </row>
    <row r="1706">
      <c r="A1706" s="49" t="s">
        <v>3642</v>
      </c>
      <c r="B1706" s="49" t="s">
        <v>3643</v>
      </c>
      <c r="C1706" s="50">
        <v>3.93</v>
      </c>
      <c r="D1706" s="51">
        <v>-0.14</v>
      </c>
      <c r="E1706" s="52">
        <v>-0.0344</v>
      </c>
      <c r="F1706" s="53">
        <v>3.47E8</v>
      </c>
      <c r="G1706" s="49" t="s">
        <v>56</v>
      </c>
      <c r="H1706" s="51">
        <v>2021.0</v>
      </c>
      <c r="I1706" s="51">
        <v>981902.0</v>
      </c>
      <c r="J1706" s="49" t="s">
        <v>82</v>
      </c>
      <c r="K1706" s="49" t="s">
        <v>211</v>
      </c>
    </row>
    <row r="1707">
      <c r="A1707" s="49" t="s">
        <v>3644</v>
      </c>
      <c r="B1707" s="49" t="s">
        <v>3645</v>
      </c>
      <c r="C1707" s="50">
        <v>55.21</v>
      </c>
      <c r="D1707" s="51">
        <v>0.17</v>
      </c>
      <c r="E1707" s="52">
        <v>0.0031</v>
      </c>
      <c r="F1707" s="53">
        <v>3.81E9</v>
      </c>
      <c r="G1707" s="49" t="s">
        <v>56</v>
      </c>
      <c r="H1707" s="51">
        <v>2020.0</v>
      </c>
      <c r="I1707" s="51">
        <v>657859.0</v>
      </c>
      <c r="J1707" s="49" t="s">
        <v>223</v>
      </c>
      <c r="K1707" s="49" t="s">
        <v>953</v>
      </c>
    </row>
    <row r="1708">
      <c r="A1708" s="49" t="s">
        <v>3646</v>
      </c>
      <c r="B1708" s="49" t="s">
        <v>3647</v>
      </c>
      <c r="C1708" s="50">
        <v>8.15</v>
      </c>
      <c r="D1708" s="51">
        <v>0.02</v>
      </c>
      <c r="E1708" s="52">
        <v>0.0025</v>
      </c>
      <c r="F1708" s="53">
        <v>1.79E9</v>
      </c>
      <c r="G1708" s="49" t="s">
        <v>56</v>
      </c>
      <c r="H1708" s="51">
        <v>2021.0</v>
      </c>
      <c r="I1708" s="51">
        <v>263382.0</v>
      </c>
      <c r="J1708" s="49" t="s">
        <v>57</v>
      </c>
      <c r="K1708" s="49" t="s">
        <v>2603</v>
      </c>
    </row>
    <row r="1709">
      <c r="A1709" s="49" t="s">
        <v>3648</v>
      </c>
      <c r="B1709" s="49" t="s">
        <v>3649</v>
      </c>
      <c r="C1709" s="50">
        <v>8.88</v>
      </c>
      <c r="D1709" s="51">
        <v>-0.04</v>
      </c>
      <c r="E1709" s="52">
        <v>-0.0045</v>
      </c>
      <c r="F1709" s="54"/>
      <c r="G1709" s="49" t="s">
        <v>56</v>
      </c>
      <c r="I1709" s="51">
        <v>37563.0</v>
      </c>
      <c r="J1709" s="54"/>
      <c r="K1709" s="54"/>
    </row>
    <row r="1710">
      <c r="A1710" s="49" t="s">
        <v>3650</v>
      </c>
      <c r="B1710" s="49" t="s">
        <v>3649</v>
      </c>
      <c r="C1710" s="50">
        <v>8.16</v>
      </c>
      <c r="D1710" s="51">
        <v>-0.04</v>
      </c>
      <c r="E1710" s="52">
        <v>-0.0049</v>
      </c>
      <c r="F1710" s="54"/>
      <c r="G1710" s="49" t="s">
        <v>56</v>
      </c>
      <c r="I1710" s="51">
        <v>13573.0</v>
      </c>
      <c r="J1710" s="54"/>
      <c r="K1710" s="54"/>
    </row>
    <row r="1711">
      <c r="A1711" s="49" t="s">
        <v>3651</v>
      </c>
      <c r="B1711" s="49" t="s">
        <v>3652</v>
      </c>
      <c r="C1711" s="50">
        <v>1.08</v>
      </c>
      <c r="D1711" s="51">
        <v>-0.08</v>
      </c>
      <c r="E1711" s="52">
        <v>-0.069</v>
      </c>
      <c r="F1711" s="51">
        <v>4.8251343E7</v>
      </c>
      <c r="G1711" s="49" t="s">
        <v>56</v>
      </c>
      <c r="I1711" s="51">
        <v>204329.0</v>
      </c>
      <c r="J1711" s="49" t="s">
        <v>82</v>
      </c>
      <c r="K1711" s="49" t="s">
        <v>139</v>
      </c>
    </row>
    <row r="1712">
      <c r="A1712" s="49" t="s">
        <v>3653</v>
      </c>
      <c r="B1712" s="49" t="s">
        <v>3654</v>
      </c>
      <c r="C1712" s="50">
        <v>0.74</v>
      </c>
      <c r="D1712" s="51">
        <v>-0.053</v>
      </c>
      <c r="E1712" s="52">
        <v>-0.0668</v>
      </c>
      <c r="F1712" s="51">
        <v>4.7454377E7</v>
      </c>
      <c r="G1712" s="49" t="s">
        <v>121</v>
      </c>
      <c r="H1712" s="54"/>
      <c r="I1712" s="51">
        <v>314979.0</v>
      </c>
      <c r="J1712" s="49" t="s">
        <v>82</v>
      </c>
      <c r="K1712" s="49" t="s">
        <v>139</v>
      </c>
    </row>
    <row r="1713">
      <c r="A1713" s="49" t="s">
        <v>3655</v>
      </c>
      <c r="B1713" s="49" t="s">
        <v>3656</v>
      </c>
      <c r="C1713" s="50">
        <v>14.61</v>
      </c>
      <c r="D1713" s="51">
        <v>-0.05</v>
      </c>
      <c r="E1713" s="52">
        <v>-0.0034</v>
      </c>
      <c r="F1713" s="53">
        <v>2.19E9</v>
      </c>
      <c r="G1713" s="49" t="s">
        <v>56</v>
      </c>
      <c r="H1713" s="51">
        <v>2022.0</v>
      </c>
      <c r="I1713" s="51">
        <v>965686.0</v>
      </c>
      <c r="J1713" s="49" t="s">
        <v>107</v>
      </c>
      <c r="K1713" s="49" t="s">
        <v>108</v>
      </c>
    </row>
    <row r="1714">
      <c r="A1714" s="49" t="s">
        <v>3657</v>
      </c>
      <c r="B1714" s="49" t="s">
        <v>3658</v>
      </c>
      <c r="C1714" s="50">
        <v>1.35</v>
      </c>
      <c r="D1714" s="51">
        <v>0.11</v>
      </c>
      <c r="E1714" s="52">
        <v>0.0887</v>
      </c>
      <c r="F1714" s="51">
        <v>1.0513808E7</v>
      </c>
      <c r="G1714" s="49" t="s">
        <v>67</v>
      </c>
      <c r="H1714" s="54"/>
      <c r="I1714" s="51">
        <v>16003.0</v>
      </c>
      <c r="J1714" s="49" t="s">
        <v>95</v>
      </c>
      <c r="K1714" s="49" t="s">
        <v>215</v>
      </c>
    </row>
    <row r="1715">
      <c r="A1715" s="49" t="s">
        <v>3659</v>
      </c>
      <c r="B1715" s="49" t="s">
        <v>3660</v>
      </c>
      <c r="C1715" s="50">
        <v>0.4431</v>
      </c>
      <c r="D1715" s="51">
        <v>-0.0369</v>
      </c>
      <c r="E1715" s="52">
        <v>-0.0769</v>
      </c>
      <c r="F1715" s="53">
        <v>4.03E8</v>
      </c>
      <c r="G1715" s="49" t="s">
        <v>1194</v>
      </c>
      <c r="I1715" s="51">
        <v>100.0</v>
      </c>
      <c r="J1715" s="49" t="s">
        <v>72</v>
      </c>
      <c r="K1715" s="49" t="s">
        <v>68</v>
      </c>
    </row>
    <row r="1716">
      <c r="A1716" s="49" t="s">
        <v>3661</v>
      </c>
      <c r="B1716" s="49" t="s">
        <v>3662</v>
      </c>
      <c r="C1716" s="50">
        <v>7.85</v>
      </c>
      <c r="D1716" s="51">
        <v>-0.73</v>
      </c>
      <c r="E1716" s="52">
        <v>-0.0851</v>
      </c>
      <c r="F1716" s="53">
        <v>4.65E8</v>
      </c>
      <c r="G1716" s="49" t="s">
        <v>1194</v>
      </c>
      <c r="H1716" s="51">
        <v>1997.0</v>
      </c>
      <c r="I1716" s="51">
        <v>203589.0</v>
      </c>
      <c r="J1716" s="49" t="s">
        <v>72</v>
      </c>
      <c r="K1716" s="49" t="s">
        <v>68</v>
      </c>
    </row>
    <row r="1717">
      <c r="A1717" s="49" t="s">
        <v>3663</v>
      </c>
      <c r="B1717" s="49" t="s">
        <v>3664</v>
      </c>
      <c r="C1717" s="50">
        <v>1.37</v>
      </c>
      <c r="D1717" s="51">
        <v>-0.03</v>
      </c>
      <c r="E1717" s="52">
        <v>-0.0214</v>
      </c>
      <c r="F1717" s="51">
        <v>1.0150367E7</v>
      </c>
      <c r="G1717" s="49" t="s">
        <v>56</v>
      </c>
      <c r="I1717" s="51">
        <v>64881.0</v>
      </c>
      <c r="J1717" s="49" t="s">
        <v>107</v>
      </c>
      <c r="K1717" s="49" t="s">
        <v>348</v>
      </c>
    </row>
    <row r="1718">
      <c r="A1718" s="49" t="s">
        <v>3665</v>
      </c>
      <c r="B1718" s="49" t="s">
        <v>3666</v>
      </c>
      <c r="C1718" s="50">
        <v>0.0042</v>
      </c>
      <c r="D1718" s="51">
        <v>1.0E-4</v>
      </c>
      <c r="E1718" s="52">
        <v>0.0244</v>
      </c>
      <c r="F1718" s="51">
        <v>31118.0</v>
      </c>
      <c r="G1718" s="49" t="s">
        <v>56</v>
      </c>
      <c r="I1718" s="51">
        <v>200.0</v>
      </c>
      <c r="J1718" s="49" t="s">
        <v>107</v>
      </c>
      <c r="K1718" s="49" t="s">
        <v>348</v>
      </c>
    </row>
    <row r="1719">
      <c r="A1719" s="49" t="s">
        <v>3667</v>
      </c>
      <c r="B1719" s="49" t="s">
        <v>3668</v>
      </c>
      <c r="C1719" s="50">
        <v>6.84</v>
      </c>
      <c r="D1719" s="51">
        <v>0.44</v>
      </c>
      <c r="E1719" s="52">
        <v>0.0688</v>
      </c>
      <c r="F1719" s="51">
        <v>0.0</v>
      </c>
      <c r="G1719" s="49" t="s">
        <v>56</v>
      </c>
      <c r="H1719" s="51">
        <v>2003.0</v>
      </c>
      <c r="I1719" s="51">
        <v>2385663.0</v>
      </c>
      <c r="J1719" s="49" t="s">
        <v>72</v>
      </c>
      <c r="K1719" s="49" t="s">
        <v>321</v>
      </c>
    </row>
    <row r="1720">
      <c r="A1720" s="49" t="s">
        <v>3669</v>
      </c>
      <c r="B1720" s="49" t="s">
        <v>3670</v>
      </c>
      <c r="C1720" s="50">
        <v>0.3848</v>
      </c>
      <c r="D1720" s="51">
        <v>-0.0099</v>
      </c>
      <c r="E1720" s="52">
        <v>-0.0251</v>
      </c>
      <c r="F1720" s="51">
        <v>8.2726053E7</v>
      </c>
      <c r="G1720" s="49" t="s">
        <v>56</v>
      </c>
      <c r="I1720" s="51">
        <v>235176.0</v>
      </c>
      <c r="J1720" s="49" t="s">
        <v>95</v>
      </c>
      <c r="K1720" s="49" t="s">
        <v>391</v>
      </c>
    </row>
    <row r="1721">
      <c r="A1721" s="49" t="s">
        <v>3671</v>
      </c>
      <c r="B1721" s="49" t="s">
        <v>3672</v>
      </c>
      <c r="C1721" s="50">
        <v>2.2074</v>
      </c>
      <c r="D1721" s="51">
        <v>-0.0844</v>
      </c>
      <c r="E1721" s="52">
        <v>-0.0368</v>
      </c>
      <c r="F1721" s="53">
        <v>1.05E8</v>
      </c>
      <c r="G1721" s="49" t="s">
        <v>738</v>
      </c>
      <c r="H1721" s="54"/>
      <c r="I1721" s="51">
        <v>4140.0</v>
      </c>
      <c r="J1721" s="49" t="s">
        <v>72</v>
      </c>
      <c r="K1721" s="49" t="s">
        <v>73</v>
      </c>
    </row>
    <row r="1722">
      <c r="A1722" s="49" t="s">
        <v>3673</v>
      </c>
      <c r="B1722" s="49" t="s">
        <v>3674</v>
      </c>
      <c r="C1722" s="50">
        <v>0.05</v>
      </c>
      <c r="D1722" s="51">
        <v>-0.002</v>
      </c>
      <c r="E1722" s="52">
        <v>-0.0385</v>
      </c>
      <c r="F1722" s="51">
        <v>2372000.0</v>
      </c>
      <c r="G1722" s="49" t="s">
        <v>738</v>
      </c>
      <c r="H1722" s="54"/>
      <c r="I1722" s="51">
        <v>3335.0</v>
      </c>
      <c r="J1722" s="49" t="s">
        <v>72</v>
      </c>
      <c r="K1722" s="49" t="s">
        <v>73</v>
      </c>
    </row>
    <row r="1723">
      <c r="A1723" s="49" t="s">
        <v>3675</v>
      </c>
      <c r="B1723" s="49" t="s">
        <v>3676</v>
      </c>
      <c r="C1723" s="50">
        <v>12.2</v>
      </c>
      <c r="D1723" s="51">
        <v>0.09</v>
      </c>
      <c r="E1723" s="52">
        <v>0.0074</v>
      </c>
      <c r="F1723" s="53">
        <v>2.04E9</v>
      </c>
      <c r="G1723" s="49" t="s">
        <v>56</v>
      </c>
      <c r="H1723" s="51">
        <v>2021.0</v>
      </c>
      <c r="I1723" s="51">
        <v>395905.0</v>
      </c>
      <c r="J1723" s="49" t="s">
        <v>223</v>
      </c>
      <c r="K1723" s="49" t="s">
        <v>953</v>
      </c>
    </row>
    <row r="1724">
      <c r="A1724" s="49" t="s">
        <v>3677</v>
      </c>
      <c r="B1724" s="49" t="s">
        <v>3678</v>
      </c>
      <c r="C1724" s="50">
        <v>54.57</v>
      </c>
      <c r="D1724" s="51">
        <v>-0.95</v>
      </c>
      <c r="E1724" s="52">
        <v>-0.0171</v>
      </c>
      <c r="F1724" s="53">
        <v>3.86E10</v>
      </c>
      <c r="G1724" s="49" t="s">
        <v>274</v>
      </c>
      <c r="H1724" s="54"/>
      <c r="I1724" s="51">
        <v>5159907.0</v>
      </c>
      <c r="J1724" s="49" t="s">
        <v>57</v>
      </c>
      <c r="K1724" s="49" t="s">
        <v>425</v>
      </c>
    </row>
    <row r="1725">
      <c r="A1725" s="49" t="s">
        <v>3679</v>
      </c>
      <c r="B1725" s="49" t="s">
        <v>3680</v>
      </c>
      <c r="C1725" s="50">
        <v>67.63</v>
      </c>
      <c r="D1725" s="51">
        <v>-0.85</v>
      </c>
      <c r="E1725" s="52">
        <v>-0.0124</v>
      </c>
      <c r="F1725" s="53">
        <v>2.52E9</v>
      </c>
      <c r="G1725" s="49" t="s">
        <v>56</v>
      </c>
      <c r="H1725" s="51">
        <v>2003.0</v>
      </c>
      <c r="I1725" s="51">
        <v>493506.0</v>
      </c>
      <c r="J1725" s="49" t="s">
        <v>95</v>
      </c>
      <c r="K1725" s="49" t="s">
        <v>2120</v>
      </c>
    </row>
    <row r="1726">
      <c r="A1726" s="49" t="s">
        <v>3681</v>
      </c>
      <c r="B1726" s="49" t="s">
        <v>3682</v>
      </c>
      <c r="C1726" s="50">
        <v>4.62</v>
      </c>
      <c r="D1726" s="51">
        <v>-0.21</v>
      </c>
      <c r="E1726" s="52">
        <v>-0.0435</v>
      </c>
      <c r="F1726" s="51">
        <v>2.7189753E7</v>
      </c>
      <c r="G1726" s="49" t="s">
        <v>56</v>
      </c>
      <c r="I1726" s="51">
        <v>14626.0</v>
      </c>
      <c r="J1726" s="49" t="s">
        <v>82</v>
      </c>
      <c r="K1726" s="49" t="s">
        <v>139</v>
      </c>
    </row>
    <row r="1727">
      <c r="A1727" s="49" t="s">
        <v>3683</v>
      </c>
      <c r="B1727" s="49" t="s">
        <v>3684</v>
      </c>
      <c r="C1727" s="50">
        <v>12.62</v>
      </c>
      <c r="D1727" s="51">
        <v>-0.32</v>
      </c>
      <c r="E1727" s="52">
        <v>-0.0247</v>
      </c>
      <c r="F1727" s="53">
        <v>3.51E9</v>
      </c>
      <c r="G1727" s="49" t="s">
        <v>56</v>
      </c>
      <c r="I1727" s="51">
        <v>3733910.0</v>
      </c>
      <c r="J1727" s="49" t="s">
        <v>223</v>
      </c>
      <c r="K1727" s="49" t="s">
        <v>953</v>
      </c>
    </row>
    <row r="1728">
      <c r="A1728" s="49" t="s">
        <v>3685</v>
      </c>
      <c r="B1728" s="49" t="s">
        <v>3686</v>
      </c>
      <c r="C1728" s="50">
        <v>0.2746</v>
      </c>
      <c r="D1728" s="51">
        <v>-0.0594</v>
      </c>
      <c r="E1728" s="52">
        <v>-0.1778</v>
      </c>
      <c r="F1728" s="51">
        <v>828889.0</v>
      </c>
      <c r="G1728" s="49" t="s">
        <v>56</v>
      </c>
      <c r="I1728" s="51">
        <v>4378412.0</v>
      </c>
      <c r="J1728" s="49" t="s">
        <v>107</v>
      </c>
      <c r="K1728" s="49" t="s">
        <v>111</v>
      </c>
    </row>
    <row r="1729">
      <c r="A1729" s="49" t="s">
        <v>3687</v>
      </c>
      <c r="B1729" s="49" t="s">
        <v>3688</v>
      </c>
      <c r="C1729" s="50">
        <v>187.4</v>
      </c>
      <c r="D1729" s="51">
        <v>2.24</v>
      </c>
      <c r="E1729" s="52">
        <v>0.0121</v>
      </c>
      <c r="F1729" s="53">
        <v>9.61E9</v>
      </c>
      <c r="G1729" s="49" t="s">
        <v>56</v>
      </c>
      <c r="H1729" s="51">
        <v>2000.0</v>
      </c>
      <c r="I1729" s="51">
        <v>806449.0</v>
      </c>
      <c r="J1729" s="49" t="s">
        <v>82</v>
      </c>
      <c r="K1729" s="49" t="s">
        <v>2876</v>
      </c>
    </row>
    <row r="1730">
      <c r="A1730" s="49" t="s">
        <v>3689</v>
      </c>
      <c r="B1730" s="49" t="s">
        <v>3690</v>
      </c>
      <c r="C1730" s="50">
        <v>208.32</v>
      </c>
      <c r="D1730" s="51">
        <v>3.49</v>
      </c>
      <c r="E1730" s="52">
        <v>0.017</v>
      </c>
      <c r="F1730" s="53">
        <v>2.03E11</v>
      </c>
      <c r="G1730" s="49" t="s">
        <v>56</v>
      </c>
      <c r="H1730" s="51">
        <v>2004.0</v>
      </c>
      <c r="I1730" s="51">
        <v>4994544.0</v>
      </c>
      <c r="J1730" s="49" t="s">
        <v>107</v>
      </c>
      <c r="K1730" s="49" t="s">
        <v>262</v>
      </c>
    </row>
    <row r="1731">
      <c r="A1731" s="49" t="s">
        <v>3691</v>
      </c>
      <c r="B1731" s="49" t="s">
        <v>3692</v>
      </c>
      <c r="C1731" s="50">
        <v>3.23</v>
      </c>
      <c r="D1731" s="51">
        <v>-0.05</v>
      </c>
      <c r="E1731" s="52">
        <v>-0.0152</v>
      </c>
      <c r="F1731" s="53">
        <v>1.77E8</v>
      </c>
      <c r="G1731" s="49" t="s">
        <v>56</v>
      </c>
      <c r="I1731" s="51">
        <v>321495.0</v>
      </c>
      <c r="J1731" s="49" t="s">
        <v>82</v>
      </c>
      <c r="K1731" s="49" t="s">
        <v>83</v>
      </c>
    </row>
    <row r="1732">
      <c r="A1732" s="49" t="s">
        <v>3693</v>
      </c>
      <c r="B1732" s="49" t="s">
        <v>3694</v>
      </c>
      <c r="C1732" s="50">
        <v>76.55</v>
      </c>
      <c r="D1732" s="51">
        <v>0.25</v>
      </c>
      <c r="E1732" s="52">
        <v>0.0033</v>
      </c>
      <c r="F1732" s="53">
        <v>4.89E8</v>
      </c>
      <c r="G1732" s="49" t="s">
        <v>56</v>
      </c>
      <c r="I1732" s="51">
        <v>71053.0</v>
      </c>
      <c r="J1732" s="49" t="s">
        <v>95</v>
      </c>
      <c r="K1732" s="49" t="s">
        <v>149</v>
      </c>
    </row>
    <row r="1733">
      <c r="A1733" s="49" t="s">
        <v>3695</v>
      </c>
      <c r="B1733" s="49" t="s">
        <v>3696</v>
      </c>
      <c r="C1733" s="50">
        <v>16.42</v>
      </c>
      <c r="D1733" s="51">
        <v>-0.59</v>
      </c>
      <c r="E1733" s="52">
        <v>-0.0347</v>
      </c>
      <c r="F1733" s="53">
        <v>6.62E8</v>
      </c>
      <c r="G1733" s="49" t="s">
        <v>56</v>
      </c>
      <c r="I1733" s="51">
        <v>355078.0</v>
      </c>
      <c r="J1733" s="49" t="s">
        <v>107</v>
      </c>
      <c r="K1733" s="49" t="s">
        <v>262</v>
      </c>
    </row>
    <row r="1734">
      <c r="A1734" s="49" t="s">
        <v>3697</v>
      </c>
      <c r="B1734" s="49" t="s">
        <v>3698</v>
      </c>
      <c r="C1734" s="50">
        <v>1.64</v>
      </c>
      <c r="D1734" s="51">
        <v>0.0</v>
      </c>
      <c r="E1734" s="52">
        <v>0.0</v>
      </c>
      <c r="F1734" s="53">
        <v>1.38E8</v>
      </c>
      <c r="G1734" s="49" t="s">
        <v>738</v>
      </c>
      <c r="H1734" s="54"/>
      <c r="I1734" s="51">
        <v>269387.0</v>
      </c>
      <c r="J1734" s="49" t="s">
        <v>107</v>
      </c>
      <c r="K1734" s="49" t="s">
        <v>678</v>
      </c>
    </row>
    <row r="1735">
      <c r="A1735" s="49" t="s">
        <v>3699</v>
      </c>
      <c r="B1735" s="49" t="s">
        <v>3700</v>
      </c>
      <c r="C1735" s="50">
        <v>27.85</v>
      </c>
      <c r="D1735" s="51">
        <v>-0.67</v>
      </c>
      <c r="E1735" s="52">
        <v>-0.0235</v>
      </c>
      <c r="F1735" s="53">
        <v>1.52E9</v>
      </c>
      <c r="G1735" s="49" t="s">
        <v>56</v>
      </c>
      <c r="H1735" s="51">
        <v>2018.0</v>
      </c>
      <c r="I1735" s="51">
        <v>593077.0</v>
      </c>
      <c r="J1735" s="49" t="s">
        <v>82</v>
      </c>
      <c r="K1735" s="49" t="s">
        <v>83</v>
      </c>
    </row>
    <row r="1736">
      <c r="A1736" s="49" t="s">
        <v>3701</v>
      </c>
      <c r="B1736" s="49" t="s">
        <v>3702</v>
      </c>
      <c r="C1736" s="50">
        <v>1.75</v>
      </c>
      <c r="D1736" s="51">
        <v>-0.06</v>
      </c>
      <c r="E1736" s="52">
        <v>-0.0332</v>
      </c>
      <c r="F1736" s="53">
        <v>6.67E8</v>
      </c>
      <c r="G1736" s="49" t="s">
        <v>121</v>
      </c>
      <c r="H1736" s="54"/>
      <c r="I1736" s="51">
        <v>1529946.0</v>
      </c>
      <c r="J1736" s="49" t="s">
        <v>82</v>
      </c>
      <c r="K1736" s="49" t="s">
        <v>211</v>
      </c>
    </row>
    <row r="1737">
      <c r="A1737" s="49" t="s">
        <v>3703</v>
      </c>
      <c r="B1737" s="49" t="s">
        <v>3704</v>
      </c>
      <c r="C1737" s="50">
        <v>84.45</v>
      </c>
      <c r="D1737" s="51">
        <v>-0.85</v>
      </c>
      <c r="E1737" s="52">
        <v>-0.01</v>
      </c>
      <c r="F1737" s="53">
        <v>5.21E9</v>
      </c>
      <c r="G1737" s="49" t="s">
        <v>56</v>
      </c>
      <c r="H1737" s="51">
        <v>2006.0</v>
      </c>
      <c r="I1737" s="51">
        <v>1288854.0</v>
      </c>
      <c r="J1737" s="49" t="s">
        <v>95</v>
      </c>
      <c r="K1737" s="49" t="s">
        <v>2689</v>
      </c>
    </row>
    <row r="1738">
      <c r="A1738" s="49" t="s">
        <v>3705</v>
      </c>
      <c r="B1738" s="49" t="s">
        <v>3706</v>
      </c>
      <c r="C1738" s="50">
        <v>62.24</v>
      </c>
      <c r="D1738" s="51">
        <v>-1.23</v>
      </c>
      <c r="E1738" s="52">
        <v>-0.0194</v>
      </c>
      <c r="F1738" s="53">
        <v>3.04E9</v>
      </c>
      <c r="G1738" s="49" t="s">
        <v>56</v>
      </c>
      <c r="I1738" s="51">
        <v>584555.0</v>
      </c>
      <c r="J1738" s="49" t="s">
        <v>57</v>
      </c>
      <c r="K1738" s="49" t="s">
        <v>279</v>
      </c>
    </row>
    <row r="1739">
      <c r="A1739" s="49" t="s">
        <v>3707</v>
      </c>
      <c r="B1739" s="49" t="s">
        <v>3708</v>
      </c>
      <c r="C1739" s="50">
        <v>39.78</v>
      </c>
      <c r="D1739" s="51">
        <v>-0.65</v>
      </c>
      <c r="E1739" s="52">
        <v>-0.0161</v>
      </c>
      <c r="F1739" s="53">
        <v>3.16E9</v>
      </c>
      <c r="G1739" s="49" t="s">
        <v>259</v>
      </c>
      <c r="H1739" s="51">
        <v>2016.0</v>
      </c>
      <c r="I1739" s="51">
        <v>1284365.0</v>
      </c>
      <c r="J1739" s="49" t="s">
        <v>82</v>
      </c>
      <c r="K1739" s="49" t="s">
        <v>139</v>
      </c>
    </row>
    <row r="1740">
      <c r="A1740" s="49" t="s">
        <v>3709</v>
      </c>
      <c r="B1740" s="49" t="s">
        <v>3710</v>
      </c>
      <c r="C1740" s="50">
        <v>13.08</v>
      </c>
      <c r="D1740" s="51">
        <v>-0.25</v>
      </c>
      <c r="E1740" s="52">
        <v>-0.0188</v>
      </c>
      <c r="F1740" s="53">
        <v>1.34E9</v>
      </c>
      <c r="G1740" s="49" t="s">
        <v>56</v>
      </c>
      <c r="H1740" s="51">
        <v>2020.0</v>
      </c>
      <c r="I1740" s="51">
        <v>273028.0</v>
      </c>
      <c r="J1740" s="49" t="s">
        <v>107</v>
      </c>
      <c r="K1740" s="49" t="s">
        <v>116</v>
      </c>
    </row>
    <row r="1741">
      <c r="A1741" s="49" t="s">
        <v>3711</v>
      </c>
      <c r="B1741" s="49" t="s">
        <v>3712</v>
      </c>
      <c r="C1741" s="50">
        <v>18.46</v>
      </c>
      <c r="D1741" s="51">
        <v>-0.48</v>
      </c>
      <c r="E1741" s="52">
        <v>-0.0253</v>
      </c>
      <c r="F1741" s="53">
        <v>1.11E8</v>
      </c>
      <c r="G1741" s="49" t="s">
        <v>56</v>
      </c>
      <c r="H1741" s="51">
        <v>1992.0</v>
      </c>
      <c r="I1741" s="51">
        <v>14209.0</v>
      </c>
      <c r="J1741" s="49" t="s">
        <v>223</v>
      </c>
      <c r="K1741" s="49" t="s">
        <v>953</v>
      </c>
    </row>
    <row r="1742">
      <c r="A1742" s="49" t="s">
        <v>3713</v>
      </c>
      <c r="B1742" s="49" t="s">
        <v>3714</v>
      </c>
      <c r="C1742" s="50">
        <v>28.84</v>
      </c>
      <c r="D1742" s="51">
        <v>0.2</v>
      </c>
      <c r="E1742" s="52">
        <v>0.007</v>
      </c>
      <c r="F1742" s="53">
        <v>1.61E9</v>
      </c>
      <c r="G1742" s="49" t="s">
        <v>1576</v>
      </c>
      <c r="H1742" s="51">
        <v>2013.0</v>
      </c>
      <c r="I1742" s="51">
        <v>113903.0</v>
      </c>
      <c r="J1742" s="49" t="s">
        <v>95</v>
      </c>
      <c r="K1742" s="49" t="s">
        <v>388</v>
      </c>
    </row>
    <row r="1743">
      <c r="A1743" s="49" t="s">
        <v>3715</v>
      </c>
      <c r="B1743" s="49" t="s">
        <v>3716</v>
      </c>
      <c r="C1743" s="50">
        <v>68.17</v>
      </c>
      <c r="D1743" s="51">
        <v>-1.26</v>
      </c>
      <c r="E1743" s="52">
        <v>-0.0182</v>
      </c>
      <c r="F1743" s="53">
        <v>3.73E9</v>
      </c>
      <c r="G1743" s="49" t="s">
        <v>56</v>
      </c>
      <c r="H1743" s="51">
        <v>1989.0</v>
      </c>
      <c r="I1743" s="51">
        <v>582299.0</v>
      </c>
      <c r="J1743" s="49" t="s">
        <v>107</v>
      </c>
      <c r="K1743" s="49" t="s">
        <v>108</v>
      </c>
    </row>
    <row r="1744">
      <c r="A1744" s="49" t="s">
        <v>3717</v>
      </c>
      <c r="B1744" s="49" t="s">
        <v>3718</v>
      </c>
      <c r="C1744" s="50">
        <v>202.5</v>
      </c>
      <c r="D1744" s="51">
        <v>-1.15</v>
      </c>
      <c r="E1744" s="52">
        <v>-0.0057</v>
      </c>
      <c r="F1744" s="53">
        <v>3.47E9</v>
      </c>
      <c r="G1744" s="49" t="s">
        <v>56</v>
      </c>
      <c r="I1744" s="51">
        <v>48419.0</v>
      </c>
      <c r="J1744" s="49" t="s">
        <v>72</v>
      </c>
      <c r="K1744" s="49" t="s">
        <v>312</v>
      </c>
    </row>
    <row r="1745">
      <c r="A1745" s="49" t="s">
        <v>3719</v>
      </c>
      <c r="B1745" s="49" t="s">
        <v>3720</v>
      </c>
      <c r="C1745" s="50">
        <v>9.2</v>
      </c>
      <c r="D1745" s="51">
        <v>-0.05</v>
      </c>
      <c r="E1745" s="52">
        <v>-0.0054</v>
      </c>
      <c r="F1745" s="51">
        <v>1.2513757E7</v>
      </c>
      <c r="G1745" s="49" t="s">
        <v>56</v>
      </c>
      <c r="I1745" s="51">
        <v>6239.0</v>
      </c>
      <c r="J1745" s="49" t="s">
        <v>82</v>
      </c>
      <c r="K1745" s="49" t="s">
        <v>83</v>
      </c>
    </row>
    <row r="1746">
      <c r="A1746" s="49" t="s">
        <v>3721</v>
      </c>
      <c r="B1746" s="49" t="s">
        <v>3722</v>
      </c>
      <c r="C1746" s="50">
        <v>1.23</v>
      </c>
      <c r="D1746" s="51">
        <v>-0.1</v>
      </c>
      <c r="E1746" s="52">
        <v>-0.0752</v>
      </c>
      <c r="F1746" s="51">
        <v>6.022801E7</v>
      </c>
      <c r="G1746" s="49" t="s">
        <v>56</v>
      </c>
      <c r="H1746" s="51">
        <v>2016.0</v>
      </c>
      <c r="I1746" s="51">
        <v>95490.0</v>
      </c>
      <c r="J1746" s="49" t="s">
        <v>82</v>
      </c>
      <c r="K1746" s="49" t="s">
        <v>83</v>
      </c>
    </row>
    <row r="1747">
      <c r="A1747" s="49" t="s">
        <v>3723</v>
      </c>
      <c r="B1747" s="49" t="s">
        <v>3724</v>
      </c>
      <c r="C1747" s="50">
        <v>184.52</v>
      </c>
      <c r="D1747" s="51">
        <v>-3.27</v>
      </c>
      <c r="E1747" s="52">
        <v>-0.0174</v>
      </c>
      <c r="F1747" s="53">
        <v>4.41E10</v>
      </c>
      <c r="G1747" s="49" t="s">
        <v>56</v>
      </c>
      <c r="H1747" s="51">
        <v>2019.0</v>
      </c>
      <c r="I1747" s="51">
        <v>3512880.0</v>
      </c>
      <c r="J1747" s="49" t="s">
        <v>107</v>
      </c>
      <c r="K1747" s="49" t="s">
        <v>348</v>
      </c>
    </row>
    <row r="1748">
      <c r="A1748" s="49" t="s">
        <v>3725</v>
      </c>
      <c r="B1748" s="49" t="s">
        <v>3726</v>
      </c>
      <c r="C1748" s="50">
        <v>4.33</v>
      </c>
      <c r="D1748" s="51">
        <v>0.03</v>
      </c>
      <c r="E1748" s="52">
        <v>0.007</v>
      </c>
      <c r="F1748" s="51">
        <v>4.3968149E7</v>
      </c>
      <c r="G1748" s="49" t="s">
        <v>56</v>
      </c>
      <c r="I1748" s="51">
        <v>3044.0</v>
      </c>
      <c r="J1748" s="49" t="s">
        <v>95</v>
      </c>
      <c r="K1748" s="49" t="s">
        <v>665</v>
      </c>
    </row>
    <row r="1749">
      <c r="A1749" s="49" t="s">
        <v>3727</v>
      </c>
      <c r="B1749" s="49" t="s">
        <v>3728</v>
      </c>
      <c r="C1749" s="50">
        <v>12.42</v>
      </c>
      <c r="D1749" s="51">
        <v>0.15</v>
      </c>
      <c r="E1749" s="52">
        <v>0.0122</v>
      </c>
      <c r="F1749" s="53">
        <v>5.82E9</v>
      </c>
      <c r="G1749" s="54"/>
      <c r="H1749" s="51">
        <v>2021.0</v>
      </c>
      <c r="I1749" s="51">
        <v>226997.0</v>
      </c>
      <c r="J1749" s="49" t="s">
        <v>95</v>
      </c>
      <c r="K1749" s="49" t="s">
        <v>149</v>
      </c>
    </row>
    <row r="1750">
      <c r="A1750" s="49" t="s">
        <v>3729</v>
      </c>
      <c r="B1750" s="49" t="s">
        <v>3730</v>
      </c>
      <c r="C1750" s="50">
        <v>6.36</v>
      </c>
      <c r="D1750" s="51">
        <v>0.0</v>
      </c>
      <c r="E1750" s="52">
        <v>0.0</v>
      </c>
      <c r="F1750" s="51">
        <v>8.5727807E7</v>
      </c>
      <c r="G1750" s="49" t="s">
        <v>56</v>
      </c>
      <c r="I1750" s="51">
        <v>9128.0</v>
      </c>
      <c r="J1750" s="49" t="s">
        <v>82</v>
      </c>
      <c r="K1750" s="49" t="s">
        <v>139</v>
      </c>
    </row>
    <row r="1751">
      <c r="A1751" s="49" t="s">
        <v>3731</v>
      </c>
      <c r="B1751" s="49" t="s">
        <v>3732</v>
      </c>
      <c r="C1751" s="50">
        <v>53.32</v>
      </c>
      <c r="D1751" s="51">
        <v>-0.45</v>
      </c>
      <c r="E1751" s="52">
        <v>-0.0084</v>
      </c>
      <c r="F1751" s="53">
        <v>2.16E11</v>
      </c>
      <c r="G1751" s="49" t="s">
        <v>56</v>
      </c>
      <c r="H1751" s="51">
        <v>1990.0</v>
      </c>
      <c r="I1751" s="51">
        <v>1.6321789E7</v>
      </c>
      <c r="J1751" s="49" t="s">
        <v>520</v>
      </c>
      <c r="K1751" s="49" t="s">
        <v>2332</v>
      </c>
    </row>
    <row r="1752">
      <c r="A1752" s="49" t="s">
        <v>3733</v>
      </c>
      <c r="B1752" s="49" t="s">
        <v>3734</v>
      </c>
      <c r="C1752" s="50">
        <v>73.94</v>
      </c>
      <c r="D1752" s="51">
        <v>-3.72</v>
      </c>
      <c r="E1752" s="52">
        <v>-0.0479</v>
      </c>
      <c r="F1752" s="53">
        <v>3.02E10</v>
      </c>
      <c r="G1752" s="49" t="s">
        <v>56</v>
      </c>
      <c r="H1752" s="51">
        <v>1998.0</v>
      </c>
      <c r="I1752" s="51">
        <v>2731531.0</v>
      </c>
      <c r="J1752" s="49" t="s">
        <v>95</v>
      </c>
      <c r="K1752" s="49" t="s">
        <v>215</v>
      </c>
    </row>
    <row r="1753">
      <c r="A1753" s="49" t="s">
        <v>3735</v>
      </c>
      <c r="B1753" s="49" t="s">
        <v>3736</v>
      </c>
      <c r="C1753" s="50">
        <v>51.26</v>
      </c>
      <c r="D1753" s="51">
        <v>-0.85</v>
      </c>
      <c r="E1753" s="52">
        <v>-0.0163</v>
      </c>
      <c r="F1753" s="53">
        <v>1.63E9</v>
      </c>
      <c r="G1753" s="49" t="s">
        <v>56</v>
      </c>
      <c r="H1753" s="51">
        <v>1996.0</v>
      </c>
      <c r="I1753" s="51">
        <v>271493.0</v>
      </c>
      <c r="J1753" s="49" t="s">
        <v>107</v>
      </c>
      <c r="K1753" s="49" t="s">
        <v>348</v>
      </c>
    </row>
    <row r="1754">
      <c r="A1754" s="49" t="s">
        <v>3737</v>
      </c>
      <c r="B1754" s="49" t="s">
        <v>3738</v>
      </c>
      <c r="C1754" s="50">
        <v>21.77</v>
      </c>
      <c r="D1754" s="51">
        <v>-0.42</v>
      </c>
      <c r="E1754" s="52">
        <v>-0.0189</v>
      </c>
      <c r="F1754" s="53">
        <v>1.41E9</v>
      </c>
      <c r="G1754" s="49" t="s">
        <v>121</v>
      </c>
      <c r="H1754" s="51">
        <v>2006.0</v>
      </c>
      <c r="I1754" s="51">
        <v>711618.0</v>
      </c>
      <c r="J1754" s="54"/>
      <c r="K1754" s="54"/>
    </row>
    <row r="1755">
      <c r="A1755" s="49" t="s">
        <v>3739</v>
      </c>
      <c r="B1755" s="49" t="s">
        <v>3740</v>
      </c>
      <c r="C1755" s="50">
        <v>246.62</v>
      </c>
      <c r="D1755" s="51">
        <v>-10.1</v>
      </c>
      <c r="E1755" s="52">
        <v>-0.0393</v>
      </c>
      <c r="F1755" s="53">
        <v>1.23E10</v>
      </c>
      <c r="G1755" s="49" t="s">
        <v>56</v>
      </c>
      <c r="I1755" s="51">
        <v>377000.0</v>
      </c>
      <c r="J1755" s="49" t="s">
        <v>57</v>
      </c>
      <c r="K1755" s="49" t="s">
        <v>1334</v>
      </c>
    </row>
    <row r="1756">
      <c r="A1756" s="49" t="s">
        <v>3741</v>
      </c>
      <c r="B1756" s="49" t="s">
        <v>3742</v>
      </c>
      <c r="C1756" s="50">
        <v>10.71</v>
      </c>
      <c r="D1756" s="51">
        <v>-0.01</v>
      </c>
      <c r="E1756" s="52">
        <v>-9.0E-4</v>
      </c>
      <c r="F1756" s="51">
        <v>0.0</v>
      </c>
      <c r="G1756" s="49" t="s">
        <v>56</v>
      </c>
      <c r="H1756" s="51">
        <v>2022.0</v>
      </c>
      <c r="I1756" s="51">
        <v>101.0</v>
      </c>
      <c r="J1756" s="49" t="s">
        <v>72</v>
      </c>
      <c r="K1756" s="49" t="s">
        <v>73</v>
      </c>
    </row>
    <row r="1757">
      <c r="A1757" s="49" t="s">
        <v>3743</v>
      </c>
      <c r="B1757" s="49" t="s">
        <v>3744</v>
      </c>
      <c r="C1757" s="50">
        <v>0.14</v>
      </c>
      <c r="D1757" s="51">
        <v>0.0</v>
      </c>
      <c r="E1757" s="52">
        <v>0.0</v>
      </c>
      <c r="F1757" s="51">
        <v>0.0</v>
      </c>
      <c r="G1757" s="49" t="s">
        <v>56</v>
      </c>
      <c r="H1757" s="51">
        <v>2022.0</v>
      </c>
      <c r="I1757" s="51">
        <v>2.0</v>
      </c>
      <c r="J1757" s="49" t="s">
        <v>72</v>
      </c>
      <c r="K1757" s="49" t="s">
        <v>73</v>
      </c>
    </row>
    <row r="1758">
      <c r="A1758" s="49" t="s">
        <v>3745</v>
      </c>
      <c r="B1758" s="49" t="s">
        <v>3746</v>
      </c>
      <c r="C1758" s="50">
        <v>1.24</v>
      </c>
      <c r="D1758" s="51">
        <v>-0.19</v>
      </c>
      <c r="E1758" s="52">
        <v>-0.1329</v>
      </c>
      <c r="F1758" s="51">
        <v>5.6160286E7</v>
      </c>
      <c r="G1758" s="49" t="s">
        <v>56</v>
      </c>
      <c r="I1758" s="51">
        <v>88637.0</v>
      </c>
      <c r="J1758" s="49" t="s">
        <v>107</v>
      </c>
      <c r="K1758" s="49" t="s">
        <v>108</v>
      </c>
    </row>
    <row r="1759">
      <c r="A1759" s="49" t="s">
        <v>3747</v>
      </c>
      <c r="B1759" s="49" t="s">
        <v>3748</v>
      </c>
      <c r="C1759" s="50">
        <v>0.021</v>
      </c>
      <c r="D1759" s="51">
        <v>-0.005</v>
      </c>
      <c r="E1759" s="52">
        <v>-0.1923</v>
      </c>
      <c r="F1759" s="51">
        <v>951102.0</v>
      </c>
      <c r="G1759" s="49" t="s">
        <v>56</v>
      </c>
      <c r="I1759" s="51">
        <v>15100.0</v>
      </c>
      <c r="J1759" s="49" t="s">
        <v>82</v>
      </c>
      <c r="K1759" s="49" t="s">
        <v>83</v>
      </c>
    </row>
    <row r="1760">
      <c r="A1760" s="49" t="s">
        <v>3749</v>
      </c>
      <c r="B1760" s="49" t="s">
        <v>3750</v>
      </c>
      <c r="C1760" s="50">
        <v>18.36</v>
      </c>
      <c r="D1760" s="51">
        <v>-0.63</v>
      </c>
      <c r="E1760" s="52">
        <v>-0.0332</v>
      </c>
      <c r="F1760" s="51">
        <v>8.679824E7</v>
      </c>
      <c r="G1760" s="49" t="s">
        <v>56</v>
      </c>
      <c r="H1760" s="51">
        <v>1982.0</v>
      </c>
      <c r="I1760" s="51">
        <v>33790.0</v>
      </c>
      <c r="J1760" s="49" t="s">
        <v>107</v>
      </c>
      <c r="K1760" s="49" t="s">
        <v>348</v>
      </c>
    </row>
    <row r="1761">
      <c r="A1761" s="49" t="s">
        <v>3751</v>
      </c>
      <c r="B1761" s="49" t="s">
        <v>3752</v>
      </c>
      <c r="C1761" s="50">
        <v>13.54</v>
      </c>
      <c r="D1761" s="51">
        <v>-0.09</v>
      </c>
      <c r="E1761" s="52">
        <v>-0.0066</v>
      </c>
      <c r="F1761" s="53">
        <v>2.15E9</v>
      </c>
      <c r="G1761" s="49" t="s">
        <v>56</v>
      </c>
      <c r="H1761" s="51">
        <v>2004.0</v>
      </c>
      <c r="I1761" s="51">
        <v>351266.0</v>
      </c>
      <c r="J1761" s="49" t="s">
        <v>72</v>
      </c>
      <c r="K1761" s="49" t="s">
        <v>552</v>
      </c>
    </row>
    <row r="1762">
      <c r="A1762" s="49" t="s">
        <v>3753</v>
      </c>
      <c r="B1762" s="49" t="s">
        <v>3754</v>
      </c>
      <c r="C1762" s="50">
        <v>54.02</v>
      </c>
      <c r="D1762" s="51">
        <v>-0.98</v>
      </c>
      <c r="E1762" s="52">
        <v>-0.0178</v>
      </c>
      <c r="F1762" s="53">
        <v>8.08E8</v>
      </c>
      <c r="G1762" s="49" t="s">
        <v>56</v>
      </c>
      <c r="I1762" s="51">
        <v>82069.0</v>
      </c>
      <c r="J1762" s="49" t="s">
        <v>68</v>
      </c>
      <c r="K1762" s="49" t="s">
        <v>86</v>
      </c>
    </row>
    <row r="1763">
      <c r="A1763" s="49" t="s">
        <v>3755</v>
      </c>
      <c r="B1763" s="49" t="s">
        <v>3756</v>
      </c>
      <c r="C1763" s="50">
        <v>23.53</v>
      </c>
      <c r="D1763" s="51">
        <v>0.81</v>
      </c>
      <c r="E1763" s="52">
        <v>0.0357</v>
      </c>
      <c r="F1763" s="54"/>
      <c r="G1763" s="49" t="s">
        <v>56</v>
      </c>
      <c r="I1763" s="51">
        <v>1431.0</v>
      </c>
      <c r="J1763" s="54"/>
      <c r="K1763" s="54"/>
    </row>
    <row r="1764">
      <c r="A1764" s="49" t="s">
        <v>3757</v>
      </c>
      <c r="B1764" s="49" t="s">
        <v>3758</v>
      </c>
      <c r="C1764" s="50">
        <v>0.3552</v>
      </c>
      <c r="D1764" s="51">
        <v>-0.0148</v>
      </c>
      <c r="E1764" s="52">
        <v>-0.04</v>
      </c>
      <c r="F1764" s="51">
        <v>1.1146984E7</v>
      </c>
      <c r="G1764" s="49" t="s">
        <v>56</v>
      </c>
      <c r="H1764" s="51">
        <v>2017.0</v>
      </c>
      <c r="I1764" s="51">
        <v>122996.0</v>
      </c>
      <c r="J1764" s="49" t="s">
        <v>95</v>
      </c>
      <c r="K1764" s="49" t="s">
        <v>901</v>
      </c>
    </row>
    <row r="1765">
      <c r="A1765" s="49" t="s">
        <v>3759</v>
      </c>
      <c r="B1765" s="49" t="s">
        <v>3760</v>
      </c>
      <c r="C1765" s="50">
        <v>0.0103</v>
      </c>
      <c r="D1765" s="51">
        <v>-7.0E-4</v>
      </c>
      <c r="E1765" s="52">
        <v>-0.0636</v>
      </c>
      <c r="F1765" s="51">
        <v>323237.0</v>
      </c>
      <c r="G1765" s="49" t="s">
        <v>56</v>
      </c>
      <c r="I1765" s="51">
        <v>58663.0</v>
      </c>
      <c r="J1765" s="49" t="s">
        <v>95</v>
      </c>
      <c r="K1765" s="49" t="s">
        <v>901</v>
      </c>
    </row>
    <row r="1766">
      <c r="A1766" s="49" t="s">
        <v>3761</v>
      </c>
      <c r="B1766" s="49" t="s">
        <v>3762</v>
      </c>
      <c r="C1766" s="50">
        <v>21.76</v>
      </c>
      <c r="D1766" s="51">
        <v>-0.34</v>
      </c>
      <c r="E1766" s="52">
        <v>-0.0154</v>
      </c>
      <c r="F1766" s="53">
        <v>6.83E8</v>
      </c>
      <c r="G1766" s="49" t="s">
        <v>56</v>
      </c>
      <c r="I1766" s="51">
        <v>2272.0</v>
      </c>
      <c r="J1766" s="49" t="s">
        <v>95</v>
      </c>
      <c r="K1766" s="49" t="s">
        <v>901</v>
      </c>
    </row>
    <row r="1767">
      <c r="A1767" s="49" t="s">
        <v>3763</v>
      </c>
      <c r="B1767" s="49" t="s">
        <v>3764</v>
      </c>
      <c r="C1767" s="50">
        <v>9.0</v>
      </c>
      <c r="D1767" s="51">
        <v>-0.18</v>
      </c>
      <c r="E1767" s="52">
        <v>-0.0196</v>
      </c>
      <c r="F1767" s="53">
        <v>2.82E8</v>
      </c>
      <c r="G1767" s="49" t="s">
        <v>56</v>
      </c>
      <c r="I1767" s="51">
        <v>21772.0</v>
      </c>
      <c r="J1767" s="49" t="s">
        <v>95</v>
      </c>
      <c r="K1767" s="49" t="s">
        <v>901</v>
      </c>
    </row>
    <row r="1768">
      <c r="A1768" s="49" t="s">
        <v>3765</v>
      </c>
      <c r="B1768" s="49" t="s">
        <v>3766</v>
      </c>
      <c r="C1768" s="50">
        <v>10.9</v>
      </c>
      <c r="D1768" s="51">
        <v>-0.23</v>
      </c>
      <c r="E1768" s="52">
        <v>-0.0207</v>
      </c>
      <c r="F1768" s="51">
        <v>0.0</v>
      </c>
      <c r="G1768" s="54"/>
      <c r="H1768" s="51">
        <v>2021.0</v>
      </c>
      <c r="I1768" s="51">
        <v>1974.0</v>
      </c>
      <c r="J1768" s="49" t="s">
        <v>72</v>
      </c>
      <c r="K1768" s="49" t="s">
        <v>73</v>
      </c>
    </row>
    <row r="1769">
      <c r="A1769" s="49" t="s">
        <v>3767</v>
      </c>
      <c r="B1769" s="49" t="s">
        <v>3768</v>
      </c>
      <c r="C1769" s="50">
        <v>3.92</v>
      </c>
      <c r="D1769" s="51">
        <v>-0.1</v>
      </c>
      <c r="E1769" s="52">
        <v>-0.0249</v>
      </c>
      <c r="F1769" s="53">
        <v>1.35E8</v>
      </c>
      <c r="G1769" s="49" t="s">
        <v>738</v>
      </c>
      <c r="H1769" s="51">
        <v>2012.0</v>
      </c>
      <c r="I1769" s="51">
        <v>36951.0</v>
      </c>
      <c r="J1769" s="49" t="s">
        <v>95</v>
      </c>
      <c r="K1769" s="49" t="s">
        <v>316</v>
      </c>
    </row>
    <row r="1770">
      <c r="A1770" s="49" t="s">
        <v>3769</v>
      </c>
      <c r="B1770" s="49" t="s">
        <v>3770</v>
      </c>
      <c r="C1770" s="50">
        <v>12.8</v>
      </c>
      <c r="D1770" s="51">
        <v>-0.22</v>
      </c>
      <c r="E1770" s="52">
        <v>-0.0169</v>
      </c>
      <c r="F1770" s="53">
        <v>3.43E8</v>
      </c>
      <c r="G1770" s="49" t="s">
        <v>56</v>
      </c>
      <c r="H1770" s="51">
        <v>2019.0</v>
      </c>
      <c r="I1770" s="51">
        <v>183788.0</v>
      </c>
      <c r="J1770" s="49" t="s">
        <v>82</v>
      </c>
      <c r="K1770" s="49" t="s">
        <v>244</v>
      </c>
    </row>
    <row r="1771">
      <c r="A1771" s="49" t="s">
        <v>3771</v>
      </c>
      <c r="B1771" s="49" t="s">
        <v>3772</v>
      </c>
      <c r="C1771" s="50">
        <v>16.31</v>
      </c>
      <c r="D1771" s="51">
        <v>0.01</v>
      </c>
      <c r="E1771" s="52">
        <v>6.0E-4</v>
      </c>
      <c r="F1771" s="53">
        <v>2.35E9</v>
      </c>
      <c r="G1771" s="49" t="s">
        <v>422</v>
      </c>
      <c r="H1771" s="51">
        <v>2013.0</v>
      </c>
      <c r="I1771" s="51">
        <v>814195.0</v>
      </c>
      <c r="J1771" s="49" t="s">
        <v>57</v>
      </c>
      <c r="K1771" s="49" t="s">
        <v>64</v>
      </c>
    </row>
    <row r="1772">
      <c r="A1772" s="49" t="s">
        <v>3773</v>
      </c>
      <c r="B1772" s="49" t="s">
        <v>3774</v>
      </c>
      <c r="C1772" s="50">
        <v>14.71</v>
      </c>
      <c r="D1772" s="51">
        <v>0.01</v>
      </c>
      <c r="E1772" s="52">
        <v>7.0E-4</v>
      </c>
      <c r="F1772" s="53">
        <v>3.06E8</v>
      </c>
      <c r="G1772" s="49" t="s">
        <v>56</v>
      </c>
      <c r="H1772" s="51">
        <v>2016.0</v>
      </c>
      <c r="I1772" s="51">
        <v>19978.0</v>
      </c>
      <c r="J1772" s="49" t="s">
        <v>72</v>
      </c>
      <c r="K1772" s="49" t="s">
        <v>133</v>
      </c>
    </row>
    <row r="1773">
      <c r="A1773" s="49" t="s">
        <v>3775</v>
      </c>
      <c r="B1773" s="49" t="s">
        <v>3776</v>
      </c>
      <c r="C1773" s="50">
        <v>23.01</v>
      </c>
      <c r="D1773" s="51">
        <v>-0.57</v>
      </c>
      <c r="E1773" s="52">
        <v>-0.0242</v>
      </c>
      <c r="F1773" s="53">
        <v>3.44E8</v>
      </c>
      <c r="G1773" s="49" t="s">
        <v>56</v>
      </c>
      <c r="I1773" s="51">
        <v>140128.0</v>
      </c>
      <c r="J1773" s="49" t="s">
        <v>95</v>
      </c>
      <c r="K1773" s="49" t="s">
        <v>69</v>
      </c>
    </row>
    <row r="1774">
      <c r="A1774" s="49" t="s">
        <v>3777</v>
      </c>
      <c r="B1774" s="49" t="s">
        <v>3778</v>
      </c>
      <c r="C1774" s="50">
        <v>21.5</v>
      </c>
      <c r="D1774" s="51">
        <v>-0.32</v>
      </c>
      <c r="E1774" s="52">
        <v>-0.0147</v>
      </c>
      <c r="F1774" s="53">
        <v>8.59E8</v>
      </c>
      <c r="G1774" s="49" t="s">
        <v>56</v>
      </c>
      <c r="I1774" s="51">
        <v>193513.0</v>
      </c>
      <c r="J1774" s="49" t="s">
        <v>72</v>
      </c>
      <c r="K1774" s="49" t="s">
        <v>321</v>
      </c>
    </row>
    <row r="1775">
      <c r="A1775" s="49" t="s">
        <v>3779</v>
      </c>
      <c r="B1775" s="49" t="s">
        <v>3780</v>
      </c>
      <c r="C1775" s="50">
        <v>25.05</v>
      </c>
      <c r="D1775" s="51">
        <v>0.04</v>
      </c>
      <c r="E1775" s="52">
        <v>0.0016</v>
      </c>
      <c r="F1775" s="51">
        <v>0.0</v>
      </c>
      <c r="G1775" s="49" t="s">
        <v>56</v>
      </c>
      <c r="I1775" s="51">
        <v>7245.0</v>
      </c>
      <c r="J1775" s="49" t="s">
        <v>72</v>
      </c>
      <c r="K1775" s="49" t="s">
        <v>552</v>
      </c>
    </row>
    <row r="1776">
      <c r="A1776" s="49" t="s">
        <v>3781</v>
      </c>
      <c r="B1776" s="49" t="s">
        <v>3782</v>
      </c>
      <c r="C1776" s="50">
        <v>172.89</v>
      </c>
      <c r="D1776" s="51">
        <v>-0.9</v>
      </c>
      <c r="E1776" s="52">
        <v>-0.0052</v>
      </c>
      <c r="F1776" s="53">
        <v>2.69E9</v>
      </c>
      <c r="G1776" s="49" t="s">
        <v>56</v>
      </c>
      <c r="I1776" s="51">
        <v>105182.0</v>
      </c>
      <c r="J1776" s="49" t="s">
        <v>57</v>
      </c>
      <c r="K1776" s="49" t="s">
        <v>2465</v>
      </c>
    </row>
    <row r="1777">
      <c r="A1777" s="49" t="s">
        <v>3783</v>
      </c>
      <c r="B1777" s="49" t="s">
        <v>3784</v>
      </c>
      <c r="C1777" s="50">
        <v>30.54</v>
      </c>
      <c r="D1777" s="51">
        <v>-0.13</v>
      </c>
      <c r="E1777" s="52">
        <v>-0.0042</v>
      </c>
      <c r="F1777" s="53">
        <v>6.13E10</v>
      </c>
      <c r="G1777" s="49" t="s">
        <v>56</v>
      </c>
      <c r="I1777" s="51">
        <v>2.2038929E7</v>
      </c>
      <c r="J1777" s="49" t="s">
        <v>57</v>
      </c>
      <c r="K1777" s="49" t="s">
        <v>3581</v>
      </c>
    </row>
    <row r="1778">
      <c r="A1778" s="49" t="s">
        <v>3785</v>
      </c>
      <c r="B1778" s="49" t="s">
        <v>3786</v>
      </c>
      <c r="C1778" s="50">
        <v>55.25</v>
      </c>
      <c r="D1778" s="51">
        <v>-0.2601</v>
      </c>
      <c r="E1778" s="52">
        <v>-0.0047</v>
      </c>
      <c r="F1778" s="54"/>
      <c r="G1778" s="49" t="s">
        <v>56</v>
      </c>
      <c r="I1778" s="51">
        <v>750.0</v>
      </c>
      <c r="J1778" s="54"/>
      <c r="K1778" s="54"/>
    </row>
    <row r="1779">
      <c r="A1779" s="49" t="s">
        <v>3787</v>
      </c>
      <c r="B1779" s="49" t="s">
        <v>3788</v>
      </c>
      <c r="C1779" s="50">
        <v>65.0001</v>
      </c>
      <c r="D1779" s="51">
        <v>-3.7099</v>
      </c>
      <c r="E1779" s="52">
        <v>-0.054</v>
      </c>
      <c r="F1779" s="54"/>
      <c r="G1779" s="49" t="s">
        <v>56</v>
      </c>
      <c r="I1779" s="51">
        <v>853.0</v>
      </c>
      <c r="J1779" s="54"/>
      <c r="K1779" s="54"/>
    </row>
    <row r="1780">
      <c r="A1780" s="49" t="s">
        <v>3789</v>
      </c>
      <c r="B1780" s="49" t="s">
        <v>3790</v>
      </c>
      <c r="C1780" s="50">
        <v>502.82</v>
      </c>
      <c r="D1780" s="51">
        <v>-5.37</v>
      </c>
      <c r="E1780" s="52">
        <v>-0.0106</v>
      </c>
      <c r="F1780" s="53">
        <v>5.12E10</v>
      </c>
      <c r="G1780" s="49" t="s">
        <v>56</v>
      </c>
      <c r="H1780" s="51">
        <v>1983.0</v>
      </c>
      <c r="I1780" s="51">
        <v>312170.0</v>
      </c>
      <c r="J1780" s="49" t="s">
        <v>95</v>
      </c>
      <c r="K1780" s="49" t="s">
        <v>215</v>
      </c>
    </row>
    <row r="1781">
      <c r="A1781" s="49" t="s">
        <v>3791</v>
      </c>
      <c r="B1781" s="49" t="s">
        <v>3792</v>
      </c>
      <c r="C1781" s="50">
        <v>12.12</v>
      </c>
      <c r="D1781" s="51">
        <v>-0.03</v>
      </c>
      <c r="E1781" s="52">
        <v>-0.0025</v>
      </c>
      <c r="F1781" s="51">
        <v>12.0</v>
      </c>
      <c r="G1781" s="49" t="s">
        <v>56</v>
      </c>
      <c r="H1781" s="51">
        <v>2016.0</v>
      </c>
      <c r="I1781" s="51">
        <v>33638.0</v>
      </c>
      <c r="J1781" s="49" t="s">
        <v>520</v>
      </c>
      <c r="K1781" s="49" t="s">
        <v>391</v>
      </c>
    </row>
    <row r="1782">
      <c r="A1782" s="49" t="s">
        <v>3793</v>
      </c>
      <c r="B1782" s="49" t="s">
        <v>3794</v>
      </c>
      <c r="C1782" s="50">
        <v>36.75</v>
      </c>
      <c r="D1782" s="51">
        <v>1.09</v>
      </c>
      <c r="E1782" s="52">
        <v>0.0306</v>
      </c>
      <c r="F1782" s="53">
        <v>6.61E8</v>
      </c>
      <c r="G1782" s="49" t="s">
        <v>56</v>
      </c>
      <c r="I1782" s="51">
        <v>55261.0</v>
      </c>
      <c r="J1782" s="49" t="s">
        <v>72</v>
      </c>
      <c r="K1782" s="49" t="s">
        <v>133</v>
      </c>
    </row>
    <row r="1783">
      <c r="A1783" s="49" t="s">
        <v>3795</v>
      </c>
      <c r="B1783" s="49" t="s">
        <v>3796</v>
      </c>
      <c r="C1783" s="50">
        <v>2.63</v>
      </c>
      <c r="D1783" s="51">
        <v>-0.1201</v>
      </c>
      <c r="E1783" s="52">
        <v>-0.0437</v>
      </c>
      <c r="F1783" s="51">
        <v>5.0591482E7</v>
      </c>
      <c r="G1783" s="49" t="s">
        <v>56</v>
      </c>
      <c r="H1783" s="51">
        <v>2021.0</v>
      </c>
      <c r="I1783" s="51">
        <v>5700.0</v>
      </c>
      <c r="J1783" s="49" t="s">
        <v>82</v>
      </c>
      <c r="K1783" s="49" t="s">
        <v>178</v>
      </c>
    </row>
    <row r="1784">
      <c r="A1784" s="49" t="s">
        <v>3797</v>
      </c>
      <c r="B1784" s="49" t="s">
        <v>3798</v>
      </c>
      <c r="C1784" s="50">
        <v>12.3</v>
      </c>
      <c r="D1784" s="51">
        <v>0.12</v>
      </c>
      <c r="E1784" s="52">
        <v>0.0099</v>
      </c>
      <c r="F1784" s="51">
        <v>12.0</v>
      </c>
      <c r="G1784" s="49" t="s">
        <v>56</v>
      </c>
      <c r="H1784" s="51">
        <v>2017.0</v>
      </c>
      <c r="I1784" s="51">
        <v>47193.0</v>
      </c>
      <c r="J1784" s="49" t="s">
        <v>520</v>
      </c>
      <c r="K1784" s="49" t="s">
        <v>391</v>
      </c>
    </row>
    <row r="1785">
      <c r="A1785" s="49" t="s">
        <v>3799</v>
      </c>
      <c r="B1785" s="49" t="s">
        <v>3800</v>
      </c>
      <c r="C1785" s="50">
        <v>10.4</v>
      </c>
      <c r="D1785" s="51">
        <v>0.01</v>
      </c>
      <c r="E1785" s="52">
        <v>0.001</v>
      </c>
      <c r="F1785" s="53">
        <v>1.67E8</v>
      </c>
      <c r="G1785" s="49" t="s">
        <v>56</v>
      </c>
      <c r="I1785" s="51">
        <v>18067.0</v>
      </c>
      <c r="J1785" s="49" t="s">
        <v>107</v>
      </c>
      <c r="K1785" s="49" t="s">
        <v>348</v>
      </c>
    </row>
    <row r="1786">
      <c r="A1786" s="49" t="s">
        <v>3801</v>
      </c>
      <c r="B1786" s="49" t="s">
        <v>3802</v>
      </c>
      <c r="C1786" s="50">
        <v>17.56</v>
      </c>
      <c r="D1786" s="51">
        <v>-1.37</v>
      </c>
      <c r="E1786" s="52">
        <v>-0.0724</v>
      </c>
      <c r="F1786" s="53">
        <v>1.65E8</v>
      </c>
      <c r="G1786" s="49" t="s">
        <v>56</v>
      </c>
      <c r="H1786" s="51">
        <v>2021.0</v>
      </c>
      <c r="I1786" s="51">
        <v>19138.0</v>
      </c>
      <c r="J1786" s="49" t="s">
        <v>127</v>
      </c>
      <c r="K1786" s="49" t="s">
        <v>441</v>
      </c>
    </row>
    <row r="1787">
      <c r="A1787" s="49" t="s">
        <v>3803</v>
      </c>
      <c r="B1787" s="49" t="s">
        <v>3804</v>
      </c>
      <c r="C1787" s="50">
        <v>0.372</v>
      </c>
      <c r="D1787" s="51">
        <v>-0.0071</v>
      </c>
      <c r="E1787" s="52">
        <v>-0.0187</v>
      </c>
      <c r="F1787" s="51">
        <v>1.1354818E7</v>
      </c>
      <c r="G1787" s="49" t="s">
        <v>56</v>
      </c>
      <c r="H1787" s="51">
        <v>1997.0</v>
      </c>
      <c r="I1787" s="51">
        <v>225997.0</v>
      </c>
      <c r="J1787" s="49" t="s">
        <v>95</v>
      </c>
      <c r="K1787" s="49" t="s">
        <v>2004</v>
      </c>
    </row>
    <row r="1788">
      <c r="A1788" s="49" t="s">
        <v>3805</v>
      </c>
      <c r="B1788" s="49" t="s">
        <v>3806</v>
      </c>
      <c r="C1788" s="50">
        <v>4.73</v>
      </c>
      <c r="D1788" s="51">
        <v>-0.11</v>
      </c>
      <c r="E1788" s="52">
        <v>-0.0227</v>
      </c>
      <c r="F1788" s="53">
        <v>6.45E8</v>
      </c>
      <c r="G1788" s="49" t="s">
        <v>56</v>
      </c>
      <c r="H1788" s="51">
        <v>2021.0</v>
      </c>
      <c r="I1788" s="51">
        <v>692309.0</v>
      </c>
      <c r="J1788" s="49" t="s">
        <v>82</v>
      </c>
      <c r="K1788" s="49" t="s">
        <v>498</v>
      </c>
    </row>
    <row r="1789">
      <c r="A1789" s="49" t="s">
        <v>3807</v>
      </c>
      <c r="B1789" s="49" t="s">
        <v>3808</v>
      </c>
      <c r="C1789" s="50">
        <v>6.69</v>
      </c>
      <c r="D1789" s="51">
        <v>-0.1</v>
      </c>
      <c r="E1789" s="52">
        <v>-0.0147</v>
      </c>
      <c r="F1789" s="53">
        <v>4.86E8</v>
      </c>
      <c r="G1789" s="49" t="s">
        <v>56</v>
      </c>
      <c r="I1789" s="51">
        <v>311023.0</v>
      </c>
      <c r="J1789" s="49" t="s">
        <v>107</v>
      </c>
      <c r="K1789" s="49" t="s">
        <v>348</v>
      </c>
    </row>
    <row r="1790">
      <c r="A1790" s="49" t="s">
        <v>3809</v>
      </c>
      <c r="B1790" s="49" t="s">
        <v>3810</v>
      </c>
      <c r="C1790" s="50">
        <v>43.14</v>
      </c>
      <c r="D1790" s="51">
        <v>-1.87</v>
      </c>
      <c r="E1790" s="52">
        <v>-0.0416</v>
      </c>
      <c r="F1790" s="53">
        <v>7.77E9</v>
      </c>
      <c r="G1790" s="49" t="s">
        <v>56</v>
      </c>
      <c r="H1790" s="51">
        <v>2014.0</v>
      </c>
      <c r="I1790" s="51">
        <v>3522109.0</v>
      </c>
      <c r="J1790" s="49" t="s">
        <v>82</v>
      </c>
      <c r="K1790" s="49" t="s">
        <v>83</v>
      </c>
    </row>
    <row r="1791">
      <c r="A1791" s="49" t="s">
        <v>3811</v>
      </c>
      <c r="B1791" s="49" t="s">
        <v>3812</v>
      </c>
      <c r="C1791" s="50">
        <v>0.32</v>
      </c>
      <c r="D1791" s="51">
        <v>-0.005</v>
      </c>
      <c r="E1791" s="52">
        <v>-0.0154</v>
      </c>
      <c r="F1791" s="51">
        <v>1.5207924E7</v>
      </c>
      <c r="G1791" s="54"/>
      <c r="H1791" s="51">
        <v>2022.0</v>
      </c>
      <c r="I1791" s="51">
        <v>2271012.0</v>
      </c>
      <c r="J1791" s="49" t="s">
        <v>107</v>
      </c>
      <c r="K1791" s="49" t="s">
        <v>348</v>
      </c>
    </row>
    <row r="1792">
      <c r="A1792" s="49" t="s">
        <v>3813</v>
      </c>
      <c r="B1792" s="49" t="s">
        <v>3814</v>
      </c>
      <c r="C1792" s="50">
        <v>1.34</v>
      </c>
      <c r="D1792" s="51">
        <v>0.0</v>
      </c>
      <c r="E1792" s="52">
        <v>0.0</v>
      </c>
      <c r="F1792" s="51">
        <v>8.9468824E7</v>
      </c>
      <c r="G1792" s="49" t="s">
        <v>56</v>
      </c>
      <c r="H1792" s="51">
        <v>2015.0</v>
      </c>
      <c r="I1792" s="51">
        <v>210985.0</v>
      </c>
      <c r="J1792" s="49" t="s">
        <v>82</v>
      </c>
      <c r="K1792" s="49" t="s">
        <v>83</v>
      </c>
    </row>
    <row r="1793">
      <c r="A1793" s="49" t="s">
        <v>3815</v>
      </c>
      <c r="B1793" s="49" t="s">
        <v>3816</v>
      </c>
      <c r="C1793" s="50">
        <v>1.79</v>
      </c>
      <c r="D1793" s="51">
        <v>0.11</v>
      </c>
      <c r="E1793" s="52">
        <v>0.0655</v>
      </c>
      <c r="F1793" s="51">
        <v>1.730214E7</v>
      </c>
      <c r="G1793" s="49" t="s">
        <v>56</v>
      </c>
      <c r="H1793" s="51">
        <v>2023.0</v>
      </c>
      <c r="I1793" s="51">
        <v>3473.0</v>
      </c>
      <c r="J1793" s="54"/>
      <c r="K1793" s="54"/>
    </row>
    <row r="1794">
      <c r="A1794" s="49" t="s">
        <v>3817</v>
      </c>
      <c r="B1794" s="49" t="s">
        <v>3818</v>
      </c>
      <c r="C1794" s="50">
        <v>16.04</v>
      </c>
      <c r="D1794" s="51">
        <v>-0.27</v>
      </c>
      <c r="E1794" s="52">
        <v>-0.0166</v>
      </c>
      <c r="F1794" s="53">
        <v>3.64E8</v>
      </c>
      <c r="G1794" s="49" t="s">
        <v>56</v>
      </c>
      <c r="H1794" s="51">
        <v>1992.0</v>
      </c>
      <c r="I1794" s="51">
        <v>69223.0</v>
      </c>
      <c r="J1794" s="49" t="s">
        <v>68</v>
      </c>
      <c r="K1794" s="49" t="s">
        <v>86</v>
      </c>
    </row>
    <row r="1795">
      <c r="A1795" s="49" t="s">
        <v>3819</v>
      </c>
      <c r="B1795" s="49" t="s">
        <v>3820</v>
      </c>
      <c r="C1795" s="50">
        <v>18.08</v>
      </c>
      <c r="D1795" s="51">
        <v>-0.62</v>
      </c>
      <c r="E1795" s="52">
        <v>-0.0332</v>
      </c>
      <c r="F1795" s="54"/>
      <c r="G1795" s="49" t="s">
        <v>56</v>
      </c>
      <c r="I1795" s="51">
        <v>5117.0</v>
      </c>
      <c r="J1795" s="54"/>
      <c r="K1795" s="54"/>
    </row>
    <row r="1796">
      <c r="A1796" s="49" t="s">
        <v>3821</v>
      </c>
      <c r="B1796" s="49" t="s">
        <v>3822</v>
      </c>
      <c r="C1796" s="50">
        <v>5.89</v>
      </c>
      <c r="D1796" s="51">
        <v>-0.21</v>
      </c>
      <c r="E1796" s="52">
        <v>-0.0344</v>
      </c>
      <c r="F1796" s="53">
        <v>1.45E9</v>
      </c>
      <c r="G1796" s="49" t="s">
        <v>1024</v>
      </c>
      <c r="H1796" s="51">
        <v>2017.0</v>
      </c>
      <c r="I1796" s="51">
        <v>348066.0</v>
      </c>
      <c r="J1796" s="49" t="s">
        <v>95</v>
      </c>
      <c r="K1796" s="49" t="s">
        <v>104</v>
      </c>
    </row>
    <row r="1797">
      <c r="A1797" s="49" t="s">
        <v>3823</v>
      </c>
      <c r="B1797" s="49" t="s">
        <v>3824</v>
      </c>
      <c r="C1797" s="50">
        <v>31.96</v>
      </c>
      <c r="D1797" s="51">
        <v>-0.22</v>
      </c>
      <c r="E1797" s="52">
        <v>-0.0068</v>
      </c>
      <c r="F1797" s="51">
        <v>0.0</v>
      </c>
      <c r="G1797" s="49" t="s">
        <v>56</v>
      </c>
      <c r="H1797" s="51">
        <v>2012.0</v>
      </c>
      <c r="I1797" s="51">
        <v>11639.0</v>
      </c>
      <c r="J1797" s="49" t="s">
        <v>72</v>
      </c>
      <c r="K1797" s="49" t="s">
        <v>124</v>
      </c>
    </row>
    <row r="1798">
      <c r="A1798" s="49" t="s">
        <v>3825</v>
      </c>
      <c r="B1798" s="49" t="s">
        <v>3826</v>
      </c>
      <c r="C1798" s="50">
        <v>29.6</v>
      </c>
      <c r="D1798" s="51">
        <v>-0.11</v>
      </c>
      <c r="E1798" s="52">
        <v>-0.0037</v>
      </c>
      <c r="F1798" s="53">
        <v>2.23E10</v>
      </c>
      <c r="G1798" s="49" t="s">
        <v>56</v>
      </c>
      <c r="I1798" s="51">
        <v>4500380.0</v>
      </c>
      <c r="J1798" s="49" t="s">
        <v>223</v>
      </c>
      <c r="K1798" s="49" t="s">
        <v>953</v>
      </c>
    </row>
    <row r="1799">
      <c r="A1799" s="49" t="s">
        <v>3827</v>
      </c>
      <c r="B1799" s="49" t="s">
        <v>3828</v>
      </c>
      <c r="C1799" s="50">
        <v>21.39</v>
      </c>
      <c r="D1799" s="51">
        <v>-0.55</v>
      </c>
      <c r="E1799" s="52">
        <v>-0.0251</v>
      </c>
      <c r="F1799" s="53">
        <v>2.13E9</v>
      </c>
      <c r="G1799" s="49" t="s">
        <v>56</v>
      </c>
      <c r="H1799" s="51">
        <v>2022.0</v>
      </c>
      <c r="I1799" s="51">
        <v>1476607.0</v>
      </c>
      <c r="J1799" s="49" t="s">
        <v>68</v>
      </c>
      <c r="K1799" s="49" t="s">
        <v>86</v>
      </c>
    </row>
    <row r="1800">
      <c r="A1800" s="49" t="s">
        <v>3829</v>
      </c>
      <c r="B1800" s="49" t="s">
        <v>3830</v>
      </c>
      <c r="C1800" s="50">
        <v>0.4099</v>
      </c>
      <c r="D1800" s="51">
        <v>0.0057</v>
      </c>
      <c r="E1800" s="52">
        <v>0.0141</v>
      </c>
      <c r="F1800" s="51">
        <v>3.8780639E7</v>
      </c>
      <c r="G1800" s="49" t="s">
        <v>3831</v>
      </c>
      <c r="H1800" s="54"/>
      <c r="I1800" s="51">
        <v>260857.0</v>
      </c>
      <c r="J1800" s="49" t="s">
        <v>95</v>
      </c>
      <c r="K1800" s="49" t="s">
        <v>1315</v>
      </c>
    </row>
    <row r="1801">
      <c r="A1801" s="49" t="s">
        <v>3832</v>
      </c>
      <c r="B1801" s="49" t="s">
        <v>3833</v>
      </c>
      <c r="C1801" s="50">
        <v>24.4</v>
      </c>
      <c r="D1801" s="51">
        <v>-0.55</v>
      </c>
      <c r="E1801" s="52">
        <v>-0.022</v>
      </c>
      <c r="F1801" s="53">
        <v>2.09E8</v>
      </c>
      <c r="G1801" s="49" t="s">
        <v>56</v>
      </c>
      <c r="H1801" s="51">
        <v>2005.0</v>
      </c>
      <c r="I1801" s="51">
        <v>27900.0</v>
      </c>
      <c r="J1801" s="49" t="s">
        <v>95</v>
      </c>
      <c r="K1801" s="49" t="s">
        <v>451</v>
      </c>
    </row>
    <row r="1802">
      <c r="A1802" s="49" t="s">
        <v>3834</v>
      </c>
      <c r="B1802" s="49" t="s">
        <v>3835</v>
      </c>
      <c r="C1802" s="50">
        <v>39.61</v>
      </c>
      <c r="D1802" s="51">
        <v>-0.64</v>
      </c>
      <c r="E1802" s="52">
        <v>-0.0159</v>
      </c>
      <c r="F1802" s="53">
        <v>1.24E9</v>
      </c>
      <c r="G1802" s="49" t="s">
        <v>56</v>
      </c>
      <c r="I1802" s="51">
        <v>127659.0</v>
      </c>
      <c r="J1802" s="49" t="s">
        <v>107</v>
      </c>
      <c r="K1802" s="49" t="s">
        <v>58</v>
      </c>
    </row>
    <row r="1803">
      <c r="A1803" s="49" t="s">
        <v>3836</v>
      </c>
      <c r="B1803" s="49" t="s">
        <v>3837</v>
      </c>
      <c r="C1803" s="50">
        <v>65.44</v>
      </c>
      <c r="D1803" s="51">
        <v>-0.59</v>
      </c>
      <c r="E1803" s="52">
        <v>-0.0089</v>
      </c>
      <c r="F1803" s="53">
        <v>3.3E10</v>
      </c>
      <c r="G1803" s="49" t="s">
        <v>56</v>
      </c>
      <c r="H1803" s="51">
        <v>1998.0</v>
      </c>
      <c r="I1803" s="51">
        <v>2353063.0</v>
      </c>
      <c r="J1803" s="49" t="s">
        <v>107</v>
      </c>
      <c r="K1803" s="49" t="s">
        <v>348</v>
      </c>
    </row>
    <row r="1804">
      <c r="A1804" s="49" t="s">
        <v>3838</v>
      </c>
      <c r="B1804" s="49" t="s">
        <v>3839</v>
      </c>
      <c r="C1804" s="50">
        <v>1.66</v>
      </c>
      <c r="D1804" s="51">
        <v>0.06</v>
      </c>
      <c r="E1804" s="52">
        <v>0.0375</v>
      </c>
      <c r="F1804" s="51">
        <v>7.3641561E7</v>
      </c>
      <c r="G1804" s="49" t="s">
        <v>56</v>
      </c>
      <c r="I1804" s="51">
        <v>139901.0</v>
      </c>
      <c r="J1804" s="49" t="s">
        <v>82</v>
      </c>
      <c r="K1804" s="49" t="s">
        <v>178</v>
      </c>
    </row>
    <row r="1805">
      <c r="A1805" s="49" t="s">
        <v>3840</v>
      </c>
      <c r="B1805" s="49" t="s">
        <v>3841</v>
      </c>
      <c r="C1805" s="50">
        <v>1.05</v>
      </c>
      <c r="D1805" s="51">
        <v>0.03</v>
      </c>
      <c r="E1805" s="52">
        <v>0.0294</v>
      </c>
      <c r="F1805" s="53">
        <v>1.46E8</v>
      </c>
      <c r="G1805" s="54"/>
      <c r="H1805" s="51">
        <v>2021.0</v>
      </c>
      <c r="I1805" s="51">
        <v>84782.0</v>
      </c>
      <c r="J1805" s="49" t="s">
        <v>95</v>
      </c>
      <c r="K1805" s="49" t="s">
        <v>388</v>
      </c>
    </row>
    <row r="1806">
      <c r="A1806" s="49" t="s">
        <v>3842</v>
      </c>
      <c r="B1806" s="49" t="s">
        <v>3843</v>
      </c>
      <c r="C1806" s="50">
        <v>50.96</v>
      </c>
      <c r="D1806" s="51">
        <v>-0.27</v>
      </c>
      <c r="E1806" s="52">
        <v>-0.0053</v>
      </c>
      <c r="F1806" s="53">
        <v>3.62E10</v>
      </c>
      <c r="G1806" s="49" t="s">
        <v>56</v>
      </c>
      <c r="H1806" s="51">
        <v>2019.0</v>
      </c>
      <c r="I1806" s="51">
        <v>2616987.0</v>
      </c>
      <c r="J1806" s="49" t="s">
        <v>145</v>
      </c>
      <c r="K1806" s="49" t="s">
        <v>588</v>
      </c>
    </row>
    <row r="1807">
      <c r="A1807" s="49" t="s">
        <v>3844</v>
      </c>
      <c r="B1807" s="49" t="s">
        <v>3845</v>
      </c>
      <c r="C1807" s="50">
        <v>0.7055</v>
      </c>
      <c r="D1807" s="51">
        <v>-0.0489</v>
      </c>
      <c r="E1807" s="52">
        <v>-0.0648</v>
      </c>
      <c r="F1807" s="53">
        <v>1.12E8</v>
      </c>
      <c r="G1807" s="49" t="s">
        <v>56</v>
      </c>
      <c r="I1807" s="51">
        <v>326829.0</v>
      </c>
      <c r="J1807" s="49" t="s">
        <v>82</v>
      </c>
      <c r="K1807" s="49" t="s">
        <v>83</v>
      </c>
    </row>
    <row r="1808">
      <c r="A1808" s="49" t="s">
        <v>3846</v>
      </c>
      <c r="B1808" s="49" t="s">
        <v>3847</v>
      </c>
      <c r="C1808" s="50">
        <v>3.13</v>
      </c>
      <c r="D1808" s="51">
        <v>-0.08</v>
      </c>
      <c r="E1808" s="52">
        <v>-0.0249</v>
      </c>
      <c r="F1808" s="51">
        <v>0.0</v>
      </c>
      <c r="G1808" s="49" t="s">
        <v>56</v>
      </c>
      <c r="I1808" s="51">
        <v>20699.0</v>
      </c>
      <c r="J1808" s="49" t="s">
        <v>72</v>
      </c>
      <c r="K1808" s="49" t="s">
        <v>124</v>
      </c>
    </row>
    <row r="1809">
      <c r="A1809" s="49" t="s">
        <v>3848</v>
      </c>
      <c r="B1809" s="49" t="s">
        <v>3849</v>
      </c>
      <c r="C1809" s="50">
        <v>18.75</v>
      </c>
      <c r="D1809" s="51">
        <v>0.15</v>
      </c>
      <c r="E1809" s="52">
        <v>0.0081</v>
      </c>
      <c r="F1809" s="53">
        <v>5.87E8</v>
      </c>
      <c r="G1809" s="49" t="s">
        <v>56</v>
      </c>
      <c r="H1809" s="51">
        <v>2019.0</v>
      </c>
      <c r="I1809" s="51">
        <v>797.0</v>
      </c>
      <c r="J1809" s="49" t="s">
        <v>72</v>
      </c>
      <c r="K1809" s="49" t="s">
        <v>133</v>
      </c>
    </row>
    <row r="1810">
      <c r="A1810" s="49" t="s">
        <v>3850</v>
      </c>
      <c r="B1810" s="49" t="s">
        <v>3851</v>
      </c>
      <c r="C1810" s="50">
        <v>36.17</v>
      </c>
      <c r="D1810" s="51">
        <v>-1.07</v>
      </c>
      <c r="E1810" s="52">
        <v>-0.0287</v>
      </c>
      <c r="F1810" s="53">
        <v>8.13E9</v>
      </c>
      <c r="G1810" s="49" t="s">
        <v>56</v>
      </c>
      <c r="I1810" s="51">
        <v>1571715.0</v>
      </c>
      <c r="J1810" s="49" t="s">
        <v>68</v>
      </c>
      <c r="K1810" s="49" t="s">
        <v>86</v>
      </c>
    </row>
    <row r="1811">
      <c r="A1811" s="49" t="s">
        <v>3852</v>
      </c>
      <c r="B1811" s="49" t="s">
        <v>3853</v>
      </c>
      <c r="C1811" s="50">
        <v>33.04</v>
      </c>
      <c r="D1811" s="51">
        <v>-1.21</v>
      </c>
      <c r="E1811" s="52">
        <v>-0.0353</v>
      </c>
      <c r="F1811" s="53">
        <v>1.03E9</v>
      </c>
      <c r="G1811" s="49" t="s">
        <v>56</v>
      </c>
      <c r="I1811" s="51">
        <v>250782.0</v>
      </c>
      <c r="J1811" s="49" t="s">
        <v>72</v>
      </c>
      <c r="K1811" s="49" t="s">
        <v>133</v>
      </c>
    </row>
    <row r="1812">
      <c r="A1812" s="49" t="s">
        <v>3854</v>
      </c>
      <c r="B1812" s="49" t="s">
        <v>3855</v>
      </c>
      <c r="C1812" s="50">
        <v>24.52</v>
      </c>
      <c r="D1812" s="51">
        <v>0.05</v>
      </c>
      <c r="E1812" s="52">
        <v>0.002</v>
      </c>
      <c r="F1812" s="54"/>
      <c r="G1812" s="49" t="s">
        <v>56</v>
      </c>
      <c r="I1812" s="51">
        <v>9109.0</v>
      </c>
      <c r="J1812" s="54"/>
      <c r="K1812" s="54"/>
    </row>
    <row r="1813">
      <c r="A1813" s="49" t="s">
        <v>3856</v>
      </c>
      <c r="B1813" s="49" t="s">
        <v>3857</v>
      </c>
      <c r="C1813" s="50">
        <v>24.35</v>
      </c>
      <c r="D1813" s="51">
        <v>0.1</v>
      </c>
      <c r="E1813" s="52">
        <v>0.0041</v>
      </c>
      <c r="F1813" s="54"/>
      <c r="G1813" s="49" t="s">
        <v>56</v>
      </c>
      <c r="I1813" s="51">
        <v>3091.0</v>
      </c>
      <c r="J1813" s="54"/>
      <c r="K1813" s="54"/>
    </row>
    <row r="1814">
      <c r="A1814" s="49" t="s">
        <v>3858</v>
      </c>
      <c r="B1814" s="49" t="s">
        <v>3859</v>
      </c>
      <c r="C1814" s="50">
        <v>1.87</v>
      </c>
      <c r="D1814" s="51">
        <v>-0.04</v>
      </c>
      <c r="E1814" s="52">
        <v>-0.0209</v>
      </c>
      <c r="F1814" s="51">
        <v>8.4074355E7</v>
      </c>
      <c r="G1814" s="49" t="s">
        <v>56</v>
      </c>
      <c r="H1814" s="51">
        <v>2018.0</v>
      </c>
      <c r="I1814" s="51">
        <v>459649.0</v>
      </c>
      <c r="J1814" s="49" t="s">
        <v>82</v>
      </c>
      <c r="K1814" s="49" t="s">
        <v>83</v>
      </c>
    </row>
    <row r="1815">
      <c r="A1815" s="49" t="s">
        <v>3860</v>
      </c>
      <c r="B1815" s="49" t="s">
        <v>3861</v>
      </c>
      <c r="C1815" s="50">
        <v>1.17</v>
      </c>
      <c r="D1815" s="51">
        <v>-0.11</v>
      </c>
      <c r="E1815" s="52">
        <v>-0.0859</v>
      </c>
      <c r="F1815" s="51">
        <v>2460937.0</v>
      </c>
      <c r="G1815" s="49" t="s">
        <v>56</v>
      </c>
      <c r="I1815" s="51">
        <v>940939.0</v>
      </c>
      <c r="J1815" s="49" t="s">
        <v>107</v>
      </c>
      <c r="K1815" s="49" t="s">
        <v>262</v>
      </c>
    </row>
    <row r="1816">
      <c r="A1816" s="49" t="s">
        <v>3862</v>
      </c>
      <c r="B1816" s="49" t="s">
        <v>3863</v>
      </c>
      <c r="C1816" s="50">
        <v>0.0197</v>
      </c>
      <c r="D1816" s="51">
        <v>0.0</v>
      </c>
      <c r="E1816" s="52">
        <v>0.0</v>
      </c>
      <c r="F1816" s="51">
        <v>41436.0</v>
      </c>
      <c r="G1816" s="49" t="s">
        <v>56</v>
      </c>
      <c r="I1816" s="51">
        <v>600.0</v>
      </c>
      <c r="J1816" s="49" t="s">
        <v>107</v>
      </c>
      <c r="K1816" s="49" t="s">
        <v>262</v>
      </c>
    </row>
    <row r="1817">
      <c r="A1817" s="49" t="s">
        <v>3864</v>
      </c>
      <c r="B1817" s="49" t="s">
        <v>3865</v>
      </c>
      <c r="C1817" s="50">
        <v>10.25</v>
      </c>
      <c r="D1817" s="51">
        <v>-0.29</v>
      </c>
      <c r="E1817" s="52">
        <v>-0.0275</v>
      </c>
      <c r="F1817" s="53">
        <v>1.91E9</v>
      </c>
      <c r="G1817" s="49" t="s">
        <v>56</v>
      </c>
      <c r="I1817" s="51">
        <v>1623475.0</v>
      </c>
      <c r="J1817" s="49" t="s">
        <v>95</v>
      </c>
      <c r="K1817" s="49" t="s">
        <v>1315</v>
      </c>
    </row>
    <row r="1818">
      <c r="A1818" s="49" t="s">
        <v>3866</v>
      </c>
      <c r="B1818" s="49" t="s">
        <v>3867</v>
      </c>
      <c r="C1818" s="50">
        <v>10.41</v>
      </c>
      <c r="D1818" s="51">
        <v>0.0</v>
      </c>
      <c r="E1818" s="52">
        <v>0.0</v>
      </c>
      <c r="F1818" s="51">
        <v>7.6852231E7</v>
      </c>
      <c r="G1818" s="49" t="s">
        <v>56</v>
      </c>
      <c r="H1818" s="51">
        <v>2021.0</v>
      </c>
      <c r="I1818" s="51">
        <v>93.0</v>
      </c>
      <c r="J1818" s="49" t="s">
        <v>72</v>
      </c>
      <c r="K1818" s="49" t="s">
        <v>1641</v>
      </c>
    </row>
    <row r="1819">
      <c r="A1819" s="49" t="s">
        <v>3868</v>
      </c>
      <c r="B1819" s="49" t="s">
        <v>3869</v>
      </c>
      <c r="C1819" s="50">
        <v>5.62</v>
      </c>
      <c r="D1819" s="51">
        <v>-0.02</v>
      </c>
      <c r="E1819" s="52">
        <v>-0.0036</v>
      </c>
      <c r="F1819" s="51">
        <v>7.0010285E7</v>
      </c>
      <c r="G1819" s="49" t="s">
        <v>56</v>
      </c>
      <c r="I1819" s="51">
        <v>5126.0</v>
      </c>
      <c r="J1819" s="49" t="s">
        <v>95</v>
      </c>
      <c r="K1819" s="49" t="s">
        <v>665</v>
      </c>
    </row>
    <row r="1820">
      <c r="A1820" s="49" t="s">
        <v>3870</v>
      </c>
      <c r="B1820" s="49" t="s">
        <v>3871</v>
      </c>
      <c r="C1820" s="50">
        <v>0.64</v>
      </c>
      <c r="D1820" s="51">
        <v>-0.02</v>
      </c>
      <c r="E1820" s="52">
        <v>-0.0303</v>
      </c>
      <c r="F1820" s="51">
        <v>3.3939959E7</v>
      </c>
      <c r="G1820" s="49" t="s">
        <v>56</v>
      </c>
      <c r="H1820" s="51">
        <v>2020.0</v>
      </c>
      <c r="I1820" s="51">
        <v>28891.0</v>
      </c>
      <c r="J1820" s="49" t="s">
        <v>95</v>
      </c>
      <c r="K1820" s="49" t="s">
        <v>901</v>
      </c>
    </row>
    <row r="1821">
      <c r="A1821" s="49" t="s">
        <v>3872</v>
      </c>
      <c r="B1821" s="49" t="s">
        <v>3873</v>
      </c>
      <c r="C1821" s="50">
        <v>0.0298</v>
      </c>
      <c r="D1821" s="51">
        <v>0.0064</v>
      </c>
      <c r="E1821" s="52">
        <v>0.2735</v>
      </c>
      <c r="F1821" s="51">
        <v>1580329.0</v>
      </c>
      <c r="G1821" s="49" t="s">
        <v>56</v>
      </c>
      <c r="H1821" s="51">
        <v>2020.0</v>
      </c>
      <c r="I1821" s="51">
        <v>2492.0</v>
      </c>
      <c r="J1821" s="49" t="s">
        <v>95</v>
      </c>
      <c r="K1821" s="49" t="s">
        <v>901</v>
      </c>
    </row>
    <row r="1822">
      <c r="A1822" s="49" t="s">
        <v>3874</v>
      </c>
      <c r="B1822" s="49" t="s">
        <v>3875</v>
      </c>
      <c r="C1822" s="50">
        <v>0.815</v>
      </c>
      <c r="D1822" s="51">
        <v>-0.0475</v>
      </c>
      <c r="E1822" s="52">
        <v>-0.0551</v>
      </c>
      <c r="F1822" s="51">
        <v>3.3618714E7</v>
      </c>
      <c r="G1822" s="49" t="s">
        <v>56</v>
      </c>
      <c r="H1822" s="51">
        <v>2017.0</v>
      </c>
      <c r="I1822" s="51">
        <v>103479.0</v>
      </c>
      <c r="J1822" s="49" t="s">
        <v>72</v>
      </c>
      <c r="K1822" s="49" t="s">
        <v>650</v>
      </c>
    </row>
    <row r="1823">
      <c r="A1823" s="49" t="s">
        <v>3876</v>
      </c>
      <c r="B1823" s="49" t="s">
        <v>3877</v>
      </c>
      <c r="C1823" s="50">
        <v>2.25</v>
      </c>
      <c r="D1823" s="51">
        <v>-0.08</v>
      </c>
      <c r="E1823" s="52">
        <v>-0.0343</v>
      </c>
      <c r="F1823" s="53">
        <v>2.34E8</v>
      </c>
      <c r="G1823" s="54"/>
      <c r="H1823" s="51">
        <v>2021.0</v>
      </c>
      <c r="I1823" s="51">
        <v>151706.0</v>
      </c>
      <c r="J1823" s="49" t="s">
        <v>95</v>
      </c>
      <c r="K1823" s="49" t="s">
        <v>451</v>
      </c>
    </row>
    <row r="1824">
      <c r="A1824" s="49" t="s">
        <v>3878</v>
      </c>
      <c r="B1824" s="49" t="s">
        <v>3879</v>
      </c>
      <c r="C1824" s="50">
        <v>4.005</v>
      </c>
      <c r="D1824" s="51">
        <v>-0.425</v>
      </c>
      <c r="E1824" s="52">
        <v>-0.0959</v>
      </c>
      <c r="F1824" s="51">
        <v>7.9875219E7</v>
      </c>
      <c r="G1824" s="49" t="s">
        <v>56</v>
      </c>
      <c r="H1824" s="51">
        <v>2004.0</v>
      </c>
      <c r="I1824" s="51">
        <v>743194.0</v>
      </c>
      <c r="J1824" s="49" t="s">
        <v>82</v>
      </c>
      <c r="K1824" s="49" t="s">
        <v>498</v>
      </c>
    </row>
    <row r="1825">
      <c r="A1825" s="49" t="s">
        <v>3880</v>
      </c>
      <c r="B1825" s="49" t="s">
        <v>3881</v>
      </c>
      <c r="C1825" s="50">
        <v>18.34</v>
      </c>
      <c r="D1825" s="51">
        <v>-0.63</v>
      </c>
      <c r="E1825" s="52">
        <v>-0.0332</v>
      </c>
      <c r="F1825" s="53">
        <v>2.78E9</v>
      </c>
      <c r="G1825" s="49" t="s">
        <v>56</v>
      </c>
      <c r="I1825" s="51">
        <v>1590046.0</v>
      </c>
      <c r="J1825" s="49" t="s">
        <v>68</v>
      </c>
      <c r="K1825" s="49" t="s">
        <v>86</v>
      </c>
    </row>
    <row r="1826">
      <c r="A1826" s="49" t="s">
        <v>3882</v>
      </c>
      <c r="B1826" s="49" t="s">
        <v>3883</v>
      </c>
      <c r="C1826" s="50">
        <v>5.42</v>
      </c>
      <c r="D1826" s="51">
        <v>-0.12</v>
      </c>
      <c r="E1826" s="52">
        <v>-0.0217</v>
      </c>
      <c r="F1826" s="53">
        <v>1.21E9</v>
      </c>
      <c r="G1826" s="49" t="s">
        <v>504</v>
      </c>
      <c r="H1826" s="51">
        <v>2020.0</v>
      </c>
      <c r="I1826" s="51">
        <v>405242.0</v>
      </c>
      <c r="J1826" s="49" t="s">
        <v>82</v>
      </c>
      <c r="K1826" s="49" t="s">
        <v>83</v>
      </c>
    </row>
    <row r="1827">
      <c r="A1827" s="49" t="s">
        <v>3884</v>
      </c>
      <c r="B1827" s="49" t="s">
        <v>3885</v>
      </c>
      <c r="C1827" s="50">
        <v>16.11</v>
      </c>
      <c r="D1827" s="51">
        <v>0.19</v>
      </c>
      <c r="E1827" s="52">
        <v>0.0119</v>
      </c>
      <c r="F1827" s="53">
        <v>2.24E9</v>
      </c>
      <c r="G1827" s="49" t="s">
        <v>56</v>
      </c>
      <c r="I1827" s="51">
        <v>2348682.0</v>
      </c>
      <c r="J1827" s="49" t="s">
        <v>72</v>
      </c>
      <c r="K1827" s="49" t="s">
        <v>133</v>
      </c>
    </row>
    <row r="1828">
      <c r="A1828" s="49" t="s">
        <v>3886</v>
      </c>
      <c r="B1828" s="49" t="s">
        <v>3887</v>
      </c>
      <c r="C1828" s="50">
        <v>254.76</v>
      </c>
      <c r="D1828" s="51">
        <v>-8.84</v>
      </c>
      <c r="E1828" s="52">
        <v>-0.0335</v>
      </c>
      <c r="F1828" s="53">
        <v>2.21E9</v>
      </c>
      <c r="G1828" s="49" t="s">
        <v>56</v>
      </c>
      <c r="I1828" s="51">
        <v>63047.0</v>
      </c>
      <c r="J1828" s="49" t="s">
        <v>95</v>
      </c>
      <c r="K1828" s="49" t="s">
        <v>1658</v>
      </c>
    </row>
    <row r="1829">
      <c r="A1829" s="49" t="s">
        <v>3888</v>
      </c>
      <c r="B1829" s="49" t="s">
        <v>3889</v>
      </c>
      <c r="C1829" s="50">
        <v>16.52</v>
      </c>
      <c r="D1829" s="51">
        <v>0.24</v>
      </c>
      <c r="E1829" s="52">
        <v>0.0147</v>
      </c>
      <c r="F1829" s="53">
        <v>1.95E8</v>
      </c>
      <c r="G1829" s="49" t="s">
        <v>56</v>
      </c>
      <c r="I1829" s="51">
        <v>11039.0</v>
      </c>
      <c r="J1829" s="49" t="s">
        <v>72</v>
      </c>
      <c r="K1829" s="49" t="s">
        <v>133</v>
      </c>
    </row>
    <row r="1830">
      <c r="A1830" s="49" t="s">
        <v>3890</v>
      </c>
      <c r="B1830" s="49" t="s">
        <v>3891</v>
      </c>
      <c r="C1830" s="50">
        <v>21.18</v>
      </c>
      <c r="D1830" s="51">
        <v>-0.03</v>
      </c>
      <c r="E1830" s="52">
        <v>-0.0014</v>
      </c>
      <c r="F1830" s="53">
        <v>4.02E10</v>
      </c>
      <c r="G1830" s="49" t="s">
        <v>121</v>
      </c>
      <c r="H1830" s="54"/>
      <c r="I1830" s="51">
        <v>6287287.0</v>
      </c>
      <c r="J1830" s="49" t="s">
        <v>223</v>
      </c>
      <c r="K1830" s="49" t="s">
        <v>953</v>
      </c>
    </row>
    <row r="1831">
      <c r="A1831" s="49" t="s">
        <v>3892</v>
      </c>
      <c r="B1831" s="49" t="s">
        <v>3893</v>
      </c>
      <c r="C1831" s="50">
        <v>19.65</v>
      </c>
      <c r="D1831" s="51">
        <v>-0.26</v>
      </c>
      <c r="E1831" s="52">
        <v>-0.0131</v>
      </c>
      <c r="F1831" s="53">
        <v>2.92E8</v>
      </c>
      <c r="G1831" s="54"/>
      <c r="H1831" s="51">
        <v>2014.0</v>
      </c>
      <c r="I1831" s="51">
        <v>18161.0</v>
      </c>
      <c r="J1831" s="49" t="s">
        <v>95</v>
      </c>
      <c r="K1831" s="49" t="s">
        <v>163</v>
      </c>
    </row>
    <row r="1832">
      <c r="A1832" s="49" t="s">
        <v>3894</v>
      </c>
      <c r="B1832" s="49" t="s">
        <v>3895</v>
      </c>
      <c r="C1832" s="50">
        <v>6.97</v>
      </c>
      <c r="D1832" s="51">
        <v>-0.1</v>
      </c>
      <c r="E1832" s="52">
        <v>-0.0141</v>
      </c>
      <c r="F1832" s="53">
        <v>2.35E8</v>
      </c>
      <c r="G1832" s="49" t="s">
        <v>56</v>
      </c>
      <c r="H1832" s="51">
        <v>2004.0</v>
      </c>
      <c r="I1832" s="51">
        <v>109857.0</v>
      </c>
      <c r="J1832" s="49" t="s">
        <v>95</v>
      </c>
      <c r="K1832" s="49" t="s">
        <v>362</v>
      </c>
    </row>
    <row r="1833">
      <c r="A1833" s="49" t="s">
        <v>3896</v>
      </c>
      <c r="B1833" s="49" t="s">
        <v>3897</v>
      </c>
      <c r="C1833" s="50">
        <v>26.48</v>
      </c>
      <c r="D1833" s="51">
        <v>-0.39</v>
      </c>
      <c r="E1833" s="52">
        <v>-0.0145</v>
      </c>
      <c r="F1833" s="53">
        <v>4.7E8</v>
      </c>
      <c r="G1833" s="49" t="s">
        <v>56</v>
      </c>
      <c r="I1833" s="51">
        <v>107273.0</v>
      </c>
      <c r="J1833" s="49" t="s">
        <v>95</v>
      </c>
      <c r="K1833" s="49" t="s">
        <v>2409</v>
      </c>
    </row>
    <row r="1834">
      <c r="A1834" s="49" t="s">
        <v>3898</v>
      </c>
      <c r="B1834" s="49" t="s">
        <v>3899</v>
      </c>
      <c r="C1834" s="50">
        <v>32.94</v>
      </c>
      <c r="D1834" s="51">
        <v>-0.33</v>
      </c>
      <c r="E1834" s="52">
        <v>-0.0099</v>
      </c>
      <c r="F1834" s="53">
        <v>3.31E9</v>
      </c>
      <c r="G1834" s="49" t="s">
        <v>56</v>
      </c>
      <c r="H1834" s="51">
        <v>2007.0</v>
      </c>
      <c r="I1834" s="51">
        <v>842092.0</v>
      </c>
      <c r="J1834" s="49" t="s">
        <v>223</v>
      </c>
      <c r="K1834" s="49" t="s">
        <v>2349</v>
      </c>
    </row>
    <row r="1835">
      <c r="A1835" s="49" t="s">
        <v>3900</v>
      </c>
      <c r="B1835" s="49" t="s">
        <v>3901</v>
      </c>
      <c r="C1835" s="50">
        <v>10.465</v>
      </c>
      <c r="D1835" s="51">
        <v>-0.005</v>
      </c>
      <c r="E1835" s="52">
        <v>-5.0E-4</v>
      </c>
      <c r="F1835" s="51">
        <v>0.0</v>
      </c>
      <c r="G1835" s="54"/>
      <c r="H1835" s="51">
        <v>2021.0</v>
      </c>
      <c r="I1835" s="51">
        <v>938517.0</v>
      </c>
      <c r="J1835" s="49" t="s">
        <v>72</v>
      </c>
      <c r="K1835" s="49" t="s">
        <v>73</v>
      </c>
    </row>
    <row r="1836">
      <c r="A1836" s="49" t="s">
        <v>3902</v>
      </c>
      <c r="B1836" s="49" t="s">
        <v>3903</v>
      </c>
      <c r="C1836" s="50">
        <v>0.588</v>
      </c>
      <c r="D1836" s="51">
        <v>-0.032</v>
      </c>
      <c r="E1836" s="52">
        <v>-0.0516</v>
      </c>
      <c r="F1836" s="51">
        <v>7657379.0</v>
      </c>
      <c r="G1836" s="49" t="s">
        <v>56</v>
      </c>
      <c r="H1836" s="51">
        <v>2023.0</v>
      </c>
      <c r="I1836" s="51">
        <v>25050.0</v>
      </c>
      <c r="J1836" s="49" t="s">
        <v>82</v>
      </c>
      <c r="K1836" s="49" t="s">
        <v>211</v>
      </c>
    </row>
    <row r="1837">
      <c r="A1837" s="49" t="s">
        <v>3904</v>
      </c>
      <c r="B1837" s="49" t="s">
        <v>3905</v>
      </c>
      <c r="C1837" s="50">
        <v>42.19</v>
      </c>
      <c r="D1837" s="51">
        <v>-1.54</v>
      </c>
      <c r="E1837" s="52">
        <v>-0.0352</v>
      </c>
      <c r="F1837" s="53">
        <v>5.46E8</v>
      </c>
      <c r="G1837" s="49" t="s">
        <v>56</v>
      </c>
      <c r="I1837" s="51">
        <v>49909.0</v>
      </c>
      <c r="J1837" s="49" t="s">
        <v>57</v>
      </c>
      <c r="K1837" s="49" t="s">
        <v>1185</v>
      </c>
    </row>
    <row r="1838">
      <c r="A1838" s="49" t="s">
        <v>3906</v>
      </c>
      <c r="B1838" s="49" t="s">
        <v>3907</v>
      </c>
      <c r="C1838" s="50">
        <v>67.36</v>
      </c>
      <c r="D1838" s="51">
        <v>-0.39</v>
      </c>
      <c r="E1838" s="52">
        <v>-0.0058</v>
      </c>
      <c r="F1838" s="53">
        <v>2.96E9</v>
      </c>
      <c r="G1838" s="49" t="s">
        <v>56</v>
      </c>
      <c r="H1838" s="51">
        <v>2006.0</v>
      </c>
      <c r="I1838" s="51">
        <v>241616.0</v>
      </c>
      <c r="J1838" s="49" t="s">
        <v>107</v>
      </c>
      <c r="K1838" s="49" t="s">
        <v>262</v>
      </c>
    </row>
    <row r="1839">
      <c r="A1839" s="49" t="s">
        <v>3908</v>
      </c>
      <c r="B1839" s="49" t="s">
        <v>3909</v>
      </c>
      <c r="C1839" s="50">
        <v>19.51</v>
      </c>
      <c r="D1839" s="51">
        <v>-0.18</v>
      </c>
      <c r="E1839" s="52">
        <v>-0.0091</v>
      </c>
      <c r="F1839" s="53">
        <v>1.88E8</v>
      </c>
      <c r="G1839" s="49" t="s">
        <v>56</v>
      </c>
      <c r="I1839" s="51">
        <v>9069.0</v>
      </c>
      <c r="J1839" s="49" t="s">
        <v>72</v>
      </c>
      <c r="K1839" s="49" t="s">
        <v>1641</v>
      </c>
    </row>
    <row r="1840">
      <c r="A1840" s="49" t="s">
        <v>3910</v>
      </c>
      <c r="B1840" s="49" t="s">
        <v>3911</v>
      </c>
      <c r="C1840" s="50">
        <v>1.13</v>
      </c>
      <c r="D1840" s="51">
        <v>0.01</v>
      </c>
      <c r="E1840" s="52">
        <v>0.0089</v>
      </c>
      <c r="F1840" s="51">
        <v>5.340391E7</v>
      </c>
      <c r="G1840" s="49" t="s">
        <v>56</v>
      </c>
      <c r="H1840" s="51">
        <v>1997.0</v>
      </c>
      <c r="I1840" s="51">
        <v>148963.0</v>
      </c>
      <c r="J1840" s="49" t="s">
        <v>82</v>
      </c>
      <c r="K1840" s="49" t="s">
        <v>139</v>
      </c>
    </row>
    <row r="1841">
      <c r="A1841" s="49" t="s">
        <v>3912</v>
      </c>
      <c r="B1841" s="49" t="s">
        <v>3913</v>
      </c>
      <c r="C1841" s="50">
        <v>31.59</v>
      </c>
      <c r="D1841" s="51">
        <v>-0.87</v>
      </c>
      <c r="E1841" s="52">
        <v>-0.0268</v>
      </c>
      <c r="F1841" s="53">
        <v>5.98E9</v>
      </c>
      <c r="G1841" s="49" t="s">
        <v>56</v>
      </c>
      <c r="H1841" s="51">
        <v>2017.0</v>
      </c>
      <c r="I1841" s="51">
        <v>5208406.0</v>
      </c>
      <c r="J1841" s="49" t="s">
        <v>95</v>
      </c>
      <c r="K1841" s="49" t="s">
        <v>149</v>
      </c>
    </row>
    <row r="1842">
      <c r="A1842" s="49" t="s">
        <v>3914</v>
      </c>
      <c r="B1842" s="49" t="s">
        <v>3915</v>
      </c>
      <c r="C1842" s="50">
        <v>17.4</v>
      </c>
      <c r="D1842" s="51">
        <v>0.4</v>
      </c>
      <c r="E1842" s="52">
        <v>0.0235</v>
      </c>
      <c r="F1842" s="51">
        <v>1.6810697E7</v>
      </c>
      <c r="G1842" s="49" t="s">
        <v>56</v>
      </c>
      <c r="H1842" s="51">
        <v>1930.0</v>
      </c>
      <c r="I1842" s="51">
        <v>2443.0</v>
      </c>
      <c r="J1842" s="49" t="s">
        <v>57</v>
      </c>
      <c r="K1842" s="49" t="s">
        <v>111</v>
      </c>
    </row>
    <row r="1843">
      <c r="A1843" s="49" t="s">
        <v>3916</v>
      </c>
      <c r="B1843" s="49" t="s">
        <v>3917</v>
      </c>
      <c r="C1843" s="50">
        <v>12.84</v>
      </c>
      <c r="D1843" s="51">
        <v>-0.74</v>
      </c>
      <c r="E1843" s="52">
        <v>-0.0545</v>
      </c>
      <c r="F1843" s="53">
        <v>2.67E8</v>
      </c>
      <c r="G1843" s="49" t="s">
        <v>56</v>
      </c>
      <c r="H1843" s="51">
        <v>2021.0</v>
      </c>
      <c r="I1843" s="51">
        <v>41170.0</v>
      </c>
      <c r="J1843" s="49" t="s">
        <v>82</v>
      </c>
      <c r="K1843" s="49" t="s">
        <v>498</v>
      </c>
    </row>
    <row r="1844">
      <c r="A1844" s="49" t="s">
        <v>3918</v>
      </c>
      <c r="B1844" s="49" t="s">
        <v>3919</v>
      </c>
      <c r="C1844" s="50">
        <v>70.61</v>
      </c>
      <c r="D1844" s="51">
        <v>-0.48</v>
      </c>
      <c r="E1844" s="52">
        <v>-0.0068</v>
      </c>
      <c r="F1844" s="53">
        <v>9.07E10</v>
      </c>
      <c r="G1844" s="49" t="s">
        <v>56</v>
      </c>
      <c r="I1844" s="51">
        <v>6453679.0</v>
      </c>
      <c r="J1844" s="49" t="s">
        <v>145</v>
      </c>
      <c r="K1844" s="49" t="s">
        <v>3198</v>
      </c>
    </row>
    <row r="1845">
      <c r="A1845" s="49" t="s">
        <v>3920</v>
      </c>
      <c r="B1845" s="49" t="s">
        <v>3921</v>
      </c>
      <c r="C1845" s="50">
        <v>3.1</v>
      </c>
      <c r="D1845" s="51">
        <v>-0.05</v>
      </c>
      <c r="E1845" s="52">
        <v>-0.0159</v>
      </c>
      <c r="F1845" s="51">
        <v>3.9181656E7</v>
      </c>
      <c r="G1845" s="49" t="s">
        <v>56</v>
      </c>
      <c r="H1845" s="51">
        <v>2022.0</v>
      </c>
      <c r="I1845" s="51">
        <v>19984.0</v>
      </c>
      <c r="J1845" s="49" t="s">
        <v>57</v>
      </c>
      <c r="K1845" s="49" t="s">
        <v>269</v>
      </c>
    </row>
    <row r="1846">
      <c r="A1846" s="49" t="s">
        <v>3922</v>
      </c>
      <c r="B1846" s="49" t="s">
        <v>3923</v>
      </c>
      <c r="C1846" s="50">
        <v>6.98</v>
      </c>
      <c r="D1846" s="51">
        <v>0.4221</v>
      </c>
      <c r="E1846" s="52">
        <v>0.0644</v>
      </c>
      <c r="F1846" s="51">
        <v>4.7562048E7</v>
      </c>
      <c r="G1846" s="49" t="s">
        <v>56</v>
      </c>
      <c r="I1846" s="51">
        <v>3736.0</v>
      </c>
      <c r="J1846" s="49" t="s">
        <v>107</v>
      </c>
      <c r="K1846" s="49" t="s">
        <v>111</v>
      </c>
    </row>
    <row r="1847">
      <c r="A1847" s="49" t="s">
        <v>3924</v>
      </c>
      <c r="B1847" s="49" t="s">
        <v>3925</v>
      </c>
      <c r="C1847" s="50">
        <v>169.1</v>
      </c>
      <c r="D1847" s="51">
        <v>0.18</v>
      </c>
      <c r="E1847" s="52">
        <v>0.0011</v>
      </c>
      <c r="F1847" s="53">
        <v>3.16E11</v>
      </c>
      <c r="G1847" s="49" t="s">
        <v>56</v>
      </c>
      <c r="I1847" s="51">
        <v>6577052.0</v>
      </c>
      <c r="J1847" s="49" t="s">
        <v>223</v>
      </c>
      <c r="K1847" s="49" t="s">
        <v>2349</v>
      </c>
    </row>
    <row r="1848">
      <c r="A1848" s="49" t="s">
        <v>3926</v>
      </c>
      <c r="B1848" s="49" t="s">
        <v>3927</v>
      </c>
      <c r="C1848" s="50">
        <v>203.3</v>
      </c>
      <c r="D1848" s="51">
        <v>-1.9</v>
      </c>
      <c r="E1848" s="52">
        <v>-0.0093</v>
      </c>
      <c r="F1848" s="53">
        <v>7.79E9</v>
      </c>
      <c r="G1848" s="49" t="s">
        <v>56</v>
      </c>
      <c r="I1848" s="51">
        <v>331056.0</v>
      </c>
      <c r="J1848" s="49" t="s">
        <v>107</v>
      </c>
      <c r="K1848" s="49" t="s">
        <v>111</v>
      </c>
    </row>
    <row r="1849">
      <c r="A1849" s="49" t="s">
        <v>3928</v>
      </c>
      <c r="B1849" s="49" t="s">
        <v>3929</v>
      </c>
      <c r="C1849" s="50">
        <v>19.5</v>
      </c>
      <c r="D1849" s="51">
        <v>0.05</v>
      </c>
      <c r="E1849" s="52">
        <v>0.0026</v>
      </c>
      <c r="F1849" s="53">
        <v>4.72E9</v>
      </c>
      <c r="G1849" s="49" t="s">
        <v>56</v>
      </c>
      <c r="H1849" s="51">
        <v>2021.0</v>
      </c>
      <c r="I1849" s="51">
        <v>548068.0</v>
      </c>
      <c r="J1849" s="49" t="s">
        <v>107</v>
      </c>
      <c r="K1849" s="49" t="s">
        <v>262</v>
      </c>
    </row>
    <row r="1850">
      <c r="A1850" s="49" t="s">
        <v>3930</v>
      </c>
      <c r="B1850" s="49" t="s">
        <v>3931</v>
      </c>
      <c r="C1850" s="50">
        <v>12.59</v>
      </c>
      <c r="D1850" s="51">
        <v>0.09</v>
      </c>
      <c r="E1850" s="52">
        <v>0.0072</v>
      </c>
      <c r="F1850" s="53">
        <v>1.11E8</v>
      </c>
      <c r="G1850" s="49" t="s">
        <v>56</v>
      </c>
      <c r="I1850" s="51">
        <v>5047.0</v>
      </c>
      <c r="J1850" s="49" t="s">
        <v>72</v>
      </c>
      <c r="K1850" s="49" t="s">
        <v>133</v>
      </c>
    </row>
    <row r="1851">
      <c r="A1851" s="49" t="s">
        <v>3932</v>
      </c>
      <c r="B1851" s="49" t="s">
        <v>3933</v>
      </c>
      <c r="C1851" s="50">
        <v>2.4527</v>
      </c>
      <c r="D1851" s="51">
        <v>0.0527</v>
      </c>
      <c r="E1851" s="52">
        <v>0.022</v>
      </c>
      <c r="F1851" s="51">
        <v>7129817.0</v>
      </c>
      <c r="G1851" s="49" t="s">
        <v>56</v>
      </c>
      <c r="I1851" s="51">
        <v>8408.0</v>
      </c>
      <c r="J1851" s="49" t="s">
        <v>82</v>
      </c>
      <c r="K1851" s="49" t="s">
        <v>83</v>
      </c>
    </row>
    <row r="1852">
      <c r="A1852" s="49" t="s">
        <v>3934</v>
      </c>
      <c r="B1852" s="49" t="s">
        <v>3935</v>
      </c>
      <c r="C1852" s="50">
        <v>28.34</v>
      </c>
      <c r="D1852" s="51">
        <v>-0.15</v>
      </c>
      <c r="E1852" s="52">
        <v>-0.0053</v>
      </c>
      <c r="F1852" s="53">
        <v>4.46E8</v>
      </c>
      <c r="G1852" s="49" t="s">
        <v>1024</v>
      </c>
      <c r="I1852" s="51">
        <v>86940.0</v>
      </c>
      <c r="J1852" s="49" t="s">
        <v>365</v>
      </c>
      <c r="K1852" s="49" t="s">
        <v>1229</v>
      </c>
    </row>
    <row r="1853">
      <c r="A1853" s="49" t="s">
        <v>3936</v>
      </c>
      <c r="B1853" s="49" t="s">
        <v>3937</v>
      </c>
      <c r="C1853" s="50">
        <v>1.41</v>
      </c>
      <c r="D1853" s="51">
        <v>-0.15</v>
      </c>
      <c r="E1853" s="52">
        <v>-0.0962</v>
      </c>
      <c r="F1853" s="51">
        <v>2.9962336E7</v>
      </c>
      <c r="G1853" s="49" t="s">
        <v>56</v>
      </c>
      <c r="H1853" s="51">
        <v>2023.0</v>
      </c>
      <c r="I1853" s="51">
        <v>5232.0</v>
      </c>
      <c r="J1853" s="49" t="s">
        <v>72</v>
      </c>
      <c r="K1853" s="49" t="s">
        <v>68</v>
      </c>
    </row>
    <row r="1854">
      <c r="A1854" s="49" t="s">
        <v>3938</v>
      </c>
      <c r="B1854" s="49" t="s">
        <v>3939</v>
      </c>
      <c r="C1854" s="50">
        <v>21.34</v>
      </c>
      <c r="D1854" s="51">
        <v>-0.25</v>
      </c>
      <c r="E1854" s="52">
        <v>-0.0116</v>
      </c>
      <c r="F1854" s="53">
        <v>4.31E9</v>
      </c>
      <c r="G1854" s="49" t="s">
        <v>56</v>
      </c>
      <c r="H1854" s="51">
        <v>2015.0</v>
      </c>
      <c r="I1854" s="51">
        <v>1220230.0</v>
      </c>
      <c r="J1854" s="49" t="s">
        <v>365</v>
      </c>
      <c r="K1854" s="49" t="s">
        <v>456</v>
      </c>
    </row>
    <row r="1855">
      <c r="A1855" s="49" t="s">
        <v>3940</v>
      </c>
      <c r="B1855" s="49" t="s">
        <v>3941</v>
      </c>
      <c r="C1855" s="50">
        <v>17.22</v>
      </c>
      <c r="D1855" s="51">
        <v>-0.44</v>
      </c>
      <c r="E1855" s="52">
        <v>-0.0249</v>
      </c>
      <c r="F1855" s="53">
        <v>1.45E9</v>
      </c>
      <c r="G1855" s="49" t="s">
        <v>56</v>
      </c>
      <c r="H1855" s="51">
        <v>2016.0</v>
      </c>
      <c r="I1855" s="51">
        <v>1037296.0</v>
      </c>
      <c r="J1855" s="49" t="s">
        <v>95</v>
      </c>
      <c r="K1855" s="49" t="s">
        <v>149</v>
      </c>
    </row>
    <row r="1856">
      <c r="A1856" s="49" t="s">
        <v>3942</v>
      </c>
      <c r="B1856" s="49" t="s">
        <v>3943</v>
      </c>
      <c r="C1856" s="50">
        <v>6.95</v>
      </c>
      <c r="D1856" s="51">
        <v>-0.27</v>
      </c>
      <c r="E1856" s="52">
        <v>-0.0374</v>
      </c>
      <c r="F1856" s="53">
        <v>1.58E9</v>
      </c>
      <c r="G1856" s="54"/>
      <c r="H1856" s="51">
        <v>2018.0</v>
      </c>
      <c r="I1856" s="51">
        <v>3844564.0</v>
      </c>
      <c r="J1856" s="49" t="s">
        <v>72</v>
      </c>
      <c r="K1856" s="49" t="s">
        <v>68</v>
      </c>
    </row>
    <row r="1857">
      <c r="A1857" s="49" t="s">
        <v>3944</v>
      </c>
      <c r="B1857" s="49" t="s">
        <v>3945</v>
      </c>
      <c r="C1857" s="50">
        <v>76.71</v>
      </c>
      <c r="D1857" s="51">
        <v>-2.27</v>
      </c>
      <c r="E1857" s="52">
        <v>-0.0287</v>
      </c>
      <c r="F1857" s="53">
        <v>4.45E9</v>
      </c>
      <c r="G1857" s="49" t="s">
        <v>56</v>
      </c>
      <c r="H1857" s="51">
        <v>1997.0</v>
      </c>
      <c r="I1857" s="51">
        <v>222642.0</v>
      </c>
      <c r="J1857" s="49" t="s">
        <v>365</v>
      </c>
      <c r="K1857" s="49" t="s">
        <v>893</v>
      </c>
    </row>
    <row r="1858">
      <c r="A1858" s="49" t="s">
        <v>3946</v>
      </c>
      <c r="B1858" s="49" t="s">
        <v>3947</v>
      </c>
      <c r="C1858" s="50">
        <v>47.62</v>
      </c>
      <c r="D1858" s="51">
        <v>-0.54</v>
      </c>
      <c r="E1858" s="52">
        <v>-0.0112</v>
      </c>
      <c r="F1858" s="53">
        <v>2.75E9</v>
      </c>
      <c r="G1858" s="49" t="s">
        <v>56</v>
      </c>
      <c r="I1858" s="51">
        <v>225409.0</v>
      </c>
      <c r="J1858" s="49" t="s">
        <v>365</v>
      </c>
      <c r="K1858" s="49" t="s">
        <v>1229</v>
      </c>
    </row>
    <row r="1859">
      <c r="A1859" s="49" t="s">
        <v>3948</v>
      </c>
      <c r="B1859" s="49" t="s">
        <v>3949</v>
      </c>
      <c r="C1859" s="50">
        <v>6.03</v>
      </c>
      <c r="D1859" s="51">
        <v>-0.06</v>
      </c>
      <c r="E1859" s="52">
        <v>-0.0099</v>
      </c>
      <c r="F1859" s="53">
        <v>8.87E9</v>
      </c>
      <c r="G1859" s="49" t="s">
        <v>992</v>
      </c>
      <c r="H1859" s="54"/>
      <c r="I1859" s="51">
        <v>4097429.0</v>
      </c>
      <c r="J1859" s="49" t="s">
        <v>57</v>
      </c>
      <c r="K1859" s="49" t="s">
        <v>425</v>
      </c>
    </row>
    <row r="1860">
      <c r="A1860" s="49" t="s">
        <v>3950</v>
      </c>
      <c r="B1860" s="49" t="s">
        <v>3951</v>
      </c>
      <c r="C1860" s="50">
        <v>10.75</v>
      </c>
      <c r="D1860" s="51">
        <v>-0.05</v>
      </c>
      <c r="E1860" s="52">
        <v>-0.0046</v>
      </c>
      <c r="F1860" s="51">
        <v>0.0</v>
      </c>
      <c r="G1860" s="54"/>
      <c r="H1860" s="51">
        <v>2022.0</v>
      </c>
      <c r="I1860" s="51">
        <v>8520.0</v>
      </c>
      <c r="J1860" s="49" t="s">
        <v>72</v>
      </c>
      <c r="K1860" s="49" t="s">
        <v>73</v>
      </c>
    </row>
    <row r="1861">
      <c r="A1861" s="49" t="s">
        <v>3952</v>
      </c>
      <c r="B1861" s="49" t="s">
        <v>3953</v>
      </c>
      <c r="C1861" s="50">
        <v>1.38</v>
      </c>
      <c r="D1861" s="51">
        <v>-0.15</v>
      </c>
      <c r="E1861" s="52">
        <v>-0.098</v>
      </c>
      <c r="F1861" s="51">
        <v>2.0844899E7</v>
      </c>
      <c r="G1861" s="49" t="s">
        <v>56</v>
      </c>
      <c r="H1861" s="51">
        <v>2021.0</v>
      </c>
      <c r="I1861" s="51">
        <v>456586.0</v>
      </c>
      <c r="J1861" s="49" t="s">
        <v>107</v>
      </c>
      <c r="K1861" s="49" t="s">
        <v>348</v>
      </c>
    </row>
    <row r="1862">
      <c r="A1862" s="49" t="s">
        <v>3954</v>
      </c>
      <c r="B1862" s="49" t="s">
        <v>3955</v>
      </c>
      <c r="C1862" s="50">
        <v>0.0803</v>
      </c>
      <c r="D1862" s="51">
        <v>-7.0E-4</v>
      </c>
      <c r="E1862" s="52">
        <v>-0.0086</v>
      </c>
      <c r="F1862" s="51">
        <v>1212931.0</v>
      </c>
      <c r="G1862" s="49" t="s">
        <v>56</v>
      </c>
      <c r="H1862" s="51">
        <v>2021.0</v>
      </c>
      <c r="I1862" s="51">
        <v>13441.0</v>
      </c>
      <c r="J1862" s="49" t="s">
        <v>107</v>
      </c>
      <c r="K1862" s="49" t="s">
        <v>348</v>
      </c>
    </row>
    <row r="1863">
      <c r="A1863" s="49" t="s">
        <v>3956</v>
      </c>
      <c r="B1863" s="49" t="s">
        <v>3957</v>
      </c>
      <c r="C1863" s="50">
        <v>1.88</v>
      </c>
      <c r="D1863" s="51">
        <v>0.0</v>
      </c>
      <c r="E1863" s="52">
        <v>0.0</v>
      </c>
      <c r="F1863" s="51">
        <v>4.8834512E7</v>
      </c>
      <c r="G1863" s="49" t="s">
        <v>56</v>
      </c>
      <c r="I1863" s="51">
        <v>9395.0</v>
      </c>
      <c r="J1863" s="49" t="s">
        <v>520</v>
      </c>
      <c r="K1863" s="49" t="s">
        <v>391</v>
      </c>
    </row>
    <row r="1864">
      <c r="A1864" s="49" t="s">
        <v>3958</v>
      </c>
      <c r="B1864" s="49" t="s">
        <v>3959</v>
      </c>
      <c r="C1864" s="50">
        <v>3.0</v>
      </c>
      <c r="D1864" s="51">
        <v>-0.03</v>
      </c>
      <c r="E1864" s="52">
        <v>-0.0099</v>
      </c>
      <c r="F1864" s="51">
        <v>9.4577319E7</v>
      </c>
      <c r="G1864" s="49" t="s">
        <v>56</v>
      </c>
      <c r="H1864" s="51">
        <v>1989.0</v>
      </c>
      <c r="I1864" s="51">
        <v>91472.0</v>
      </c>
      <c r="J1864" s="49" t="s">
        <v>72</v>
      </c>
      <c r="K1864" s="49" t="s">
        <v>124</v>
      </c>
    </row>
    <row r="1865">
      <c r="A1865" s="49" t="s">
        <v>3960</v>
      </c>
      <c r="B1865" s="49" t="s">
        <v>3961</v>
      </c>
      <c r="C1865" s="50">
        <v>6.68</v>
      </c>
      <c r="D1865" s="51">
        <v>-0.18</v>
      </c>
      <c r="E1865" s="52">
        <v>-0.0262</v>
      </c>
      <c r="F1865" s="51">
        <v>6.0856437E7</v>
      </c>
      <c r="G1865" s="49" t="s">
        <v>56</v>
      </c>
      <c r="H1865" s="51">
        <v>1989.0</v>
      </c>
      <c r="I1865" s="51">
        <v>29108.0</v>
      </c>
      <c r="J1865" s="49" t="s">
        <v>72</v>
      </c>
      <c r="K1865" s="49" t="s">
        <v>124</v>
      </c>
    </row>
    <row r="1866">
      <c r="A1866" s="49" t="s">
        <v>3962</v>
      </c>
      <c r="B1866" s="49" t="s">
        <v>3963</v>
      </c>
      <c r="C1866" s="50">
        <v>13.64</v>
      </c>
      <c r="D1866" s="51">
        <v>-0.01</v>
      </c>
      <c r="E1866" s="52">
        <v>-7.0E-4</v>
      </c>
      <c r="F1866" s="53">
        <v>3.69E9</v>
      </c>
      <c r="G1866" s="49" t="s">
        <v>56</v>
      </c>
      <c r="H1866" s="51">
        <v>2021.0</v>
      </c>
      <c r="I1866" s="51">
        <v>961437.0</v>
      </c>
      <c r="J1866" s="49" t="s">
        <v>107</v>
      </c>
      <c r="K1866" s="49" t="s">
        <v>262</v>
      </c>
    </row>
    <row r="1867">
      <c r="A1867" s="49" t="s">
        <v>3964</v>
      </c>
      <c r="B1867" s="49" t="s">
        <v>3965</v>
      </c>
      <c r="C1867" s="50">
        <v>51.58</v>
      </c>
      <c r="D1867" s="51">
        <v>-0.02</v>
      </c>
      <c r="E1867" s="52">
        <v>-4.0E-4</v>
      </c>
      <c r="F1867" s="53">
        <v>2.93E9</v>
      </c>
      <c r="G1867" s="49" t="s">
        <v>56</v>
      </c>
      <c r="I1867" s="51">
        <v>336065.0</v>
      </c>
      <c r="J1867" s="49" t="s">
        <v>57</v>
      </c>
      <c r="K1867" s="49" t="s">
        <v>469</v>
      </c>
    </row>
    <row r="1868">
      <c r="A1868" s="49" t="s">
        <v>3966</v>
      </c>
      <c r="B1868" s="49" t="s">
        <v>3967</v>
      </c>
      <c r="C1868" s="50">
        <v>11.24</v>
      </c>
      <c r="D1868" s="51">
        <v>0.13</v>
      </c>
      <c r="E1868" s="52">
        <v>0.0117</v>
      </c>
      <c r="F1868" s="53">
        <v>1.28E9</v>
      </c>
      <c r="G1868" s="49" t="s">
        <v>56</v>
      </c>
      <c r="I1868" s="51">
        <v>1168378.0</v>
      </c>
      <c r="J1868" s="49" t="s">
        <v>68</v>
      </c>
      <c r="K1868" s="49" t="s">
        <v>86</v>
      </c>
    </row>
    <row r="1869">
      <c r="A1869" s="49" t="s">
        <v>3968</v>
      </c>
      <c r="B1869" s="49" t="s">
        <v>3969</v>
      </c>
      <c r="C1869" s="50">
        <v>0.7351</v>
      </c>
      <c r="D1869" s="51">
        <v>0.0</v>
      </c>
      <c r="E1869" s="52">
        <v>0.0</v>
      </c>
      <c r="F1869" s="51">
        <v>4637018.0</v>
      </c>
      <c r="G1869" s="49" t="s">
        <v>56</v>
      </c>
      <c r="I1869" s="51">
        <v>47.0</v>
      </c>
      <c r="J1869" s="49" t="s">
        <v>82</v>
      </c>
      <c r="K1869" s="49" t="s">
        <v>211</v>
      </c>
    </row>
    <row r="1870">
      <c r="A1870" s="49" t="s">
        <v>3970</v>
      </c>
      <c r="B1870" s="49" t="s">
        <v>3971</v>
      </c>
      <c r="C1870" s="50">
        <v>0.509</v>
      </c>
      <c r="D1870" s="51">
        <v>0.0025</v>
      </c>
      <c r="E1870" s="52">
        <v>0.0049</v>
      </c>
      <c r="F1870" s="53">
        <v>1.22E8</v>
      </c>
      <c r="G1870" s="49" t="s">
        <v>121</v>
      </c>
      <c r="H1870" s="54"/>
      <c r="I1870" s="51">
        <v>1993935.0</v>
      </c>
      <c r="J1870" s="49" t="s">
        <v>82</v>
      </c>
      <c r="K1870" s="49" t="s">
        <v>83</v>
      </c>
    </row>
    <row r="1871">
      <c r="A1871" s="49" t="s">
        <v>3972</v>
      </c>
      <c r="B1871" s="49" t="s">
        <v>3973</v>
      </c>
      <c r="C1871" s="50">
        <v>168.04</v>
      </c>
      <c r="D1871" s="51">
        <v>-0.44</v>
      </c>
      <c r="E1871" s="52">
        <v>-0.0026</v>
      </c>
      <c r="F1871" s="53">
        <v>6.89E9</v>
      </c>
      <c r="G1871" s="49" t="s">
        <v>738</v>
      </c>
      <c r="H1871" s="51">
        <v>2014.0</v>
      </c>
      <c r="I1871" s="51">
        <v>462871.0</v>
      </c>
      <c r="J1871" s="49" t="s">
        <v>107</v>
      </c>
      <c r="K1871" s="49" t="s">
        <v>262</v>
      </c>
    </row>
    <row r="1872">
      <c r="A1872" s="49" t="s">
        <v>3974</v>
      </c>
      <c r="B1872" s="49" t="s">
        <v>3975</v>
      </c>
      <c r="C1872" s="50">
        <v>0.642</v>
      </c>
      <c r="D1872" s="51">
        <v>-0.108</v>
      </c>
      <c r="E1872" s="52">
        <v>-0.144</v>
      </c>
      <c r="F1872" s="51">
        <v>8116692.0</v>
      </c>
      <c r="G1872" s="49" t="s">
        <v>56</v>
      </c>
      <c r="I1872" s="51">
        <v>223219.0</v>
      </c>
      <c r="J1872" s="49" t="s">
        <v>82</v>
      </c>
      <c r="K1872" s="49" t="s">
        <v>83</v>
      </c>
    </row>
    <row r="1873">
      <c r="A1873" s="49" t="s">
        <v>3976</v>
      </c>
      <c r="B1873" s="49" t="s">
        <v>3977</v>
      </c>
      <c r="C1873" s="50">
        <v>12.47</v>
      </c>
      <c r="D1873" s="51">
        <v>-1.38</v>
      </c>
      <c r="E1873" s="52">
        <v>-0.0996</v>
      </c>
      <c r="F1873" s="53">
        <v>1.58E8</v>
      </c>
      <c r="G1873" s="49" t="s">
        <v>56</v>
      </c>
      <c r="I1873" s="51">
        <v>7011.0</v>
      </c>
      <c r="J1873" s="49" t="s">
        <v>82</v>
      </c>
      <c r="K1873" s="49" t="s">
        <v>83</v>
      </c>
    </row>
    <row r="1874">
      <c r="A1874" s="49" t="s">
        <v>3978</v>
      </c>
      <c r="B1874" s="49" t="s">
        <v>3979</v>
      </c>
      <c r="C1874" s="50">
        <v>3.24</v>
      </c>
      <c r="D1874" s="51">
        <v>-0.06</v>
      </c>
      <c r="E1874" s="52">
        <v>-0.0182</v>
      </c>
      <c r="F1874" s="51">
        <v>7810979.0</v>
      </c>
      <c r="G1874" s="49" t="s">
        <v>56</v>
      </c>
      <c r="I1874" s="51">
        <v>2962.0</v>
      </c>
      <c r="J1874" s="49" t="s">
        <v>82</v>
      </c>
      <c r="K1874" s="49" t="s">
        <v>83</v>
      </c>
    </row>
    <row r="1875">
      <c r="A1875" s="49" t="s">
        <v>3980</v>
      </c>
      <c r="B1875" s="49" t="s">
        <v>3981</v>
      </c>
      <c r="C1875" s="50">
        <v>8.14</v>
      </c>
      <c r="D1875" s="51">
        <v>-0.01</v>
      </c>
      <c r="E1875" s="52">
        <v>-0.0012</v>
      </c>
      <c r="F1875" s="53">
        <v>3.33E8</v>
      </c>
      <c r="G1875" s="49" t="s">
        <v>476</v>
      </c>
      <c r="H1875" s="51">
        <v>1994.0</v>
      </c>
      <c r="I1875" s="51">
        <v>13051.0</v>
      </c>
      <c r="J1875" s="49" t="s">
        <v>57</v>
      </c>
      <c r="K1875" s="49" t="s">
        <v>111</v>
      </c>
    </row>
    <row r="1876">
      <c r="A1876" s="49" t="s">
        <v>3982</v>
      </c>
      <c r="B1876" s="49" t="s">
        <v>3983</v>
      </c>
      <c r="C1876" s="50">
        <v>2.65</v>
      </c>
      <c r="D1876" s="51">
        <v>-0.05</v>
      </c>
      <c r="E1876" s="52">
        <v>-0.0185</v>
      </c>
      <c r="F1876" s="53">
        <v>3.63E8</v>
      </c>
      <c r="G1876" s="49" t="s">
        <v>56</v>
      </c>
      <c r="H1876" s="51">
        <v>2000.0</v>
      </c>
      <c r="I1876" s="51">
        <v>814528.0</v>
      </c>
      <c r="J1876" s="49" t="s">
        <v>82</v>
      </c>
      <c r="K1876" s="49" t="s">
        <v>1454</v>
      </c>
    </row>
    <row r="1877">
      <c r="A1877" s="49" t="s">
        <v>3984</v>
      </c>
      <c r="B1877" s="49" t="s">
        <v>3985</v>
      </c>
      <c r="C1877" s="50">
        <v>0.4001</v>
      </c>
      <c r="D1877" s="51">
        <v>-0.0699</v>
      </c>
      <c r="E1877" s="52">
        <v>-0.1487</v>
      </c>
      <c r="F1877" s="51">
        <v>1.3600985E7</v>
      </c>
      <c r="G1877" s="49" t="s">
        <v>56</v>
      </c>
      <c r="H1877" s="51">
        <v>2021.0</v>
      </c>
      <c r="I1877" s="51">
        <v>167120.0</v>
      </c>
      <c r="J1877" s="49" t="s">
        <v>107</v>
      </c>
      <c r="K1877" s="49" t="s">
        <v>348</v>
      </c>
    </row>
    <row r="1878">
      <c r="A1878" s="49" t="s">
        <v>3986</v>
      </c>
      <c r="B1878" s="49" t="s">
        <v>3987</v>
      </c>
      <c r="C1878" s="50">
        <v>11.65</v>
      </c>
      <c r="D1878" s="51">
        <v>-0.15</v>
      </c>
      <c r="E1878" s="52">
        <v>-0.0127</v>
      </c>
      <c r="F1878" s="53">
        <v>5.69E8</v>
      </c>
      <c r="G1878" s="49" t="s">
        <v>56</v>
      </c>
      <c r="I1878" s="51">
        <v>636444.0</v>
      </c>
      <c r="J1878" s="49" t="s">
        <v>82</v>
      </c>
      <c r="K1878" s="49" t="s">
        <v>83</v>
      </c>
    </row>
    <row r="1879">
      <c r="A1879" s="49" t="s">
        <v>3988</v>
      </c>
      <c r="B1879" s="49" t="s">
        <v>3989</v>
      </c>
      <c r="C1879" s="50">
        <v>2.99</v>
      </c>
      <c r="D1879" s="51">
        <v>-0.02</v>
      </c>
      <c r="E1879" s="52">
        <v>-0.0066</v>
      </c>
      <c r="F1879" s="53">
        <v>1.08E8</v>
      </c>
      <c r="G1879" s="49" t="s">
        <v>56</v>
      </c>
      <c r="H1879" s="51">
        <v>2021.0</v>
      </c>
      <c r="I1879" s="51">
        <v>57260.0</v>
      </c>
      <c r="J1879" s="49" t="s">
        <v>82</v>
      </c>
      <c r="K1879" s="49" t="s">
        <v>83</v>
      </c>
    </row>
    <row r="1880">
      <c r="A1880" s="49" t="s">
        <v>3990</v>
      </c>
      <c r="B1880" s="49" t="s">
        <v>3991</v>
      </c>
      <c r="C1880" s="50">
        <v>0.93</v>
      </c>
      <c r="D1880" s="51">
        <v>-0.14</v>
      </c>
      <c r="E1880" s="52">
        <v>-0.1308</v>
      </c>
      <c r="F1880" s="51">
        <v>1.7956858E7</v>
      </c>
      <c r="G1880" s="49" t="s">
        <v>56</v>
      </c>
      <c r="I1880" s="51">
        <v>103934.0</v>
      </c>
      <c r="J1880" s="49" t="s">
        <v>82</v>
      </c>
      <c r="K1880" s="49" t="s">
        <v>139</v>
      </c>
    </row>
    <row r="1881">
      <c r="A1881" s="49" t="s">
        <v>3992</v>
      </c>
      <c r="B1881" s="49" t="s">
        <v>3993</v>
      </c>
      <c r="C1881" s="50">
        <v>0.37</v>
      </c>
      <c r="D1881" s="51">
        <v>0.0</v>
      </c>
      <c r="E1881" s="52">
        <v>0.0</v>
      </c>
      <c r="F1881" s="51">
        <v>7144126.0</v>
      </c>
      <c r="G1881" s="49" t="s">
        <v>56</v>
      </c>
      <c r="I1881" s="51">
        <v>105.0</v>
      </c>
      <c r="J1881" s="49" t="s">
        <v>82</v>
      </c>
      <c r="K1881" s="49" t="s">
        <v>139</v>
      </c>
    </row>
    <row r="1882">
      <c r="A1882" s="49" t="s">
        <v>3994</v>
      </c>
      <c r="B1882" s="49" t="s">
        <v>3995</v>
      </c>
      <c r="C1882" s="50">
        <v>32.81</v>
      </c>
      <c r="D1882" s="51">
        <v>-1.49</v>
      </c>
      <c r="E1882" s="52">
        <v>-0.0434</v>
      </c>
      <c r="F1882" s="53">
        <v>3.15E9</v>
      </c>
      <c r="G1882" s="49" t="s">
        <v>56</v>
      </c>
      <c r="H1882" s="51">
        <v>2004.0</v>
      </c>
      <c r="I1882" s="51">
        <v>1943583.0</v>
      </c>
      <c r="J1882" s="49" t="s">
        <v>82</v>
      </c>
      <c r="K1882" s="49" t="s">
        <v>83</v>
      </c>
    </row>
    <row r="1883">
      <c r="A1883" s="49" t="s">
        <v>3996</v>
      </c>
      <c r="B1883" s="49" t="s">
        <v>3997</v>
      </c>
      <c r="C1883" s="50">
        <v>0.1582</v>
      </c>
      <c r="D1883" s="51">
        <v>-0.0098</v>
      </c>
      <c r="E1883" s="52">
        <v>-0.0583</v>
      </c>
      <c r="F1883" s="51">
        <v>1105818.0</v>
      </c>
      <c r="G1883" s="49" t="s">
        <v>236</v>
      </c>
      <c r="H1883" s="51">
        <v>2014.0</v>
      </c>
      <c r="I1883" s="51">
        <v>842403.0</v>
      </c>
      <c r="J1883" s="49" t="s">
        <v>82</v>
      </c>
      <c r="K1883" s="49" t="s">
        <v>83</v>
      </c>
    </row>
    <row r="1884">
      <c r="A1884" s="49" t="s">
        <v>3998</v>
      </c>
      <c r="B1884" s="49" t="s">
        <v>3999</v>
      </c>
      <c r="C1884" s="50">
        <v>46.26</v>
      </c>
      <c r="D1884" s="51">
        <v>0.55</v>
      </c>
      <c r="E1884" s="52">
        <v>0.012</v>
      </c>
      <c r="F1884" s="53">
        <v>2.18E8</v>
      </c>
      <c r="G1884" s="49" t="s">
        <v>56</v>
      </c>
      <c r="I1884" s="51">
        <v>8436.0</v>
      </c>
      <c r="J1884" s="49" t="s">
        <v>72</v>
      </c>
      <c r="K1884" s="49" t="s">
        <v>133</v>
      </c>
    </row>
    <row r="1885">
      <c r="A1885" s="49" t="s">
        <v>4000</v>
      </c>
      <c r="B1885" s="49" t="s">
        <v>4001</v>
      </c>
      <c r="C1885" s="50">
        <v>17.6</v>
      </c>
      <c r="D1885" s="51">
        <v>-0.23</v>
      </c>
      <c r="E1885" s="52">
        <v>-0.0129</v>
      </c>
      <c r="F1885" s="53">
        <v>2.69E8</v>
      </c>
      <c r="G1885" s="49" t="s">
        <v>56</v>
      </c>
      <c r="I1885" s="51">
        <v>16505.0</v>
      </c>
      <c r="J1885" s="49" t="s">
        <v>72</v>
      </c>
      <c r="K1885" s="49" t="s">
        <v>133</v>
      </c>
    </row>
    <row r="1886">
      <c r="A1886" s="49" t="s">
        <v>4002</v>
      </c>
      <c r="B1886" s="49" t="s">
        <v>4003</v>
      </c>
      <c r="C1886" s="50">
        <v>0.4262</v>
      </c>
      <c r="D1886" s="51">
        <v>-0.0548</v>
      </c>
      <c r="E1886" s="52">
        <v>-0.1139</v>
      </c>
      <c r="F1886" s="51">
        <v>1.638739E7</v>
      </c>
      <c r="G1886" s="54"/>
      <c r="H1886" s="54"/>
      <c r="I1886" s="51">
        <v>54811.0</v>
      </c>
      <c r="J1886" s="49" t="s">
        <v>95</v>
      </c>
      <c r="K1886" s="49" t="s">
        <v>149</v>
      </c>
    </row>
    <row r="1887">
      <c r="A1887" s="49" t="s">
        <v>4004</v>
      </c>
      <c r="B1887" s="49" t="s">
        <v>4005</v>
      </c>
      <c r="C1887" s="50">
        <v>41.91</v>
      </c>
      <c r="D1887" s="51">
        <v>-0.61</v>
      </c>
      <c r="E1887" s="52">
        <v>-0.0144</v>
      </c>
      <c r="F1887" s="53">
        <v>9.02E9</v>
      </c>
      <c r="G1887" s="49" t="s">
        <v>56</v>
      </c>
      <c r="I1887" s="51">
        <v>3746549.0</v>
      </c>
      <c r="J1887" s="49" t="s">
        <v>95</v>
      </c>
      <c r="K1887" s="49" t="s">
        <v>163</v>
      </c>
    </row>
    <row r="1888">
      <c r="A1888" s="49" t="s">
        <v>4006</v>
      </c>
      <c r="B1888" s="49" t="s">
        <v>4007</v>
      </c>
      <c r="C1888" s="50">
        <v>9.09</v>
      </c>
      <c r="D1888" s="51">
        <v>0.07</v>
      </c>
      <c r="E1888" s="52">
        <v>0.0078</v>
      </c>
      <c r="F1888" s="51">
        <v>9.5171618E7</v>
      </c>
      <c r="G1888" s="49" t="s">
        <v>56</v>
      </c>
      <c r="H1888" s="51">
        <v>2006.0</v>
      </c>
      <c r="I1888" s="51">
        <v>473.0</v>
      </c>
      <c r="J1888" s="49" t="s">
        <v>72</v>
      </c>
      <c r="K1888" s="49" t="s">
        <v>1641</v>
      </c>
    </row>
    <row r="1889">
      <c r="A1889" s="49" t="s">
        <v>4008</v>
      </c>
      <c r="B1889" s="49" t="s">
        <v>4009</v>
      </c>
      <c r="C1889" s="50">
        <v>40.64</v>
      </c>
      <c r="D1889" s="51">
        <v>-0.12</v>
      </c>
      <c r="E1889" s="52">
        <v>-0.0029</v>
      </c>
      <c r="F1889" s="53">
        <v>3.4E10</v>
      </c>
      <c r="G1889" s="49" t="s">
        <v>56</v>
      </c>
      <c r="I1889" s="51">
        <v>6496923.0</v>
      </c>
      <c r="J1889" s="49" t="s">
        <v>365</v>
      </c>
      <c r="K1889" s="49" t="s">
        <v>456</v>
      </c>
    </row>
    <row r="1890">
      <c r="A1890" s="49" t="s">
        <v>4010</v>
      </c>
      <c r="B1890" s="49" t="s">
        <v>4011</v>
      </c>
      <c r="C1890" s="50">
        <v>65.65</v>
      </c>
      <c r="D1890" s="51">
        <v>-0.39</v>
      </c>
      <c r="E1890" s="52">
        <v>-0.0059</v>
      </c>
      <c r="F1890" s="53">
        <v>1.34E9</v>
      </c>
      <c r="G1890" s="49" t="s">
        <v>3183</v>
      </c>
      <c r="H1890" s="51">
        <v>2006.0</v>
      </c>
      <c r="I1890" s="51">
        <v>87824.0</v>
      </c>
      <c r="J1890" s="49" t="s">
        <v>95</v>
      </c>
      <c r="K1890" s="49" t="s">
        <v>1315</v>
      </c>
    </row>
    <row r="1891">
      <c r="A1891" s="49" t="s">
        <v>4012</v>
      </c>
      <c r="B1891" s="49" t="s">
        <v>4013</v>
      </c>
      <c r="C1891" s="50">
        <v>3.66</v>
      </c>
      <c r="D1891" s="51">
        <v>-0.38</v>
      </c>
      <c r="E1891" s="52">
        <v>-0.0941</v>
      </c>
      <c r="F1891" s="53">
        <v>9.35E8</v>
      </c>
      <c r="G1891" s="49" t="s">
        <v>67</v>
      </c>
      <c r="H1891" s="51">
        <v>2020.0</v>
      </c>
      <c r="I1891" s="51">
        <v>2415910.0</v>
      </c>
      <c r="J1891" s="49" t="s">
        <v>107</v>
      </c>
      <c r="K1891" s="49" t="s">
        <v>2079</v>
      </c>
    </row>
    <row r="1892">
      <c r="A1892" s="49" t="s">
        <v>4014</v>
      </c>
      <c r="B1892" s="49" t="s">
        <v>4015</v>
      </c>
      <c r="C1892" s="50">
        <v>3.62</v>
      </c>
      <c r="D1892" s="51">
        <v>0.02</v>
      </c>
      <c r="E1892" s="52">
        <v>0.0056</v>
      </c>
      <c r="F1892" s="51">
        <v>3.2648328E7</v>
      </c>
      <c r="G1892" s="49" t="s">
        <v>56</v>
      </c>
      <c r="H1892" s="51">
        <v>1981.0</v>
      </c>
      <c r="I1892" s="51">
        <v>5384.0</v>
      </c>
      <c r="J1892" s="49" t="s">
        <v>107</v>
      </c>
      <c r="K1892" s="49" t="s">
        <v>111</v>
      </c>
    </row>
    <row r="1893">
      <c r="A1893" s="49" t="s">
        <v>4016</v>
      </c>
      <c r="B1893" s="49" t="s">
        <v>4017</v>
      </c>
      <c r="C1893" s="50">
        <v>9.01</v>
      </c>
      <c r="D1893" s="51">
        <v>-0.25</v>
      </c>
      <c r="E1893" s="52">
        <v>-0.027</v>
      </c>
      <c r="F1893" s="53">
        <v>4.12E8</v>
      </c>
      <c r="G1893" s="49" t="s">
        <v>56</v>
      </c>
      <c r="H1893" s="51">
        <v>1994.0</v>
      </c>
      <c r="I1893" s="51">
        <v>312770.0</v>
      </c>
      <c r="J1893" s="49" t="s">
        <v>95</v>
      </c>
      <c r="K1893" s="49" t="s">
        <v>593</v>
      </c>
    </row>
    <row r="1894">
      <c r="A1894" s="49" t="s">
        <v>4018</v>
      </c>
      <c r="B1894" s="49" t="s">
        <v>4019</v>
      </c>
      <c r="C1894" s="50">
        <v>32.71</v>
      </c>
      <c r="D1894" s="51">
        <v>-0.43</v>
      </c>
      <c r="E1894" s="52">
        <v>-0.013</v>
      </c>
      <c r="F1894" s="53">
        <v>2.1E10</v>
      </c>
      <c r="G1894" s="49" t="s">
        <v>56</v>
      </c>
      <c r="I1894" s="51">
        <v>1.3395831E7</v>
      </c>
      <c r="J1894" s="49" t="s">
        <v>95</v>
      </c>
      <c r="K1894" s="49" t="s">
        <v>96</v>
      </c>
    </row>
    <row r="1895">
      <c r="A1895" s="49" t="s">
        <v>4020</v>
      </c>
      <c r="B1895" s="49" t="s">
        <v>4021</v>
      </c>
      <c r="C1895" s="50">
        <v>4.35</v>
      </c>
      <c r="D1895" s="51">
        <v>0.02</v>
      </c>
      <c r="E1895" s="52">
        <v>0.0046</v>
      </c>
      <c r="F1895" s="51">
        <v>2.3283332E7</v>
      </c>
      <c r="G1895" s="49" t="s">
        <v>56</v>
      </c>
      <c r="I1895" s="51">
        <v>11669.0</v>
      </c>
      <c r="J1895" s="49" t="s">
        <v>95</v>
      </c>
      <c r="K1895" s="49" t="s">
        <v>4022</v>
      </c>
    </row>
    <row r="1896">
      <c r="A1896" s="49" t="s">
        <v>4023</v>
      </c>
      <c r="B1896" s="49" t="s">
        <v>4024</v>
      </c>
      <c r="C1896" s="50">
        <v>12.61</v>
      </c>
      <c r="D1896" s="51">
        <v>-0.34</v>
      </c>
      <c r="E1896" s="52">
        <v>-0.0263</v>
      </c>
      <c r="F1896" s="53">
        <v>1.82E9</v>
      </c>
      <c r="G1896" s="49" t="s">
        <v>56</v>
      </c>
      <c r="I1896" s="51">
        <v>1300601.0</v>
      </c>
      <c r="J1896" s="49" t="s">
        <v>95</v>
      </c>
      <c r="K1896" s="49" t="s">
        <v>362</v>
      </c>
    </row>
    <row r="1897">
      <c r="A1897" s="49" t="s">
        <v>4025</v>
      </c>
      <c r="B1897" s="49" t="s">
        <v>4026</v>
      </c>
      <c r="C1897" s="50">
        <v>3.99</v>
      </c>
      <c r="D1897" s="51">
        <v>-0.27</v>
      </c>
      <c r="E1897" s="52">
        <v>-0.0634</v>
      </c>
      <c r="F1897" s="53">
        <v>4.98E8</v>
      </c>
      <c r="G1897" s="54"/>
      <c r="H1897" s="51">
        <v>2019.0</v>
      </c>
      <c r="I1897" s="51">
        <v>107155.0</v>
      </c>
      <c r="J1897" s="49" t="s">
        <v>68</v>
      </c>
      <c r="K1897" s="49" t="s">
        <v>69</v>
      </c>
    </row>
    <row r="1898">
      <c r="A1898" s="49" t="s">
        <v>4027</v>
      </c>
      <c r="B1898" s="49" t="s">
        <v>4028</v>
      </c>
      <c r="C1898" s="50">
        <v>43.21</v>
      </c>
      <c r="D1898" s="51">
        <v>-2.47</v>
      </c>
      <c r="E1898" s="52">
        <v>-0.0541</v>
      </c>
      <c r="F1898" s="53">
        <v>6.89E9</v>
      </c>
      <c r="G1898" s="49" t="s">
        <v>56</v>
      </c>
      <c r="H1898" s="51">
        <v>1997.0</v>
      </c>
      <c r="I1898" s="51">
        <v>3255782.0</v>
      </c>
      <c r="J1898" s="49" t="s">
        <v>145</v>
      </c>
      <c r="K1898" s="49" t="s">
        <v>355</v>
      </c>
    </row>
    <row r="1899">
      <c r="A1899" s="49" t="s">
        <v>4029</v>
      </c>
      <c r="B1899" s="49" t="s">
        <v>4030</v>
      </c>
      <c r="C1899" s="50">
        <v>0.4615</v>
      </c>
      <c r="D1899" s="51">
        <v>-0.0085</v>
      </c>
      <c r="E1899" s="52">
        <v>-0.0181</v>
      </c>
      <c r="F1899" s="51">
        <v>4.0512854E7</v>
      </c>
      <c r="G1899" s="49" t="s">
        <v>56</v>
      </c>
      <c r="H1899" s="51">
        <v>2014.0</v>
      </c>
      <c r="I1899" s="51">
        <v>104465.0</v>
      </c>
      <c r="J1899" s="49" t="s">
        <v>82</v>
      </c>
      <c r="K1899" s="49" t="s">
        <v>83</v>
      </c>
    </row>
    <row r="1900">
      <c r="A1900" s="49" t="s">
        <v>4031</v>
      </c>
      <c r="B1900" s="49" t="s">
        <v>4032</v>
      </c>
      <c r="C1900" s="50">
        <v>73.37</v>
      </c>
      <c r="D1900" s="51">
        <v>-1.13</v>
      </c>
      <c r="E1900" s="52">
        <v>-0.0152</v>
      </c>
      <c r="F1900" s="53">
        <v>2.89E10</v>
      </c>
      <c r="G1900" s="49" t="s">
        <v>56</v>
      </c>
      <c r="I1900" s="51">
        <v>2037953.0</v>
      </c>
      <c r="J1900" s="49" t="s">
        <v>57</v>
      </c>
      <c r="K1900" s="49" t="s">
        <v>111</v>
      </c>
    </row>
    <row r="1901">
      <c r="A1901" s="49" t="s">
        <v>4033</v>
      </c>
      <c r="B1901" s="49" t="s">
        <v>4034</v>
      </c>
      <c r="C1901" s="50">
        <v>2.12</v>
      </c>
      <c r="D1901" s="51">
        <v>0.005</v>
      </c>
      <c r="E1901" s="52">
        <v>0.0024</v>
      </c>
      <c r="F1901" s="51">
        <v>5809688.0</v>
      </c>
      <c r="G1901" s="49" t="s">
        <v>56</v>
      </c>
      <c r="H1901" s="51">
        <v>2021.0</v>
      </c>
      <c r="I1901" s="51">
        <v>6730.0</v>
      </c>
      <c r="J1901" s="49" t="s">
        <v>107</v>
      </c>
      <c r="K1901" s="49" t="s">
        <v>262</v>
      </c>
    </row>
    <row r="1902">
      <c r="A1902" s="49" t="s">
        <v>4035</v>
      </c>
      <c r="B1902" s="49" t="s">
        <v>4036</v>
      </c>
      <c r="C1902" s="50">
        <v>0.08</v>
      </c>
      <c r="D1902" s="51">
        <v>0.0251</v>
      </c>
      <c r="E1902" s="52">
        <v>0.4572</v>
      </c>
      <c r="F1902" s="51">
        <v>219234.0</v>
      </c>
      <c r="G1902" s="49" t="s">
        <v>56</v>
      </c>
      <c r="H1902" s="51">
        <v>2021.0</v>
      </c>
      <c r="I1902" s="51">
        <v>100.0</v>
      </c>
      <c r="J1902" s="49" t="s">
        <v>107</v>
      </c>
      <c r="K1902" s="49" t="s">
        <v>262</v>
      </c>
    </row>
    <row r="1903">
      <c r="A1903" s="49" t="s">
        <v>4037</v>
      </c>
      <c r="B1903" s="49" t="s">
        <v>4038</v>
      </c>
      <c r="C1903" s="50">
        <v>58.05</v>
      </c>
      <c r="D1903" s="51">
        <v>-0.15</v>
      </c>
      <c r="E1903" s="52">
        <v>-0.0026</v>
      </c>
      <c r="F1903" s="53">
        <v>3.35E9</v>
      </c>
      <c r="G1903" s="49" t="s">
        <v>138</v>
      </c>
      <c r="H1903" s="51">
        <v>2018.0</v>
      </c>
      <c r="I1903" s="51">
        <v>385447.0</v>
      </c>
      <c r="J1903" s="49" t="s">
        <v>107</v>
      </c>
      <c r="K1903" s="49" t="s">
        <v>348</v>
      </c>
    </row>
    <row r="1904">
      <c r="A1904" s="49" t="s">
        <v>4039</v>
      </c>
      <c r="B1904" s="49" t="s">
        <v>4040</v>
      </c>
      <c r="C1904" s="50">
        <v>5.16</v>
      </c>
      <c r="D1904" s="51">
        <v>-0.04</v>
      </c>
      <c r="E1904" s="52">
        <v>-0.0077</v>
      </c>
      <c r="F1904" s="51">
        <v>6.1841547E7</v>
      </c>
      <c r="G1904" s="49" t="s">
        <v>56</v>
      </c>
      <c r="I1904" s="51">
        <v>647.0</v>
      </c>
      <c r="J1904" s="49" t="s">
        <v>107</v>
      </c>
      <c r="K1904" s="49" t="s">
        <v>282</v>
      </c>
    </row>
    <row r="1905">
      <c r="A1905" s="49" t="s">
        <v>4041</v>
      </c>
      <c r="B1905" s="49" t="s">
        <v>4042</v>
      </c>
      <c r="C1905" s="50">
        <v>0.0237</v>
      </c>
      <c r="D1905" s="51">
        <v>0.0</v>
      </c>
      <c r="E1905" s="52">
        <v>0.0</v>
      </c>
      <c r="F1905" s="51">
        <v>284040.0</v>
      </c>
      <c r="G1905" s="49" t="s">
        <v>56</v>
      </c>
      <c r="I1905" s="51">
        <v>100.0</v>
      </c>
      <c r="J1905" s="49" t="s">
        <v>107</v>
      </c>
      <c r="K1905" s="49" t="s">
        <v>282</v>
      </c>
    </row>
    <row r="1906">
      <c r="A1906" s="49" t="s">
        <v>4043</v>
      </c>
      <c r="B1906" s="49" t="s">
        <v>4044</v>
      </c>
      <c r="C1906" s="50">
        <v>9.97</v>
      </c>
      <c r="D1906" s="51">
        <v>-0.34</v>
      </c>
      <c r="E1906" s="52">
        <v>-0.033</v>
      </c>
      <c r="F1906" s="53">
        <v>8.67E8</v>
      </c>
      <c r="G1906" s="49" t="s">
        <v>56</v>
      </c>
      <c r="H1906" s="51">
        <v>2021.0</v>
      </c>
      <c r="I1906" s="51">
        <v>1194004.0</v>
      </c>
      <c r="J1906" s="49" t="s">
        <v>82</v>
      </c>
      <c r="K1906" s="49" t="s">
        <v>83</v>
      </c>
    </row>
    <row r="1907">
      <c r="A1907" s="49" t="s">
        <v>4045</v>
      </c>
      <c r="B1907" s="49" t="s">
        <v>4046</v>
      </c>
      <c r="C1907" s="50">
        <v>10.23</v>
      </c>
      <c r="D1907" s="51">
        <v>-0.1</v>
      </c>
      <c r="E1907" s="52">
        <v>-0.0097</v>
      </c>
      <c r="F1907" s="53">
        <v>2.09E10</v>
      </c>
      <c r="G1907" s="49" t="s">
        <v>504</v>
      </c>
      <c r="H1907" s="54"/>
      <c r="I1907" s="51">
        <v>3197218.0</v>
      </c>
      <c r="J1907" s="49" t="s">
        <v>72</v>
      </c>
      <c r="K1907" s="49" t="s">
        <v>133</v>
      </c>
    </row>
    <row r="1908">
      <c r="A1908" s="49" t="s">
        <v>4047</v>
      </c>
      <c r="B1908" s="49" t="s">
        <v>4048</v>
      </c>
      <c r="C1908" s="50">
        <v>17.75</v>
      </c>
      <c r="D1908" s="51">
        <v>-0.22</v>
      </c>
      <c r="E1908" s="52">
        <v>-0.0122</v>
      </c>
      <c r="F1908" s="53">
        <v>1.42E9</v>
      </c>
      <c r="G1908" s="49" t="s">
        <v>56</v>
      </c>
      <c r="H1908" s="51">
        <v>2023.0</v>
      </c>
      <c r="I1908" s="51">
        <v>24527.0</v>
      </c>
      <c r="J1908" s="49" t="s">
        <v>315</v>
      </c>
      <c r="K1908" s="49" t="s">
        <v>469</v>
      </c>
    </row>
    <row r="1909">
      <c r="A1909" s="49" t="s">
        <v>4049</v>
      </c>
      <c r="B1909" s="49" t="s">
        <v>4050</v>
      </c>
      <c r="C1909" s="50">
        <v>5.25</v>
      </c>
      <c r="D1909" s="51">
        <v>-0.12</v>
      </c>
      <c r="E1909" s="52">
        <v>-0.0224</v>
      </c>
      <c r="F1909" s="51">
        <v>1664786.0</v>
      </c>
      <c r="G1909" s="49" t="s">
        <v>56</v>
      </c>
      <c r="H1909" s="51">
        <v>2021.0</v>
      </c>
      <c r="I1909" s="51">
        <v>38848.0</v>
      </c>
      <c r="J1909" s="49" t="s">
        <v>95</v>
      </c>
      <c r="K1909" s="49" t="s">
        <v>451</v>
      </c>
    </row>
    <row r="1910">
      <c r="A1910" s="49" t="s">
        <v>4051</v>
      </c>
      <c r="B1910" s="49" t="s">
        <v>4052</v>
      </c>
      <c r="C1910" s="50">
        <v>6.5</v>
      </c>
      <c r="D1910" s="51">
        <v>0.0</v>
      </c>
      <c r="E1910" s="52">
        <v>0.0</v>
      </c>
      <c r="F1910" s="51">
        <v>2061163.0</v>
      </c>
      <c r="G1910" s="49" t="s">
        <v>56</v>
      </c>
      <c r="H1910" s="51">
        <v>2021.0</v>
      </c>
      <c r="I1910" s="51">
        <v>2.0</v>
      </c>
      <c r="J1910" s="49" t="s">
        <v>95</v>
      </c>
      <c r="K1910" s="49" t="s">
        <v>451</v>
      </c>
    </row>
    <row r="1911">
      <c r="A1911" s="49" t="s">
        <v>4053</v>
      </c>
      <c r="B1911" s="49" t="s">
        <v>4054</v>
      </c>
      <c r="C1911" s="50">
        <v>11.77</v>
      </c>
      <c r="D1911" s="51">
        <v>-0.33</v>
      </c>
      <c r="E1911" s="52">
        <v>-0.0273</v>
      </c>
      <c r="F1911" s="53">
        <v>6.84E8</v>
      </c>
      <c r="G1911" s="49" t="s">
        <v>56</v>
      </c>
      <c r="I1911" s="51">
        <v>1495898.0</v>
      </c>
      <c r="J1911" s="49" t="s">
        <v>95</v>
      </c>
      <c r="K1911" s="49" t="s">
        <v>451</v>
      </c>
    </row>
    <row r="1912">
      <c r="A1912" s="49" t="s">
        <v>4055</v>
      </c>
      <c r="B1912" s="49" t="s">
        <v>4056</v>
      </c>
      <c r="C1912" s="50">
        <v>14.22</v>
      </c>
      <c r="D1912" s="51">
        <v>-0.07</v>
      </c>
      <c r="E1912" s="52">
        <v>-0.0049</v>
      </c>
      <c r="F1912" s="51">
        <v>0.0</v>
      </c>
      <c r="G1912" s="49" t="s">
        <v>56</v>
      </c>
      <c r="H1912" s="51">
        <v>2012.0</v>
      </c>
      <c r="I1912" s="51">
        <v>112471.0</v>
      </c>
      <c r="J1912" s="54"/>
      <c r="K1912" s="54"/>
    </row>
    <row r="1913">
      <c r="A1913" s="49" t="s">
        <v>4057</v>
      </c>
      <c r="B1913" s="49" t="s">
        <v>4058</v>
      </c>
      <c r="C1913" s="50">
        <v>15.64</v>
      </c>
      <c r="D1913" s="51">
        <v>-0.69</v>
      </c>
      <c r="E1913" s="52">
        <v>-0.0423</v>
      </c>
      <c r="F1913" s="53">
        <v>2.54E9</v>
      </c>
      <c r="G1913" s="49" t="s">
        <v>56</v>
      </c>
      <c r="H1913" s="51">
        <v>2014.0</v>
      </c>
      <c r="I1913" s="51">
        <v>987277.0</v>
      </c>
      <c r="J1913" s="49" t="s">
        <v>68</v>
      </c>
      <c r="K1913" s="49" t="s">
        <v>86</v>
      </c>
    </row>
    <row r="1914">
      <c r="A1914" s="49" t="s">
        <v>4059</v>
      </c>
      <c r="B1914" s="49" t="s">
        <v>4060</v>
      </c>
      <c r="C1914" s="50">
        <v>21.28</v>
      </c>
      <c r="D1914" s="51">
        <v>0.2401</v>
      </c>
      <c r="E1914" s="52">
        <v>0.0114</v>
      </c>
      <c r="F1914" s="54"/>
      <c r="G1914" s="49" t="s">
        <v>56</v>
      </c>
      <c r="I1914" s="51">
        <v>27734.0</v>
      </c>
      <c r="J1914" s="54"/>
      <c r="K1914" s="54"/>
    </row>
    <row r="1915">
      <c r="A1915" s="49" t="s">
        <v>4061</v>
      </c>
      <c r="B1915" s="49" t="s">
        <v>4062</v>
      </c>
      <c r="C1915" s="50">
        <v>20.8</v>
      </c>
      <c r="D1915" s="51">
        <v>-0.19</v>
      </c>
      <c r="E1915" s="52">
        <v>-0.0091</v>
      </c>
      <c r="F1915" s="54"/>
      <c r="G1915" s="49" t="s">
        <v>56</v>
      </c>
      <c r="I1915" s="51">
        <v>24878.0</v>
      </c>
      <c r="J1915" s="54"/>
      <c r="K1915" s="54"/>
    </row>
    <row r="1916">
      <c r="A1916" s="49" t="s">
        <v>4063</v>
      </c>
      <c r="B1916" s="49" t="s">
        <v>4064</v>
      </c>
      <c r="C1916" s="50">
        <v>21.0</v>
      </c>
      <c r="D1916" s="51">
        <v>0.05</v>
      </c>
      <c r="E1916" s="52">
        <v>0.0024</v>
      </c>
      <c r="F1916" s="54"/>
      <c r="G1916" s="49" t="s">
        <v>56</v>
      </c>
      <c r="I1916" s="51">
        <v>21850.0</v>
      </c>
      <c r="J1916" s="54"/>
      <c r="K1916" s="54"/>
    </row>
    <row r="1917">
      <c r="A1917" s="49" t="s">
        <v>4065</v>
      </c>
      <c r="B1917" s="49" t="s">
        <v>4066</v>
      </c>
      <c r="C1917" s="50">
        <v>1.1</v>
      </c>
      <c r="D1917" s="51">
        <v>-0.03</v>
      </c>
      <c r="E1917" s="52">
        <v>-0.0266</v>
      </c>
      <c r="F1917" s="53">
        <v>2.12E8</v>
      </c>
      <c r="G1917" s="49" t="s">
        <v>1576</v>
      </c>
      <c r="H1917" s="51">
        <v>2014.0</v>
      </c>
      <c r="I1917" s="51">
        <v>77932.0</v>
      </c>
      <c r="J1917" s="49" t="s">
        <v>82</v>
      </c>
      <c r="K1917" s="49" t="s">
        <v>139</v>
      </c>
    </row>
    <row r="1918">
      <c r="A1918" s="49" t="s">
        <v>4067</v>
      </c>
      <c r="B1918" s="49" t="s">
        <v>4068</v>
      </c>
      <c r="C1918" s="50">
        <v>27.32</v>
      </c>
      <c r="D1918" s="51">
        <v>-0.3</v>
      </c>
      <c r="E1918" s="52">
        <v>-0.0109</v>
      </c>
      <c r="F1918" s="53">
        <v>9.5E9</v>
      </c>
      <c r="G1918" s="49" t="s">
        <v>56</v>
      </c>
      <c r="H1918" s="51">
        <v>2018.0</v>
      </c>
      <c r="I1918" s="51">
        <v>1832229.0</v>
      </c>
      <c r="J1918" s="49" t="s">
        <v>107</v>
      </c>
      <c r="K1918" s="49" t="s">
        <v>262</v>
      </c>
    </row>
    <row r="1919">
      <c r="A1919" s="49" t="s">
        <v>4069</v>
      </c>
      <c r="B1919" s="49" t="s">
        <v>4070</v>
      </c>
      <c r="C1919" s="50">
        <v>2.62</v>
      </c>
      <c r="D1919" s="51">
        <v>-0.11</v>
      </c>
      <c r="E1919" s="52">
        <v>-0.0403</v>
      </c>
      <c r="F1919" s="53">
        <v>2.06E8</v>
      </c>
      <c r="G1919" s="49" t="s">
        <v>56</v>
      </c>
      <c r="H1919" s="51">
        <v>2022.0</v>
      </c>
      <c r="I1919" s="51">
        <v>124584.0</v>
      </c>
      <c r="J1919" s="49" t="s">
        <v>127</v>
      </c>
      <c r="K1919" s="49" t="s">
        <v>441</v>
      </c>
    </row>
    <row r="1920">
      <c r="A1920" s="49" t="s">
        <v>4071</v>
      </c>
      <c r="B1920" s="49" t="s">
        <v>4072</v>
      </c>
      <c r="C1920" s="50">
        <v>40.17</v>
      </c>
      <c r="D1920" s="51">
        <v>0.01</v>
      </c>
      <c r="E1920" s="52">
        <v>3.0E-4</v>
      </c>
      <c r="F1920" s="53">
        <v>1.31E9</v>
      </c>
      <c r="G1920" s="49" t="s">
        <v>121</v>
      </c>
      <c r="H1920" s="54"/>
      <c r="I1920" s="51">
        <v>15037.0</v>
      </c>
      <c r="J1920" s="54"/>
      <c r="K1920" s="54"/>
    </row>
    <row r="1921">
      <c r="A1921" s="49" t="s">
        <v>4073</v>
      </c>
      <c r="B1921" s="49" t="s">
        <v>4074</v>
      </c>
      <c r="C1921" s="50">
        <v>7.57</v>
      </c>
      <c r="D1921" s="51">
        <v>0.0</v>
      </c>
      <c r="E1921" s="52">
        <v>0.0</v>
      </c>
      <c r="F1921" s="51">
        <v>0.0</v>
      </c>
      <c r="G1921" s="54"/>
      <c r="H1921" s="51">
        <v>2017.0</v>
      </c>
      <c r="I1921" s="51">
        <v>32546.0</v>
      </c>
      <c r="J1921" s="49" t="s">
        <v>72</v>
      </c>
      <c r="K1921" s="49" t="s">
        <v>321</v>
      </c>
    </row>
    <row r="1922">
      <c r="A1922" s="49" t="s">
        <v>4075</v>
      </c>
      <c r="B1922" s="49" t="s">
        <v>4076</v>
      </c>
      <c r="C1922" s="50">
        <v>0.2951</v>
      </c>
      <c r="D1922" s="51">
        <v>-0.0549</v>
      </c>
      <c r="E1922" s="52">
        <v>-0.1569</v>
      </c>
      <c r="F1922" s="51">
        <v>4.7226812E7</v>
      </c>
      <c r="G1922" s="49" t="s">
        <v>610</v>
      </c>
      <c r="H1922" s="54"/>
      <c r="I1922" s="51">
        <v>2348857.0</v>
      </c>
      <c r="J1922" s="49" t="s">
        <v>107</v>
      </c>
      <c r="K1922" s="49" t="s">
        <v>1294</v>
      </c>
    </row>
    <row r="1923">
      <c r="A1923" s="49" t="s">
        <v>4077</v>
      </c>
      <c r="B1923" s="49" t="s">
        <v>4078</v>
      </c>
      <c r="C1923" s="50">
        <v>0.247</v>
      </c>
      <c r="D1923" s="51">
        <v>0.0</v>
      </c>
      <c r="E1923" s="52">
        <v>0.0</v>
      </c>
      <c r="F1923" s="51">
        <v>3.952905E7</v>
      </c>
      <c r="G1923" s="49" t="s">
        <v>610</v>
      </c>
      <c r="H1923" s="54"/>
      <c r="I1923" s="51">
        <v>13.0</v>
      </c>
      <c r="J1923" s="49" t="s">
        <v>107</v>
      </c>
      <c r="K1923" s="49" t="s">
        <v>1294</v>
      </c>
    </row>
    <row r="1924">
      <c r="A1924" s="49" t="s">
        <v>4079</v>
      </c>
      <c r="B1924" s="49" t="s">
        <v>4080</v>
      </c>
      <c r="C1924" s="50">
        <v>5.88</v>
      </c>
      <c r="D1924" s="51">
        <v>-0.16</v>
      </c>
      <c r="E1924" s="52">
        <v>-0.0265</v>
      </c>
      <c r="F1924" s="53">
        <v>6.1E8</v>
      </c>
      <c r="G1924" s="49" t="s">
        <v>56</v>
      </c>
      <c r="H1924" s="51">
        <v>2020.0</v>
      </c>
      <c r="I1924" s="51">
        <v>733214.0</v>
      </c>
      <c r="J1924" s="49" t="s">
        <v>82</v>
      </c>
      <c r="K1924" s="49" t="s">
        <v>547</v>
      </c>
    </row>
    <row r="1925">
      <c r="A1925" s="49" t="s">
        <v>4081</v>
      </c>
      <c r="B1925" s="49" t="s">
        <v>4082</v>
      </c>
      <c r="C1925" s="50">
        <v>58.83</v>
      </c>
      <c r="D1925" s="51">
        <v>-0.61</v>
      </c>
      <c r="E1925" s="52">
        <v>-0.0103</v>
      </c>
      <c r="F1925" s="53">
        <v>7.13E9</v>
      </c>
      <c r="G1925" s="49" t="s">
        <v>56</v>
      </c>
      <c r="I1925" s="51">
        <v>460563.0</v>
      </c>
      <c r="J1925" s="49" t="s">
        <v>57</v>
      </c>
      <c r="K1925" s="49" t="s">
        <v>2923</v>
      </c>
    </row>
    <row r="1926">
      <c r="A1926" s="49" t="s">
        <v>4083</v>
      </c>
      <c r="B1926" s="49" t="s">
        <v>4084</v>
      </c>
      <c r="C1926" s="50">
        <v>47.17</v>
      </c>
      <c r="D1926" s="51">
        <v>-0.06</v>
      </c>
      <c r="E1926" s="52">
        <v>-0.0013</v>
      </c>
      <c r="F1926" s="53">
        <v>6.87E8</v>
      </c>
      <c r="G1926" s="49" t="s">
        <v>56</v>
      </c>
      <c r="I1926" s="51">
        <v>40454.0</v>
      </c>
      <c r="J1926" s="49" t="s">
        <v>57</v>
      </c>
      <c r="K1926" s="49" t="s">
        <v>269</v>
      </c>
    </row>
    <row r="1927">
      <c r="A1927" s="49" t="s">
        <v>4085</v>
      </c>
      <c r="B1927" s="49" t="s">
        <v>4086</v>
      </c>
      <c r="C1927" s="50">
        <v>19.21</v>
      </c>
      <c r="D1927" s="51">
        <v>-0.59</v>
      </c>
      <c r="E1927" s="52">
        <v>-0.0298</v>
      </c>
      <c r="F1927" s="53">
        <v>7.46E8</v>
      </c>
      <c r="G1927" s="49" t="s">
        <v>56</v>
      </c>
      <c r="I1927" s="51">
        <v>167181.0</v>
      </c>
      <c r="J1927" s="49" t="s">
        <v>72</v>
      </c>
      <c r="K1927" s="49" t="s">
        <v>133</v>
      </c>
    </row>
    <row r="1928">
      <c r="A1928" s="49" t="s">
        <v>4087</v>
      </c>
      <c r="B1928" s="49" t="s">
        <v>4088</v>
      </c>
      <c r="C1928" s="50">
        <v>14.5028</v>
      </c>
      <c r="D1928" s="51">
        <v>0.1028</v>
      </c>
      <c r="E1928" s="52">
        <v>0.0071</v>
      </c>
      <c r="F1928" s="53">
        <v>5.63E8</v>
      </c>
      <c r="G1928" s="49" t="s">
        <v>56</v>
      </c>
      <c r="I1928" s="51">
        <v>11014.0</v>
      </c>
      <c r="J1928" s="49" t="s">
        <v>72</v>
      </c>
      <c r="K1928" s="49" t="s">
        <v>133</v>
      </c>
    </row>
    <row r="1929">
      <c r="A1929" s="49" t="s">
        <v>4089</v>
      </c>
      <c r="B1929" s="49" t="s">
        <v>4090</v>
      </c>
      <c r="C1929" s="50">
        <v>10.56</v>
      </c>
      <c r="D1929" s="51">
        <v>-0.26</v>
      </c>
      <c r="E1929" s="52">
        <v>-0.024</v>
      </c>
      <c r="F1929" s="53">
        <v>8.32E8</v>
      </c>
      <c r="G1929" s="49" t="s">
        <v>56</v>
      </c>
      <c r="H1929" s="51">
        <v>2017.0</v>
      </c>
      <c r="I1929" s="51">
        <v>540905.0</v>
      </c>
      <c r="J1929" s="49" t="s">
        <v>82</v>
      </c>
      <c r="K1929" s="49" t="s">
        <v>83</v>
      </c>
    </row>
    <row r="1930">
      <c r="A1930" s="49" t="s">
        <v>4091</v>
      </c>
      <c r="B1930" s="49" t="s">
        <v>4092</v>
      </c>
      <c r="C1930" s="50">
        <v>3.71</v>
      </c>
      <c r="D1930" s="51">
        <v>-0.09</v>
      </c>
      <c r="E1930" s="52">
        <v>-0.0237</v>
      </c>
      <c r="F1930" s="51">
        <v>5.6675767E7</v>
      </c>
      <c r="G1930" s="49" t="s">
        <v>56</v>
      </c>
      <c r="I1930" s="51">
        <v>150781.0</v>
      </c>
      <c r="J1930" s="49" t="s">
        <v>82</v>
      </c>
      <c r="K1930" s="49" t="s">
        <v>178</v>
      </c>
    </row>
    <row r="1931">
      <c r="A1931" s="49" t="s">
        <v>4093</v>
      </c>
      <c r="B1931" s="49" t="s">
        <v>4094</v>
      </c>
      <c r="C1931" s="50">
        <v>73.98</v>
      </c>
      <c r="D1931" s="51">
        <v>-0.24</v>
      </c>
      <c r="E1931" s="52">
        <v>-0.0032</v>
      </c>
      <c r="F1931" s="53">
        <v>3.4E10</v>
      </c>
      <c r="G1931" s="49" t="s">
        <v>56</v>
      </c>
      <c r="H1931" s="51">
        <v>2017.0</v>
      </c>
      <c r="I1931" s="51">
        <v>2903580.0</v>
      </c>
      <c r="J1931" s="49" t="s">
        <v>57</v>
      </c>
      <c r="K1931" s="49" t="s">
        <v>345</v>
      </c>
    </row>
    <row r="1932">
      <c r="A1932" s="49" t="s">
        <v>4095</v>
      </c>
      <c r="B1932" s="49" t="s">
        <v>4096</v>
      </c>
      <c r="C1932" s="50">
        <v>4.41</v>
      </c>
      <c r="D1932" s="51">
        <v>0.13</v>
      </c>
      <c r="E1932" s="52">
        <v>0.0304</v>
      </c>
      <c r="F1932" s="53">
        <v>5.89E8</v>
      </c>
      <c r="G1932" s="49" t="s">
        <v>56</v>
      </c>
      <c r="I1932" s="51">
        <v>2176137.0</v>
      </c>
      <c r="J1932" s="49" t="s">
        <v>107</v>
      </c>
      <c r="K1932" s="49" t="s">
        <v>819</v>
      </c>
    </row>
    <row r="1933">
      <c r="A1933" s="49" t="s">
        <v>4097</v>
      </c>
      <c r="B1933" s="49" t="s">
        <v>4098</v>
      </c>
      <c r="C1933" s="50">
        <v>7.96</v>
      </c>
      <c r="D1933" s="51">
        <v>-0.44</v>
      </c>
      <c r="E1933" s="52">
        <v>-0.0524</v>
      </c>
      <c r="F1933" s="53">
        <v>3.94E8</v>
      </c>
      <c r="G1933" s="49" t="s">
        <v>4099</v>
      </c>
      <c r="H1933" s="51">
        <v>2021.0</v>
      </c>
      <c r="I1933" s="51">
        <v>2136.0</v>
      </c>
      <c r="J1933" s="49" t="s">
        <v>107</v>
      </c>
      <c r="K1933" s="49" t="s">
        <v>348</v>
      </c>
    </row>
    <row r="1934">
      <c r="A1934" s="49" t="s">
        <v>4100</v>
      </c>
      <c r="B1934" s="49" t="s">
        <v>4101</v>
      </c>
      <c r="C1934" s="50">
        <v>1.88</v>
      </c>
      <c r="D1934" s="51">
        <v>-0.05</v>
      </c>
      <c r="E1934" s="52">
        <v>-0.0259</v>
      </c>
      <c r="F1934" s="53">
        <v>4.44E8</v>
      </c>
      <c r="G1934" s="54"/>
      <c r="H1934" s="51">
        <v>2021.0</v>
      </c>
      <c r="I1934" s="51">
        <v>183702.0</v>
      </c>
      <c r="J1934" s="49" t="s">
        <v>95</v>
      </c>
      <c r="K1934" s="49" t="s">
        <v>707</v>
      </c>
    </row>
    <row r="1935">
      <c r="A1935" s="49" t="s">
        <v>4102</v>
      </c>
      <c r="B1935" s="49" t="s">
        <v>4103</v>
      </c>
      <c r="C1935" s="50">
        <v>87.75</v>
      </c>
      <c r="D1935" s="51">
        <v>-0.54</v>
      </c>
      <c r="E1935" s="52">
        <v>-0.0061</v>
      </c>
      <c r="F1935" s="53">
        <v>2.85E10</v>
      </c>
      <c r="G1935" s="49" t="s">
        <v>56</v>
      </c>
      <c r="H1935" s="51">
        <v>2019.0</v>
      </c>
      <c r="I1935" s="51">
        <v>3381232.0</v>
      </c>
      <c r="J1935" s="49" t="s">
        <v>107</v>
      </c>
      <c r="K1935" s="49" t="s">
        <v>348</v>
      </c>
    </row>
    <row r="1936">
      <c r="A1936" s="49" t="s">
        <v>4104</v>
      </c>
      <c r="B1936" s="49" t="s">
        <v>4105</v>
      </c>
      <c r="C1936" s="50">
        <v>314.39</v>
      </c>
      <c r="D1936" s="51">
        <v>-4.64</v>
      </c>
      <c r="E1936" s="52">
        <v>-0.0145</v>
      </c>
      <c r="F1936" s="53">
        <v>5.16E9</v>
      </c>
      <c r="G1936" s="49" t="s">
        <v>56</v>
      </c>
      <c r="I1936" s="51">
        <v>83122.0</v>
      </c>
      <c r="J1936" s="49" t="s">
        <v>95</v>
      </c>
      <c r="K1936" s="49" t="s">
        <v>1767</v>
      </c>
    </row>
    <row r="1937">
      <c r="A1937" s="49" t="s">
        <v>4106</v>
      </c>
      <c r="B1937" s="49" t="s">
        <v>4107</v>
      </c>
      <c r="C1937" s="50">
        <v>25.4</v>
      </c>
      <c r="D1937" s="51">
        <v>0.01</v>
      </c>
      <c r="E1937" s="52">
        <v>4.0E-4</v>
      </c>
      <c r="F1937" s="53">
        <v>4.17E8</v>
      </c>
      <c r="G1937" s="49" t="s">
        <v>56</v>
      </c>
      <c r="I1937" s="51">
        <v>7033.0</v>
      </c>
      <c r="J1937" s="49" t="s">
        <v>95</v>
      </c>
      <c r="K1937" s="49" t="s">
        <v>1767</v>
      </c>
    </row>
    <row r="1938">
      <c r="A1938" s="49" t="s">
        <v>4108</v>
      </c>
      <c r="B1938" s="49" t="s">
        <v>4109</v>
      </c>
      <c r="C1938" s="50">
        <v>381.37</v>
      </c>
      <c r="D1938" s="51">
        <v>-0.86</v>
      </c>
      <c r="E1938" s="52">
        <v>-0.0023</v>
      </c>
      <c r="F1938" s="53">
        <v>1.1E11</v>
      </c>
      <c r="G1938" s="49" t="s">
        <v>56</v>
      </c>
      <c r="I1938" s="51">
        <v>1348027.0</v>
      </c>
      <c r="J1938" s="49" t="s">
        <v>57</v>
      </c>
      <c r="K1938" s="49" t="s">
        <v>111</v>
      </c>
    </row>
    <row r="1939">
      <c r="A1939" s="49" t="s">
        <v>4110</v>
      </c>
      <c r="B1939" s="49" t="s">
        <v>4111</v>
      </c>
      <c r="C1939" s="50">
        <v>10.71</v>
      </c>
      <c r="D1939" s="51">
        <v>-0.23</v>
      </c>
      <c r="E1939" s="52">
        <v>-0.021</v>
      </c>
      <c r="F1939" s="53">
        <v>1.0E9</v>
      </c>
      <c r="G1939" s="49" t="s">
        <v>56</v>
      </c>
      <c r="H1939" s="51">
        <v>2015.0</v>
      </c>
      <c r="I1939" s="51">
        <v>1063722.0</v>
      </c>
      <c r="J1939" s="49" t="s">
        <v>68</v>
      </c>
      <c r="K1939" s="49" t="s">
        <v>86</v>
      </c>
    </row>
    <row r="1940">
      <c r="A1940" s="49" t="s">
        <v>4112</v>
      </c>
      <c r="B1940" s="49" t="s">
        <v>4113</v>
      </c>
      <c r="C1940" s="50">
        <v>10.93</v>
      </c>
      <c r="D1940" s="51">
        <v>0.0</v>
      </c>
      <c r="E1940" s="52">
        <v>0.0</v>
      </c>
      <c r="F1940" s="51">
        <v>0.0</v>
      </c>
      <c r="G1940" s="49" t="s">
        <v>56</v>
      </c>
      <c r="H1940" s="51">
        <v>2022.0</v>
      </c>
      <c r="I1940" s="51">
        <v>2.0</v>
      </c>
      <c r="J1940" s="49" t="s">
        <v>72</v>
      </c>
      <c r="K1940" s="49" t="s">
        <v>73</v>
      </c>
    </row>
    <row r="1941">
      <c r="A1941" s="49" t="s">
        <v>4114</v>
      </c>
      <c r="B1941" s="49" t="s">
        <v>4115</v>
      </c>
      <c r="C1941" s="50">
        <v>508.88</v>
      </c>
      <c r="D1941" s="51">
        <v>-3.08</v>
      </c>
      <c r="E1941" s="52">
        <v>-0.006</v>
      </c>
      <c r="F1941" s="53">
        <v>1.33E10</v>
      </c>
      <c r="G1941" s="49" t="s">
        <v>56</v>
      </c>
      <c r="H1941" s="51">
        <v>1993.0</v>
      </c>
      <c r="I1941" s="51">
        <v>341907.0</v>
      </c>
      <c r="J1941" s="49" t="s">
        <v>95</v>
      </c>
      <c r="K1941" s="49" t="s">
        <v>2689</v>
      </c>
    </row>
    <row r="1942">
      <c r="A1942" s="49" t="s">
        <v>4116</v>
      </c>
      <c r="B1942" s="49" t="s">
        <v>4117</v>
      </c>
      <c r="C1942" s="50">
        <v>11.48</v>
      </c>
      <c r="D1942" s="51">
        <v>-0.58</v>
      </c>
      <c r="E1942" s="52">
        <v>-0.0481</v>
      </c>
      <c r="F1942" s="53">
        <v>1.91E9</v>
      </c>
      <c r="G1942" s="49" t="s">
        <v>56</v>
      </c>
      <c r="H1942" s="51">
        <v>2006.0</v>
      </c>
      <c r="I1942" s="51">
        <v>2103284.0</v>
      </c>
      <c r="J1942" s="49" t="s">
        <v>68</v>
      </c>
      <c r="K1942" s="49" t="s">
        <v>86</v>
      </c>
    </row>
    <row r="1943">
      <c r="A1943" s="49" t="s">
        <v>4118</v>
      </c>
      <c r="B1943" s="49" t="s">
        <v>4119</v>
      </c>
      <c r="C1943" s="50">
        <v>67.03</v>
      </c>
      <c r="D1943" s="51">
        <v>0.14</v>
      </c>
      <c r="E1943" s="52">
        <v>0.0021</v>
      </c>
      <c r="F1943" s="53">
        <v>4.85E10</v>
      </c>
      <c r="G1943" s="49" t="s">
        <v>56</v>
      </c>
      <c r="H1943" s="51">
        <v>2018.0</v>
      </c>
      <c r="I1943" s="51">
        <v>4750693.0</v>
      </c>
      <c r="J1943" s="49" t="s">
        <v>107</v>
      </c>
      <c r="K1943" s="49" t="s">
        <v>116</v>
      </c>
    </row>
    <row r="1944">
      <c r="A1944" s="49" t="s">
        <v>4120</v>
      </c>
      <c r="B1944" s="49" t="s">
        <v>4121</v>
      </c>
      <c r="C1944" s="50">
        <v>94.74</v>
      </c>
      <c r="D1944" s="51">
        <v>0.0</v>
      </c>
      <c r="E1944" s="52">
        <v>0.0</v>
      </c>
      <c r="F1944" s="53">
        <v>4.82E9</v>
      </c>
      <c r="G1944" s="49" t="s">
        <v>56</v>
      </c>
      <c r="H1944" s="51">
        <v>2020.0</v>
      </c>
      <c r="I1944" s="51">
        <v>835950.0</v>
      </c>
      <c r="J1944" s="49" t="s">
        <v>223</v>
      </c>
      <c r="K1944" s="49" t="s">
        <v>953</v>
      </c>
    </row>
    <row r="1945">
      <c r="A1945" s="49" t="s">
        <v>4122</v>
      </c>
      <c r="B1945" s="49" t="s">
        <v>4123</v>
      </c>
      <c r="C1945" s="50">
        <v>8.63</v>
      </c>
      <c r="D1945" s="51">
        <v>-0.04</v>
      </c>
      <c r="E1945" s="52">
        <v>-0.0046</v>
      </c>
      <c r="F1945" s="53">
        <v>4.79E8</v>
      </c>
      <c r="G1945" s="49" t="s">
        <v>56</v>
      </c>
      <c r="I1945" s="51">
        <v>535261.0</v>
      </c>
      <c r="J1945" s="49" t="s">
        <v>95</v>
      </c>
      <c r="K1945" s="49" t="s">
        <v>1195</v>
      </c>
    </row>
    <row r="1946">
      <c r="A1946" s="49" t="s">
        <v>4124</v>
      </c>
      <c r="B1946" s="49" t="s">
        <v>4125</v>
      </c>
      <c r="C1946" s="50">
        <v>153.43</v>
      </c>
      <c r="D1946" s="51">
        <v>1.12</v>
      </c>
      <c r="E1946" s="52">
        <v>0.0074</v>
      </c>
      <c r="F1946" s="53">
        <v>8.63E10</v>
      </c>
      <c r="G1946" s="49" t="s">
        <v>138</v>
      </c>
      <c r="I1946" s="51">
        <v>540543.0</v>
      </c>
      <c r="J1946" s="49" t="s">
        <v>145</v>
      </c>
      <c r="K1946" s="49" t="s">
        <v>146</v>
      </c>
    </row>
    <row r="1947">
      <c r="A1947" s="49" t="s">
        <v>4126</v>
      </c>
      <c r="B1947" s="49" t="s">
        <v>4127</v>
      </c>
      <c r="C1947" s="50">
        <v>3.0</v>
      </c>
      <c r="D1947" s="51">
        <v>0.02</v>
      </c>
      <c r="E1947" s="52">
        <v>0.0067</v>
      </c>
      <c r="F1947" s="51">
        <v>5.5425345E7</v>
      </c>
      <c r="G1947" s="49" t="s">
        <v>56</v>
      </c>
      <c r="H1947" s="51">
        <v>2021.0</v>
      </c>
      <c r="I1947" s="51">
        <v>30288.0</v>
      </c>
      <c r="J1947" s="49" t="s">
        <v>82</v>
      </c>
      <c r="K1947" s="49" t="s">
        <v>83</v>
      </c>
    </row>
    <row r="1948">
      <c r="A1948" s="49" t="s">
        <v>4128</v>
      </c>
      <c r="B1948" s="49" t="s">
        <v>4129</v>
      </c>
      <c r="C1948" s="50">
        <v>6.52</v>
      </c>
      <c r="D1948" s="51">
        <v>-0.2</v>
      </c>
      <c r="E1948" s="52">
        <v>-0.0298</v>
      </c>
      <c r="F1948" s="53">
        <v>4.31E8</v>
      </c>
      <c r="G1948" s="49" t="s">
        <v>1194</v>
      </c>
      <c r="H1948" s="51">
        <v>2017.0</v>
      </c>
      <c r="I1948" s="51">
        <v>152086.0</v>
      </c>
      <c r="J1948" s="49" t="s">
        <v>95</v>
      </c>
      <c r="K1948" s="49" t="s">
        <v>1389</v>
      </c>
    </row>
    <row r="1949">
      <c r="A1949" s="49" t="s">
        <v>4130</v>
      </c>
      <c r="B1949" s="49" t="s">
        <v>4131</v>
      </c>
      <c r="C1949" s="50">
        <v>18.95</v>
      </c>
      <c r="D1949" s="51">
        <v>-0.57</v>
      </c>
      <c r="E1949" s="52">
        <v>-0.0292</v>
      </c>
      <c r="F1949" s="53">
        <v>1.76E9</v>
      </c>
      <c r="G1949" s="49" t="s">
        <v>56</v>
      </c>
      <c r="H1949" s="51">
        <v>2022.0</v>
      </c>
      <c r="I1949" s="51">
        <v>410707.0</v>
      </c>
      <c r="J1949" s="49" t="s">
        <v>95</v>
      </c>
      <c r="K1949" s="49" t="s">
        <v>1658</v>
      </c>
    </row>
    <row r="1950">
      <c r="A1950" s="49" t="s">
        <v>4132</v>
      </c>
      <c r="B1950" s="49" t="s">
        <v>4133</v>
      </c>
      <c r="C1950" s="50">
        <v>53.08</v>
      </c>
      <c r="D1950" s="51">
        <v>-0.97</v>
      </c>
      <c r="E1950" s="52">
        <v>-0.018</v>
      </c>
      <c r="F1950" s="53">
        <v>1.56E9</v>
      </c>
      <c r="G1950" s="49" t="s">
        <v>56</v>
      </c>
      <c r="H1950" s="51">
        <v>2016.0</v>
      </c>
      <c r="I1950" s="51">
        <v>126135.0</v>
      </c>
      <c r="J1950" s="49" t="s">
        <v>95</v>
      </c>
      <c r="K1950" s="49" t="s">
        <v>69</v>
      </c>
    </row>
    <row r="1951">
      <c r="A1951" s="49" t="s">
        <v>4134</v>
      </c>
      <c r="B1951" s="49" t="s">
        <v>4135</v>
      </c>
      <c r="C1951" s="50">
        <v>1.145</v>
      </c>
      <c r="D1951" s="51">
        <v>-0.055</v>
      </c>
      <c r="E1951" s="52">
        <v>-0.0458</v>
      </c>
      <c r="F1951" s="51">
        <v>6.7303462E7</v>
      </c>
      <c r="G1951" s="49" t="s">
        <v>56</v>
      </c>
      <c r="H1951" s="51">
        <v>2021.0</v>
      </c>
      <c r="I1951" s="51">
        <v>363357.0</v>
      </c>
      <c r="J1951" s="49" t="s">
        <v>107</v>
      </c>
      <c r="K1951" s="49" t="s">
        <v>1294</v>
      </c>
    </row>
    <row r="1952">
      <c r="A1952" s="49" t="s">
        <v>4136</v>
      </c>
      <c r="B1952" s="49" t="s">
        <v>4137</v>
      </c>
      <c r="C1952" s="50">
        <v>0.0591</v>
      </c>
      <c r="D1952" s="51">
        <v>0.008</v>
      </c>
      <c r="E1952" s="52">
        <v>0.1566</v>
      </c>
      <c r="F1952" s="51">
        <v>3473917.0</v>
      </c>
      <c r="G1952" s="49" t="s">
        <v>56</v>
      </c>
      <c r="H1952" s="51">
        <v>2021.0</v>
      </c>
      <c r="I1952" s="51">
        <v>2000.0</v>
      </c>
      <c r="J1952" s="49" t="s">
        <v>107</v>
      </c>
      <c r="K1952" s="49" t="s">
        <v>1294</v>
      </c>
    </row>
    <row r="1953">
      <c r="A1953" s="49" t="s">
        <v>4138</v>
      </c>
      <c r="B1953" s="49" t="s">
        <v>4139</v>
      </c>
      <c r="C1953" s="50">
        <v>15.51</v>
      </c>
      <c r="D1953" s="51">
        <v>-0.26</v>
      </c>
      <c r="E1953" s="52">
        <v>-0.0165</v>
      </c>
      <c r="F1953" s="51">
        <v>0.0</v>
      </c>
      <c r="G1953" s="54"/>
      <c r="H1953" s="51">
        <v>2013.0</v>
      </c>
      <c r="I1953" s="51">
        <v>63004.0</v>
      </c>
      <c r="J1953" s="49" t="s">
        <v>72</v>
      </c>
      <c r="K1953" s="49" t="s">
        <v>124</v>
      </c>
    </row>
    <row r="1954">
      <c r="A1954" s="49" t="s">
        <v>4140</v>
      </c>
      <c r="B1954" s="49" t="s">
        <v>4141</v>
      </c>
      <c r="C1954" s="50">
        <v>84.59</v>
      </c>
      <c r="D1954" s="51">
        <v>-7.26</v>
      </c>
      <c r="E1954" s="52">
        <v>-0.079</v>
      </c>
      <c r="F1954" s="53">
        <v>2.11E10</v>
      </c>
      <c r="G1954" s="49" t="s">
        <v>56</v>
      </c>
      <c r="I1954" s="51">
        <v>7169268.0</v>
      </c>
      <c r="J1954" s="49" t="s">
        <v>72</v>
      </c>
      <c r="K1954" s="49" t="s">
        <v>650</v>
      </c>
    </row>
    <row r="1955">
      <c r="A1955" s="49" t="s">
        <v>4142</v>
      </c>
      <c r="B1955" s="49" t="s">
        <v>4143</v>
      </c>
      <c r="C1955" s="50">
        <v>115.51</v>
      </c>
      <c r="D1955" s="51">
        <v>-0.51</v>
      </c>
      <c r="E1955" s="52">
        <v>-0.0044</v>
      </c>
      <c r="F1955" s="53">
        <v>2.54E10</v>
      </c>
      <c r="G1955" s="49" t="s">
        <v>56</v>
      </c>
      <c r="H1955" s="51">
        <v>2009.0</v>
      </c>
      <c r="I1955" s="51">
        <v>3674695.0</v>
      </c>
      <c r="J1955" s="49" t="s">
        <v>95</v>
      </c>
      <c r="K1955" s="49" t="s">
        <v>1767</v>
      </c>
    </row>
    <row r="1956">
      <c r="A1956" s="49" t="s">
        <v>4144</v>
      </c>
      <c r="B1956" s="49" t="s">
        <v>4145</v>
      </c>
      <c r="C1956" s="50">
        <v>1.05</v>
      </c>
      <c r="D1956" s="51">
        <v>0.02</v>
      </c>
      <c r="E1956" s="52">
        <v>0.0194</v>
      </c>
      <c r="F1956" s="51">
        <v>3.0030873E7</v>
      </c>
      <c r="G1956" s="49" t="s">
        <v>121</v>
      </c>
      <c r="H1956" s="54"/>
      <c r="I1956" s="51">
        <v>30032.0</v>
      </c>
      <c r="J1956" s="54"/>
      <c r="K1956" s="54"/>
    </row>
    <row r="1957">
      <c r="A1957" s="49" t="s">
        <v>4146</v>
      </c>
      <c r="B1957" s="49" t="s">
        <v>4147</v>
      </c>
      <c r="C1957" s="50">
        <v>14.21</v>
      </c>
      <c r="D1957" s="51">
        <v>-0.14</v>
      </c>
      <c r="E1957" s="52">
        <v>-0.0098</v>
      </c>
      <c r="F1957" s="53">
        <v>4.71E8</v>
      </c>
      <c r="G1957" s="49" t="s">
        <v>56</v>
      </c>
      <c r="I1957" s="51">
        <v>15375.0</v>
      </c>
      <c r="J1957" s="49" t="s">
        <v>72</v>
      </c>
      <c r="K1957" s="49" t="s">
        <v>237</v>
      </c>
    </row>
    <row r="1958">
      <c r="A1958" s="49" t="s">
        <v>4148</v>
      </c>
      <c r="B1958" s="49" t="s">
        <v>4149</v>
      </c>
      <c r="C1958" s="50">
        <v>13.8</v>
      </c>
      <c r="D1958" s="51">
        <v>0.0</v>
      </c>
      <c r="E1958" s="52">
        <v>0.0</v>
      </c>
      <c r="F1958" s="53">
        <v>4.57E8</v>
      </c>
      <c r="G1958" s="49" t="s">
        <v>56</v>
      </c>
      <c r="H1958" s="51">
        <v>1986.0</v>
      </c>
      <c r="I1958" s="51">
        <v>331.0</v>
      </c>
      <c r="J1958" s="49" t="s">
        <v>72</v>
      </c>
      <c r="K1958" s="49" t="s">
        <v>237</v>
      </c>
    </row>
    <row r="1959">
      <c r="A1959" s="49" t="s">
        <v>4150</v>
      </c>
      <c r="B1959" s="49" t="s">
        <v>4151</v>
      </c>
      <c r="C1959" s="50">
        <v>24.9</v>
      </c>
      <c r="D1959" s="51">
        <v>0.06</v>
      </c>
      <c r="E1959" s="52">
        <v>0.0024</v>
      </c>
      <c r="F1959" s="53">
        <v>8.96E8</v>
      </c>
      <c r="G1959" s="49" t="s">
        <v>56</v>
      </c>
      <c r="H1959" s="51">
        <v>1989.0</v>
      </c>
      <c r="I1959" s="51">
        <v>231504.0</v>
      </c>
      <c r="J1959" s="49" t="s">
        <v>107</v>
      </c>
      <c r="K1959" s="49" t="s">
        <v>819</v>
      </c>
    </row>
    <row r="1960">
      <c r="A1960" s="49" t="s">
        <v>4152</v>
      </c>
      <c r="B1960" s="49" t="s">
        <v>4153</v>
      </c>
      <c r="C1960" s="50">
        <v>2.63</v>
      </c>
      <c r="D1960" s="51">
        <v>0.03</v>
      </c>
      <c r="E1960" s="52">
        <v>0.0115</v>
      </c>
      <c r="F1960" s="51">
        <v>7365978.0</v>
      </c>
      <c r="G1960" s="49" t="s">
        <v>56</v>
      </c>
      <c r="I1960" s="51">
        <v>5767.0</v>
      </c>
      <c r="J1960" s="49" t="s">
        <v>107</v>
      </c>
      <c r="K1960" s="49" t="s">
        <v>678</v>
      </c>
    </row>
    <row r="1961">
      <c r="A1961" s="49" t="s">
        <v>4154</v>
      </c>
      <c r="B1961" s="49" t="s">
        <v>4155</v>
      </c>
      <c r="C1961" s="50">
        <v>122.83</v>
      </c>
      <c r="D1961" s="51">
        <v>0.04</v>
      </c>
      <c r="E1961" s="52">
        <v>3.0E-4</v>
      </c>
      <c r="F1961" s="53">
        <v>1.38E10</v>
      </c>
      <c r="G1961" s="49" t="s">
        <v>56</v>
      </c>
      <c r="I1961" s="51">
        <v>845846.0</v>
      </c>
      <c r="J1961" s="49" t="s">
        <v>82</v>
      </c>
      <c r="K1961" s="49" t="s">
        <v>244</v>
      </c>
    </row>
    <row r="1962">
      <c r="A1962" s="49" t="s">
        <v>4156</v>
      </c>
      <c r="B1962" s="49" t="s">
        <v>4157</v>
      </c>
      <c r="C1962" s="50">
        <v>7.58</v>
      </c>
      <c r="D1962" s="51">
        <v>0.5</v>
      </c>
      <c r="E1962" s="52">
        <v>0.0706</v>
      </c>
      <c r="F1962" s="53">
        <v>8.59E8</v>
      </c>
      <c r="G1962" s="49" t="s">
        <v>56</v>
      </c>
      <c r="H1962" s="51">
        <v>2021.0</v>
      </c>
      <c r="I1962" s="51">
        <v>2607095.0</v>
      </c>
      <c r="J1962" s="49" t="s">
        <v>107</v>
      </c>
      <c r="K1962" s="49" t="s">
        <v>262</v>
      </c>
    </row>
    <row r="1963">
      <c r="A1963" s="49" t="s">
        <v>4158</v>
      </c>
      <c r="B1963" s="49" t="s">
        <v>4159</v>
      </c>
      <c r="C1963" s="50">
        <v>11.838</v>
      </c>
      <c r="D1963" s="51">
        <v>0.078</v>
      </c>
      <c r="E1963" s="52">
        <v>0.0066</v>
      </c>
      <c r="F1963" s="51">
        <v>0.0</v>
      </c>
      <c r="G1963" s="49" t="s">
        <v>56</v>
      </c>
      <c r="H1963" s="51">
        <v>2021.0</v>
      </c>
      <c r="I1963" s="51">
        <v>933.0</v>
      </c>
      <c r="J1963" s="49" t="s">
        <v>82</v>
      </c>
      <c r="K1963" s="49" t="s">
        <v>396</v>
      </c>
    </row>
    <row r="1964">
      <c r="A1964" s="49" t="s">
        <v>4160</v>
      </c>
      <c r="B1964" s="49" t="s">
        <v>4161</v>
      </c>
      <c r="C1964" s="50">
        <v>0.0364</v>
      </c>
      <c r="D1964" s="51">
        <v>-0.0136</v>
      </c>
      <c r="E1964" s="52">
        <v>-0.272</v>
      </c>
      <c r="F1964" s="51">
        <v>0.0</v>
      </c>
      <c r="G1964" s="49" t="s">
        <v>56</v>
      </c>
      <c r="H1964" s="51">
        <v>2021.0</v>
      </c>
      <c r="I1964" s="51">
        <v>1600.0</v>
      </c>
      <c r="J1964" s="49" t="s">
        <v>82</v>
      </c>
      <c r="K1964" s="49" t="s">
        <v>396</v>
      </c>
    </row>
    <row r="1965">
      <c r="A1965" s="49" t="s">
        <v>4162</v>
      </c>
      <c r="B1965" s="49" t="s">
        <v>4163</v>
      </c>
      <c r="C1965" s="50">
        <v>1.87</v>
      </c>
      <c r="D1965" s="51">
        <v>-0.01</v>
      </c>
      <c r="E1965" s="52">
        <v>-0.0053</v>
      </c>
      <c r="F1965" s="53">
        <v>4.48E8</v>
      </c>
      <c r="G1965" s="49" t="s">
        <v>56</v>
      </c>
      <c r="I1965" s="51">
        <v>845990.0</v>
      </c>
      <c r="J1965" s="49" t="s">
        <v>68</v>
      </c>
      <c r="K1965" s="49" t="s">
        <v>86</v>
      </c>
    </row>
    <row r="1966">
      <c r="A1966" s="49" t="s">
        <v>4164</v>
      </c>
      <c r="B1966" s="49" t="s">
        <v>4165</v>
      </c>
      <c r="C1966" s="50">
        <v>10.55</v>
      </c>
      <c r="D1966" s="51">
        <v>0.0</v>
      </c>
      <c r="E1966" s="52">
        <v>0.0</v>
      </c>
      <c r="F1966" s="51">
        <v>0.0</v>
      </c>
      <c r="G1966" s="49" t="s">
        <v>56</v>
      </c>
      <c r="H1966" s="51">
        <v>2021.0</v>
      </c>
      <c r="I1966" s="51">
        <v>121.0</v>
      </c>
      <c r="J1966" s="49" t="s">
        <v>72</v>
      </c>
      <c r="K1966" s="49" t="s">
        <v>73</v>
      </c>
    </row>
    <row r="1967">
      <c r="A1967" s="49" t="s">
        <v>4166</v>
      </c>
      <c r="B1967" s="49" t="s">
        <v>4167</v>
      </c>
      <c r="C1967" s="50">
        <v>10.56</v>
      </c>
      <c r="D1967" s="51">
        <v>-0.03</v>
      </c>
      <c r="E1967" s="52">
        <v>-0.0028</v>
      </c>
      <c r="F1967" s="51">
        <v>0.0</v>
      </c>
      <c r="G1967" s="49" t="s">
        <v>56</v>
      </c>
      <c r="H1967" s="51">
        <v>2021.0</v>
      </c>
      <c r="I1967" s="51">
        <v>150.0</v>
      </c>
      <c r="J1967" s="49" t="s">
        <v>72</v>
      </c>
      <c r="K1967" s="49" t="s">
        <v>73</v>
      </c>
    </row>
    <row r="1968">
      <c r="A1968" s="49" t="s">
        <v>4168</v>
      </c>
      <c r="B1968" s="49" t="s">
        <v>4169</v>
      </c>
      <c r="C1968" s="50">
        <v>12.41</v>
      </c>
      <c r="D1968" s="51">
        <v>-0.11</v>
      </c>
      <c r="E1968" s="52">
        <v>-0.0088</v>
      </c>
      <c r="F1968" s="53">
        <v>2.98E9</v>
      </c>
      <c r="G1968" s="49" t="s">
        <v>56</v>
      </c>
      <c r="I1968" s="51">
        <v>10349.0</v>
      </c>
      <c r="J1968" s="49" t="s">
        <v>68</v>
      </c>
      <c r="K1968" s="49" t="s">
        <v>86</v>
      </c>
    </row>
    <row r="1969">
      <c r="A1969" s="49" t="s">
        <v>4170</v>
      </c>
      <c r="B1969" s="49" t="s">
        <v>4171</v>
      </c>
      <c r="C1969" s="50">
        <v>13.0</v>
      </c>
      <c r="D1969" s="51">
        <v>-0.35</v>
      </c>
      <c r="E1969" s="52">
        <v>-0.0262</v>
      </c>
      <c r="F1969" s="53">
        <v>3.12E9</v>
      </c>
      <c r="G1969" s="49" t="s">
        <v>56</v>
      </c>
      <c r="I1969" s="51">
        <v>27642.0</v>
      </c>
      <c r="J1969" s="49" t="s">
        <v>68</v>
      </c>
      <c r="K1969" s="49" t="s">
        <v>86</v>
      </c>
    </row>
    <row r="1970">
      <c r="A1970" s="49" t="s">
        <v>4172</v>
      </c>
      <c r="B1970" s="49" t="s">
        <v>4173</v>
      </c>
      <c r="C1970" s="50">
        <v>2.08</v>
      </c>
      <c r="D1970" s="51">
        <v>-0.02</v>
      </c>
      <c r="E1970" s="52">
        <v>-0.0095</v>
      </c>
      <c r="F1970" s="51">
        <v>0.0</v>
      </c>
      <c r="G1970" s="49" t="s">
        <v>56</v>
      </c>
      <c r="H1970" s="51">
        <v>1998.0</v>
      </c>
      <c r="I1970" s="51">
        <v>263756.0</v>
      </c>
      <c r="J1970" s="49" t="s">
        <v>72</v>
      </c>
      <c r="K1970" s="49" t="s">
        <v>552</v>
      </c>
    </row>
    <row r="1971">
      <c r="A1971" s="49" t="s">
        <v>4174</v>
      </c>
      <c r="B1971" s="49" t="s">
        <v>4175</v>
      </c>
      <c r="C1971" s="50">
        <v>101.24</v>
      </c>
      <c r="D1971" s="51">
        <v>-1.2</v>
      </c>
      <c r="E1971" s="52">
        <v>-0.0117</v>
      </c>
      <c r="F1971" s="53">
        <v>3.42E10</v>
      </c>
      <c r="G1971" s="49" t="s">
        <v>56</v>
      </c>
      <c r="I1971" s="51">
        <v>2511091.0</v>
      </c>
      <c r="J1971" s="49" t="s">
        <v>95</v>
      </c>
      <c r="K1971" s="49" t="s">
        <v>1658</v>
      </c>
    </row>
    <row r="1972">
      <c r="A1972" s="49" t="s">
        <v>4176</v>
      </c>
      <c r="B1972" s="49" t="s">
        <v>4177</v>
      </c>
      <c r="C1972" s="50">
        <v>160.32</v>
      </c>
      <c r="D1972" s="51">
        <v>-0.98</v>
      </c>
      <c r="E1972" s="52">
        <v>-0.0061</v>
      </c>
      <c r="F1972" s="53">
        <v>4.72E8</v>
      </c>
      <c r="G1972" s="49" t="s">
        <v>56</v>
      </c>
      <c r="I1972" s="51">
        <v>11433.0</v>
      </c>
      <c r="J1972" s="49" t="s">
        <v>72</v>
      </c>
      <c r="K1972" s="49" t="s">
        <v>124</v>
      </c>
    </row>
    <row r="1973">
      <c r="A1973" s="49" t="s">
        <v>4178</v>
      </c>
      <c r="B1973" s="49" t="s">
        <v>4179</v>
      </c>
      <c r="C1973" s="50">
        <v>207.3</v>
      </c>
      <c r="D1973" s="51">
        <v>2.5</v>
      </c>
      <c r="E1973" s="52">
        <v>0.0122</v>
      </c>
      <c r="F1973" s="53">
        <v>1.53E11</v>
      </c>
      <c r="G1973" s="49" t="s">
        <v>56</v>
      </c>
      <c r="I1973" s="51">
        <v>3793690.0</v>
      </c>
      <c r="J1973" s="49" t="s">
        <v>57</v>
      </c>
      <c r="K1973" s="49" t="s">
        <v>111</v>
      </c>
    </row>
    <row r="1974">
      <c r="A1974" s="49" t="s">
        <v>4180</v>
      </c>
      <c r="B1974" s="49" t="s">
        <v>4181</v>
      </c>
      <c r="C1974" s="50">
        <v>10.66</v>
      </c>
      <c r="D1974" s="51">
        <v>-0.3</v>
      </c>
      <c r="E1974" s="52">
        <v>-0.0274</v>
      </c>
      <c r="F1974" s="53">
        <v>1.73E9</v>
      </c>
      <c r="G1974" s="49" t="s">
        <v>4182</v>
      </c>
      <c r="H1974" s="51">
        <v>2005.0</v>
      </c>
      <c r="I1974" s="51">
        <v>4227414.0</v>
      </c>
      <c r="J1974" s="49" t="s">
        <v>95</v>
      </c>
      <c r="K1974" s="49" t="s">
        <v>1315</v>
      </c>
    </row>
    <row r="1975">
      <c r="A1975" s="49" t="s">
        <v>4183</v>
      </c>
      <c r="B1975" s="49" t="s">
        <v>4184</v>
      </c>
      <c r="C1975" s="50">
        <v>2.66</v>
      </c>
      <c r="D1975" s="51">
        <v>-0.1</v>
      </c>
      <c r="E1975" s="52">
        <v>-0.0362</v>
      </c>
      <c r="F1975" s="53">
        <v>1.26E8</v>
      </c>
      <c r="G1975" s="49" t="s">
        <v>56</v>
      </c>
      <c r="H1975" s="51">
        <v>2007.0</v>
      </c>
      <c r="I1975" s="51">
        <v>94066.0</v>
      </c>
      <c r="J1975" s="49" t="s">
        <v>95</v>
      </c>
      <c r="K1975" s="49" t="s">
        <v>215</v>
      </c>
    </row>
    <row r="1976">
      <c r="A1976" s="49" t="s">
        <v>4185</v>
      </c>
      <c r="B1976" s="49" t="s">
        <v>4186</v>
      </c>
      <c r="C1976" s="50">
        <v>1.8</v>
      </c>
      <c r="D1976" s="51">
        <v>-0.01</v>
      </c>
      <c r="E1976" s="52">
        <v>-0.0055</v>
      </c>
      <c r="F1976" s="51">
        <v>0.0</v>
      </c>
      <c r="G1976" s="49" t="s">
        <v>56</v>
      </c>
      <c r="H1976" s="51">
        <v>1998.0</v>
      </c>
      <c r="I1976" s="51">
        <v>293499.0</v>
      </c>
      <c r="J1976" s="49" t="s">
        <v>72</v>
      </c>
      <c r="K1976" s="49" t="s">
        <v>321</v>
      </c>
    </row>
    <row r="1977">
      <c r="A1977" s="49" t="s">
        <v>4187</v>
      </c>
      <c r="B1977" s="49" t="s">
        <v>4188</v>
      </c>
      <c r="C1977" s="50">
        <v>13.42</v>
      </c>
      <c r="D1977" s="51">
        <v>-0.12</v>
      </c>
      <c r="E1977" s="52">
        <v>-0.0089</v>
      </c>
      <c r="F1977" s="51">
        <v>0.0</v>
      </c>
      <c r="G1977" s="54"/>
      <c r="H1977" s="51">
        <v>2014.0</v>
      </c>
      <c r="I1977" s="51">
        <v>55726.0</v>
      </c>
      <c r="J1977" s="49" t="s">
        <v>72</v>
      </c>
      <c r="K1977" s="49" t="s">
        <v>552</v>
      </c>
    </row>
    <row r="1978">
      <c r="A1978" s="49" t="s">
        <v>4189</v>
      </c>
      <c r="B1978" s="49" t="s">
        <v>4190</v>
      </c>
      <c r="C1978" s="50">
        <v>3.68</v>
      </c>
      <c r="D1978" s="51">
        <v>-0.04</v>
      </c>
      <c r="E1978" s="52">
        <v>-0.0108</v>
      </c>
      <c r="F1978" s="53">
        <v>1.43E8</v>
      </c>
      <c r="G1978" s="49" t="s">
        <v>56</v>
      </c>
      <c r="H1978" s="51">
        <v>2021.0</v>
      </c>
      <c r="I1978" s="51">
        <v>17051.0</v>
      </c>
      <c r="J1978" s="49" t="s">
        <v>95</v>
      </c>
      <c r="K1978" s="49" t="s">
        <v>707</v>
      </c>
    </row>
    <row r="1979">
      <c r="A1979" s="49" t="s">
        <v>4191</v>
      </c>
      <c r="B1979" s="49" t="s">
        <v>4192</v>
      </c>
      <c r="C1979" s="50">
        <v>51.41</v>
      </c>
      <c r="D1979" s="51">
        <v>0.31</v>
      </c>
      <c r="E1979" s="52">
        <v>0.0061</v>
      </c>
      <c r="F1979" s="53">
        <v>7.99E8</v>
      </c>
      <c r="G1979" s="49" t="s">
        <v>56</v>
      </c>
      <c r="I1979" s="51">
        <v>271445.0</v>
      </c>
      <c r="J1979" s="49" t="s">
        <v>95</v>
      </c>
      <c r="K1979" s="49" t="s">
        <v>1195</v>
      </c>
    </row>
    <row r="1980">
      <c r="A1980" s="49" t="s">
        <v>4193</v>
      </c>
      <c r="B1980" s="49" t="s">
        <v>4194</v>
      </c>
      <c r="C1980" s="50">
        <v>56.69</v>
      </c>
      <c r="D1980" s="51">
        <v>-0.59</v>
      </c>
      <c r="E1980" s="52">
        <v>-0.0103</v>
      </c>
      <c r="F1980" s="53">
        <v>1.04E10</v>
      </c>
      <c r="G1980" s="49" t="s">
        <v>56</v>
      </c>
      <c r="H1980" s="51">
        <v>1960.0</v>
      </c>
      <c r="I1980" s="51">
        <v>1076543.0</v>
      </c>
      <c r="J1980" s="49" t="s">
        <v>223</v>
      </c>
      <c r="K1980" s="49" t="s">
        <v>953</v>
      </c>
    </row>
    <row r="1981">
      <c r="A1981" s="49" t="s">
        <v>4195</v>
      </c>
      <c r="B1981" s="49" t="s">
        <v>4196</v>
      </c>
      <c r="C1981" s="50">
        <v>75.48</v>
      </c>
      <c r="D1981" s="51">
        <v>-0.97</v>
      </c>
      <c r="E1981" s="52">
        <v>-0.0127</v>
      </c>
      <c r="F1981" s="53">
        <v>3.47E9</v>
      </c>
      <c r="G1981" s="49" t="s">
        <v>56</v>
      </c>
      <c r="I1981" s="51">
        <v>355737.0</v>
      </c>
      <c r="J1981" s="49" t="s">
        <v>107</v>
      </c>
      <c r="K1981" s="49" t="s">
        <v>108</v>
      </c>
    </row>
    <row r="1982">
      <c r="A1982" s="49" t="s">
        <v>4197</v>
      </c>
      <c r="B1982" s="49" t="s">
        <v>4198</v>
      </c>
      <c r="C1982" s="50">
        <v>83.25</v>
      </c>
      <c r="D1982" s="51">
        <v>-1.43</v>
      </c>
      <c r="E1982" s="52">
        <v>-0.0169</v>
      </c>
      <c r="F1982" s="53">
        <v>1.52E11</v>
      </c>
      <c r="G1982" s="49" t="s">
        <v>56</v>
      </c>
      <c r="I1982" s="51">
        <v>1.429964E7</v>
      </c>
      <c r="J1982" s="49" t="s">
        <v>95</v>
      </c>
      <c r="K1982" s="49" t="s">
        <v>901</v>
      </c>
    </row>
    <row r="1983">
      <c r="A1983" s="49" t="s">
        <v>4199</v>
      </c>
      <c r="B1983" s="49" t="s">
        <v>4200</v>
      </c>
      <c r="C1983" s="50">
        <v>10.62</v>
      </c>
      <c r="D1983" s="51">
        <v>-0.03</v>
      </c>
      <c r="E1983" s="52">
        <v>-0.0028</v>
      </c>
      <c r="F1983" s="51">
        <v>0.0</v>
      </c>
      <c r="G1983" s="49" t="s">
        <v>56</v>
      </c>
      <c r="H1983" s="51">
        <v>2021.0</v>
      </c>
      <c r="I1983" s="51">
        <v>209.0</v>
      </c>
      <c r="J1983" s="49" t="s">
        <v>72</v>
      </c>
      <c r="K1983" s="49" t="s">
        <v>73</v>
      </c>
    </row>
    <row r="1984">
      <c r="A1984" s="49" t="s">
        <v>4201</v>
      </c>
      <c r="B1984" s="49" t="s">
        <v>4202</v>
      </c>
      <c r="C1984" s="50">
        <v>0.0525</v>
      </c>
      <c r="D1984" s="51">
        <v>0.0145</v>
      </c>
      <c r="E1984" s="52">
        <v>0.3816</v>
      </c>
      <c r="F1984" s="51">
        <v>0.0</v>
      </c>
      <c r="G1984" s="49" t="s">
        <v>56</v>
      </c>
      <c r="H1984" s="51">
        <v>2021.0</v>
      </c>
      <c r="I1984" s="51">
        <v>10872.0</v>
      </c>
      <c r="J1984" s="49" t="s">
        <v>72</v>
      </c>
      <c r="K1984" s="49" t="s">
        <v>73</v>
      </c>
    </row>
    <row r="1985">
      <c r="A1985" s="49" t="s">
        <v>4203</v>
      </c>
      <c r="B1985" s="49" t="s">
        <v>4204</v>
      </c>
      <c r="C1985" s="50">
        <v>4.95</v>
      </c>
      <c r="D1985" s="51">
        <v>-0.1</v>
      </c>
      <c r="E1985" s="52">
        <v>-0.0198</v>
      </c>
      <c r="F1985" s="53">
        <v>2.64E9</v>
      </c>
      <c r="G1985" s="49" t="s">
        <v>56</v>
      </c>
      <c r="H1985" s="51">
        <v>1995.0</v>
      </c>
      <c r="I1985" s="51">
        <v>7572713.0</v>
      </c>
      <c r="J1985" s="49" t="s">
        <v>520</v>
      </c>
      <c r="K1985" s="49" t="s">
        <v>521</v>
      </c>
    </row>
    <row r="1986">
      <c r="A1986" s="49" t="s">
        <v>4205</v>
      </c>
      <c r="B1986" s="49" t="s">
        <v>4206</v>
      </c>
      <c r="C1986" s="50">
        <v>10.535</v>
      </c>
      <c r="D1986" s="51">
        <v>0.005</v>
      </c>
      <c r="E1986" s="52">
        <v>5.0E-4</v>
      </c>
      <c r="F1986" s="51">
        <v>0.0</v>
      </c>
      <c r="G1986" s="49" t="s">
        <v>67</v>
      </c>
      <c r="H1986" s="51">
        <v>2023.0</v>
      </c>
      <c r="I1986" s="51">
        <v>1456.0</v>
      </c>
      <c r="J1986" s="49" t="s">
        <v>72</v>
      </c>
      <c r="K1986" s="49" t="s">
        <v>73</v>
      </c>
    </row>
    <row r="1987">
      <c r="A1987" s="49" t="s">
        <v>4207</v>
      </c>
      <c r="B1987" s="49" t="s">
        <v>4208</v>
      </c>
      <c r="C1987" s="50">
        <v>0.2156</v>
      </c>
      <c r="D1987" s="51">
        <v>0.0</v>
      </c>
      <c r="E1987" s="52">
        <v>0.0</v>
      </c>
      <c r="F1987" s="51">
        <v>0.0</v>
      </c>
      <c r="G1987" s="49" t="s">
        <v>67</v>
      </c>
      <c r="H1987" s="51">
        <v>2023.0</v>
      </c>
      <c r="I1987" s="51">
        <v>101.0</v>
      </c>
      <c r="J1987" s="49" t="s">
        <v>72</v>
      </c>
      <c r="K1987" s="49" t="s">
        <v>73</v>
      </c>
    </row>
    <row r="1988">
      <c r="A1988" s="49" t="s">
        <v>4209</v>
      </c>
      <c r="B1988" s="49" t="s">
        <v>4210</v>
      </c>
      <c r="C1988" s="50">
        <v>180.0</v>
      </c>
      <c r="D1988" s="51">
        <v>-4.01</v>
      </c>
      <c r="E1988" s="52">
        <v>-0.0218</v>
      </c>
      <c r="F1988" s="53">
        <v>1.1E8</v>
      </c>
      <c r="G1988" s="49" t="s">
        <v>56</v>
      </c>
      <c r="H1988" s="51">
        <v>1999.0</v>
      </c>
      <c r="I1988" s="51">
        <v>522.0</v>
      </c>
      <c r="J1988" s="49" t="s">
        <v>95</v>
      </c>
      <c r="K1988" s="49" t="s">
        <v>3065</v>
      </c>
    </row>
    <row r="1989">
      <c r="A1989" s="49" t="s">
        <v>4211</v>
      </c>
      <c r="B1989" s="49" t="s">
        <v>4212</v>
      </c>
      <c r="C1989" s="50">
        <v>300.81</v>
      </c>
      <c r="D1989" s="51">
        <v>-4.04</v>
      </c>
      <c r="E1989" s="52">
        <v>-0.0133</v>
      </c>
      <c r="F1989" s="53">
        <v>4.14E8</v>
      </c>
      <c r="G1989" s="49" t="s">
        <v>56</v>
      </c>
      <c r="I1989" s="51">
        <v>1995.0</v>
      </c>
      <c r="J1989" s="49" t="s">
        <v>95</v>
      </c>
      <c r="K1989" s="49" t="s">
        <v>4022</v>
      </c>
    </row>
    <row r="1990">
      <c r="A1990" s="49" t="s">
        <v>4213</v>
      </c>
      <c r="B1990" s="49" t="s">
        <v>4214</v>
      </c>
      <c r="C1990" s="50">
        <v>27.24</v>
      </c>
      <c r="D1990" s="51">
        <v>-0.3</v>
      </c>
      <c r="E1990" s="52">
        <v>-0.0109</v>
      </c>
      <c r="F1990" s="53">
        <v>1.77E9</v>
      </c>
      <c r="G1990" s="49" t="s">
        <v>56</v>
      </c>
      <c r="H1990" s="51">
        <v>2017.0</v>
      </c>
      <c r="I1990" s="51">
        <v>775440.0</v>
      </c>
      <c r="J1990" s="49" t="s">
        <v>223</v>
      </c>
      <c r="K1990" s="49" t="s">
        <v>2349</v>
      </c>
    </row>
    <row r="1991">
      <c r="A1991" s="49" t="s">
        <v>4215</v>
      </c>
      <c r="B1991" s="49" t="s">
        <v>4216</v>
      </c>
      <c r="C1991" s="50">
        <v>7.75</v>
      </c>
      <c r="D1991" s="51">
        <v>-3.21</v>
      </c>
      <c r="E1991" s="52">
        <v>-0.2929</v>
      </c>
      <c r="F1991" s="51">
        <v>5.8670104E7</v>
      </c>
      <c r="G1991" s="49" t="s">
        <v>138</v>
      </c>
      <c r="H1991" s="51">
        <v>2021.0</v>
      </c>
      <c r="I1991" s="51">
        <v>166457.0</v>
      </c>
      <c r="J1991" s="49" t="s">
        <v>82</v>
      </c>
      <c r="K1991" s="49" t="s">
        <v>2876</v>
      </c>
    </row>
    <row r="1992">
      <c r="A1992" s="49" t="s">
        <v>4217</v>
      </c>
      <c r="B1992" s="49" t="s">
        <v>4218</v>
      </c>
      <c r="C1992" s="50">
        <v>10.03</v>
      </c>
      <c r="D1992" s="51">
        <v>-0.98</v>
      </c>
      <c r="E1992" s="52">
        <v>-0.089</v>
      </c>
      <c r="F1992" s="51">
        <v>0.0</v>
      </c>
      <c r="G1992" s="49" t="s">
        <v>138</v>
      </c>
      <c r="H1992" s="51">
        <v>2021.0</v>
      </c>
      <c r="I1992" s="51">
        <v>1129.0</v>
      </c>
      <c r="J1992" s="49" t="s">
        <v>82</v>
      </c>
      <c r="K1992" s="49" t="s">
        <v>2876</v>
      </c>
    </row>
    <row r="1993">
      <c r="A1993" s="49" t="s">
        <v>4219</v>
      </c>
      <c r="B1993" s="49" t="s">
        <v>4220</v>
      </c>
      <c r="C1993" s="50">
        <v>0.0301</v>
      </c>
      <c r="D1993" s="51">
        <v>-0.0048</v>
      </c>
      <c r="E1993" s="52">
        <v>-0.1375</v>
      </c>
      <c r="F1993" s="51">
        <v>227867.0</v>
      </c>
      <c r="G1993" s="49" t="s">
        <v>138</v>
      </c>
      <c r="H1993" s="51">
        <v>2021.0</v>
      </c>
      <c r="I1993" s="51">
        <v>387803.0</v>
      </c>
      <c r="J1993" s="49" t="s">
        <v>82</v>
      </c>
      <c r="K1993" s="49" t="s">
        <v>2876</v>
      </c>
    </row>
    <row r="1994">
      <c r="A1994" s="49" t="s">
        <v>4221</v>
      </c>
      <c r="B1994" s="49" t="s">
        <v>4222</v>
      </c>
      <c r="C1994" s="50">
        <v>42.64</v>
      </c>
      <c r="D1994" s="51">
        <v>-0.16</v>
      </c>
      <c r="E1994" s="52">
        <v>-0.0037</v>
      </c>
      <c r="F1994" s="53">
        <v>1.86E9</v>
      </c>
      <c r="G1994" s="49" t="s">
        <v>56</v>
      </c>
      <c r="H1994" s="51">
        <v>2012.0</v>
      </c>
      <c r="I1994" s="51">
        <v>15808.0</v>
      </c>
      <c r="J1994" s="49" t="s">
        <v>223</v>
      </c>
      <c r="K1994" s="49" t="s">
        <v>875</v>
      </c>
    </row>
    <row r="1995">
      <c r="A1995" s="49" t="s">
        <v>4223</v>
      </c>
      <c r="B1995" s="49" t="s">
        <v>4224</v>
      </c>
      <c r="C1995" s="50">
        <v>27.72</v>
      </c>
      <c r="D1995" s="51">
        <v>-0.84</v>
      </c>
      <c r="E1995" s="52">
        <v>-0.0294</v>
      </c>
      <c r="F1995" s="53">
        <v>2.38E10</v>
      </c>
      <c r="G1995" s="49" t="s">
        <v>56</v>
      </c>
      <c r="H1995" s="51">
        <v>2019.0</v>
      </c>
      <c r="I1995" s="51">
        <v>1.0563719E7</v>
      </c>
      <c r="J1995" s="49" t="s">
        <v>95</v>
      </c>
      <c r="K1995" s="49" t="s">
        <v>229</v>
      </c>
    </row>
    <row r="1996">
      <c r="A1996" s="49" t="s">
        <v>4225</v>
      </c>
      <c r="B1996" s="49" t="s">
        <v>4226</v>
      </c>
      <c r="C1996" s="50">
        <v>108.81</v>
      </c>
      <c r="D1996" s="51">
        <v>-1.26</v>
      </c>
      <c r="E1996" s="52">
        <v>-0.0115</v>
      </c>
      <c r="F1996" s="53">
        <v>9.25E9</v>
      </c>
      <c r="G1996" s="49" t="s">
        <v>56</v>
      </c>
      <c r="H1996" s="51">
        <v>2002.0</v>
      </c>
      <c r="I1996" s="51">
        <v>898410.0</v>
      </c>
      <c r="J1996" s="49" t="s">
        <v>95</v>
      </c>
      <c r="K1996" s="49" t="s">
        <v>800</v>
      </c>
    </row>
    <row r="1997">
      <c r="A1997" s="49" t="s">
        <v>4227</v>
      </c>
      <c r="B1997" s="49" t="s">
        <v>4228</v>
      </c>
      <c r="C1997" s="50">
        <v>9.1</v>
      </c>
      <c r="D1997" s="51">
        <v>0.51</v>
      </c>
      <c r="E1997" s="52">
        <v>0.0594</v>
      </c>
      <c r="F1997" s="51">
        <v>6.3791182E7</v>
      </c>
      <c r="G1997" s="49" t="s">
        <v>56</v>
      </c>
      <c r="H1997" s="51">
        <v>2000.0</v>
      </c>
      <c r="I1997" s="51">
        <v>44188.0</v>
      </c>
      <c r="J1997" s="49" t="s">
        <v>145</v>
      </c>
      <c r="K1997" s="49" t="s">
        <v>2120</v>
      </c>
    </row>
    <row r="1998">
      <c r="A1998" s="49" t="s">
        <v>4229</v>
      </c>
      <c r="B1998" s="49" t="s">
        <v>4230</v>
      </c>
      <c r="C1998" s="50">
        <v>80.41</v>
      </c>
      <c r="D1998" s="51">
        <v>-0.38</v>
      </c>
      <c r="E1998" s="52">
        <v>-0.0047</v>
      </c>
      <c r="F1998" s="53">
        <v>7.69E9</v>
      </c>
      <c r="G1998" s="49" t="s">
        <v>56</v>
      </c>
      <c r="H1998" s="51">
        <v>2005.0</v>
      </c>
      <c r="I1998" s="51">
        <v>366900.0</v>
      </c>
      <c r="J1998" s="49" t="s">
        <v>315</v>
      </c>
      <c r="K1998" s="49" t="s">
        <v>316</v>
      </c>
    </row>
    <row r="1999">
      <c r="A1999" s="49" t="s">
        <v>4231</v>
      </c>
      <c r="B1999" s="49" t="s">
        <v>4232</v>
      </c>
      <c r="C1999" s="50">
        <v>13.575</v>
      </c>
      <c r="D1999" s="51">
        <v>-0.445</v>
      </c>
      <c r="E1999" s="52">
        <v>-0.0317</v>
      </c>
      <c r="F1999" s="53">
        <v>1.89E8</v>
      </c>
      <c r="G1999" s="49" t="s">
        <v>56</v>
      </c>
      <c r="I1999" s="51">
        <v>15172.0</v>
      </c>
      <c r="J1999" s="49" t="s">
        <v>95</v>
      </c>
      <c r="K1999" s="49" t="s">
        <v>215</v>
      </c>
    </row>
    <row r="2000">
      <c r="A2000" s="49" t="s">
        <v>4233</v>
      </c>
      <c r="B2000" s="49" t="s">
        <v>4234</v>
      </c>
      <c r="C2000" s="50">
        <v>2.61</v>
      </c>
      <c r="D2000" s="51">
        <v>0.0162</v>
      </c>
      <c r="E2000" s="52">
        <v>0.0063</v>
      </c>
      <c r="F2000" s="51">
        <v>9.6053865E7</v>
      </c>
      <c r="G2000" s="49" t="s">
        <v>3183</v>
      </c>
      <c r="H2000" s="54"/>
      <c r="I2000" s="51">
        <v>10595.0</v>
      </c>
      <c r="J2000" s="49" t="s">
        <v>95</v>
      </c>
      <c r="K2000" s="49" t="s">
        <v>1315</v>
      </c>
    </row>
    <row r="2001">
      <c r="A2001" s="49" t="s">
        <v>4235</v>
      </c>
      <c r="B2001" s="49" t="s">
        <v>4236</v>
      </c>
      <c r="C2001" s="50">
        <v>23.5</v>
      </c>
      <c r="D2001" s="51">
        <v>-0.3999</v>
      </c>
      <c r="E2001" s="52">
        <v>-0.0167</v>
      </c>
      <c r="F2001" s="54"/>
      <c r="G2001" s="49" t="s">
        <v>3183</v>
      </c>
      <c r="H2001" s="54"/>
      <c r="I2001" s="51">
        <v>4720.0</v>
      </c>
      <c r="J2001" s="54"/>
      <c r="K2001" s="54"/>
    </row>
    <row r="2002">
      <c r="A2002" s="49" t="s">
        <v>4237</v>
      </c>
      <c r="B2002" s="49" t="s">
        <v>4238</v>
      </c>
      <c r="C2002" s="50">
        <v>24.5</v>
      </c>
      <c r="D2002" s="51">
        <v>-1.0E-4</v>
      </c>
      <c r="E2002" s="52">
        <v>0.0</v>
      </c>
      <c r="F2002" s="54"/>
      <c r="G2002" s="49" t="s">
        <v>3183</v>
      </c>
      <c r="H2002" s="54"/>
      <c r="I2002" s="51">
        <v>2047.0</v>
      </c>
      <c r="J2002" s="54"/>
      <c r="K2002" s="54"/>
    </row>
    <row r="2003">
      <c r="A2003" s="49" t="s">
        <v>4239</v>
      </c>
      <c r="B2003" s="49" t="s">
        <v>4240</v>
      </c>
      <c r="C2003" s="50">
        <v>18.32</v>
      </c>
      <c r="D2003" s="51">
        <v>0.07</v>
      </c>
      <c r="E2003" s="52">
        <v>0.0038</v>
      </c>
      <c r="F2003" s="53">
        <v>2.97E9</v>
      </c>
      <c r="G2003" s="49" t="s">
        <v>4241</v>
      </c>
      <c r="H2003" s="51">
        <v>2021.0</v>
      </c>
      <c r="I2003" s="51">
        <v>1181230.0</v>
      </c>
      <c r="J2003" s="49" t="s">
        <v>95</v>
      </c>
      <c r="K2003" s="49" t="s">
        <v>215</v>
      </c>
    </row>
    <row r="2004">
      <c r="A2004" s="49" t="s">
        <v>4242</v>
      </c>
      <c r="B2004" s="49" t="s">
        <v>4243</v>
      </c>
      <c r="C2004" s="50">
        <v>1.7</v>
      </c>
      <c r="D2004" s="51">
        <v>-0.01</v>
      </c>
      <c r="E2004" s="52">
        <v>-0.0059</v>
      </c>
      <c r="F2004" s="51">
        <v>2.4141142E7</v>
      </c>
      <c r="G2004" s="49" t="s">
        <v>56</v>
      </c>
      <c r="I2004" s="51">
        <v>3379.0</v>
      </c>
      <c r="J2004" s="49" t="s">
        <v>95</v>
      </c>
      <c r="K2004" s="49" t="s">
        <v>69</v>
      </c>
    </row>
    <row r="2005">
      <c r="A2005" s="49" t="s">
        <v>4244</v>
      </c>
      <c r="B2005" s="49" t="s">
        <v>4245</v>
      </c>
      <c r="C2005" s="50">
        <v>115.64</v>
      </c>
      <c r="D2005" s="51">
        <v>-4.92</v>
      </c>
      <c r="E2005" s="52">
        <v>-0.0408</v>
      </c>
      <c r="F2005" s="53">
        <v>3.5E10</v>
      </c>
      <c r="G2005" s="49" t="s">
        <v>56</v>
      </c>
      <c r="H2005" s="51">
        <v>2004.0</v>
      </c>
      <c r="I2005" s="51">
        <v>2237191.0</v>
      </c>
      <c r="J2005" s="49" t="s">
        <v>68</v>
      </c>
      <c r="K2005" s="49" t="s">
        <v>86</v>
      </c>
    </row>
    <row r="2006">
      <c r="A2006" s="49" t="s">
        <v>4246</v>
      </c>
      <c r="B2006" s="49" t="s">
        <v>4247</v>
      </c>
      <c r="C2006" s="50">
        <v>19.55</v>
      </c>
      <c r="D2006" s="51">
        <v>0.0</v>
      </c>
      <c r="E2006" s="52">
        <v>0.0</v>
      </c>
      <c r="F2006" s="54"/>
      <c r="G2006" s="49" t="s">
        <v>56</v>
      </c>
      <c r="I2006" s="51">
        <v>16219.0</v>
      </c>
      <c r="J2006" s="54"/>
      <c r="K2006" s="54"/>
    </row>
    <row r="2007">
      <c r="A2007" s="49" t="s">
        <v>4248</v>
      </c>
      <c r="B2007" s="49" t="s">
        <v>4249</v>
      </c>
      <c r="C2007" s="50">
        <v>22.0</v>
      </c>
      <c r="D2007" s="51">
        <v>-0.1</v>
      </c>
      <c r="E2007" s="52">
        <v>-0.0045</v>
      </c>
      <c r="F2007" s="54"/>
      <c r="G2007" s="49" t="s">
        <v>56</v>
      </c>
      <c r="I2007" s="51">
        <v>24897.0</v>
      </c>
      <c r="J2007" s="54"/>
      <c r="K2007" s="54"/>
    </row>
    <row r="2008">
      <c r="A2008" s="49" t="s">
        <v>4250</v>
      </c>
      <c r="B2008" s="49" t="s">
        <v>4251</v>
      </c>
      <c r="C2008" s="50">
        <v>19.32</v>
      </c>
      <c r="D2008" s="51">
        <v>-0.21</v>
      </c>
      <c r="E2008" s="52">
        <v>-0.0108</v>
      </c>
      <c r="F2008" s="54"/>
      <c r="G2008" s="49" t="s">
        <v>56</v>
      </c>
      <c r="I2008" s="51">
        <v>17230.0</v>
      </c>
      <c r="J2008" s="54"/>
      <c r="K2008" s="54"/>
    </row>
    <row r="2009">
      <c r="A2009" s="49" t="s">
        <v>4252</v>
      </c>
      <c r="B2009" s="49" t="s">
        <v>4253</v>
      </c>
      <c r="C2009" s="50">
        <v>5.32</v>
      </c>
      <c r="D2009" s="51">
        <v>0.0</v>
      </c>
      <c r="E2009" s="52">
        <v>0.0</v>
      </c>
      <c r="F2009" s="53">
        <v>1.84E8</v>
      </c>
      <c r="G2009" s="49" t="s">
        <v>56</v>
      </c>
      <c r="H2009" s="51">
        <v>2015.0</v>
      </c>
      <c r="I2009" s="51">
        <v>43763.0</v>
      </c>
      <c r="J2009" s="49" t="s">
        <v>95</v>
      </c>
      <c r="K2009" s="49" t="s">
        <v>451</v>
      </c>
    </row>
    <row r="2010">
      <c r="A2010" s="49" t="s">
        <v>4254</v>
      </c>
      <c r="B2010" s="49" t="s">
        <v>4255</v>
      </c>
      <c r="C2010" s="50">
        <v>113.11</v>
      </c>
      <c r="D2010" s="51">
        <v>-0.64</v>
      </c>
      <c r="E2010" s="52">
        <v>-0.0056</v>
      </c>
      <c r="F2010" s="53">
        <v>2.49E10</v>
      </c>
      <c r="G2010" s="49" t="s">
        <v>56</v>
      </c>
      <c r="H2010" s="51">
        <v>1995.0</v>
      </c>
      <c r="I2010" s="51">
        <v>1574047.0</v>
      </c>
      <c r="J2010" s="49" t="s">
        <v>95</v>
      </c>
      <c r="K2010" s="49" t="s">
        <v>1767</v>
      </c>
    </row>
    <row r="2011">
      <c r="A2011" s="49" t="s">
        <v>4256</v>
      </c>
      <c r="B2011" s="49" t="s">
        <v>4257</v>
      </c>
      <c r="C2011" s="50">
        <v>17.89</v>
      </c>
      <c r="D2011" s="51">
        <v>-0.31</v>
      </c>
      <c r="E2011" s="52">
        <v>-0.017</v>
      </c>
      <c r="F2011" s="53">
        <v>7.8E8</v>
      </c>
      <c r="G2011" s="49" t="s">
        <v>56</v>
      </c>
      <c r="I2011" s="51">
        <v>134998.0</v>
      </c>
      <c r="J2011" s="49" t="s">
        <v>95</v>
      </c>
      <c r="K2011" s="49" t="s">
        <v>220</v>
      </c>
    </row>
    <row r="2012">
      <c r="A2012" s="49" t="s">
        <v>4258</v>
      </c>
      <c r="B2012" s="49" t="s">
        <v>4259</v>
      </c>
      <c r="C2012" s="50">
        <v>13.71</v>
      </c>
      <c r="D2012" s="51">
        <v>-0.18</v>
      </c>
      <c r="E2012" s="52">
        <v>-0.013</v>
      </c>
      <c r="F2012" s="53">
        <v>6.57E8</v>
      </c>
      <c r="G2012" s="49" t="s">
        <v>56</v>
      </c>
      <c r="H2012" s="51">
        <v>2020.0</v>
      </c>
      <c r="I2012" s="51">
        <v>221310.0</v>
      </c>
      <c r="J2012" s="49" t="s">
        <v>72</v>
      </c>
      <c r="K2012" s="49" t="s">
        <v>124</v>
      </c>
    </row>
    <row r="2013">
      <c r="A2013" s="49" t="s">
        <v>4260</v>
      </c>
      <c r="B2013" s="49" t="s">
        <v>4261</v>
      </c>
      <c r="C2013" s="50">
        <v>1.07</v>
      </c>
      <c r="D2013" s="51">
        <v>-0.05</v>
      </c>
      <c r="E2013" s="52">
        <v>-0.0446</v>
      </c>
      <c r="F2013" s="53">
        <v>3.46E8</v>
      </c>
      <c r="G2013" s="49" t="s">
        <v>56</v>
      </c>
      <c r="H2013" s="51">
        <v>2019.0</v>
      </c>
      <c r="I2013" s="51">
        <v>2782476.0</v>
      </c>
      <c r="J2013" s="49" t="s">
        <v>107</v>
      </c>
      <c r="K2013" s="49" t="s">
        <v>111</v>
      </c>
    </row>
    <row r="2014">
      <c r="A2014" s="49" t="s">
        <v>4262</v>
      </c>
      <c r="B2014" s="49" t="s">
        <v>4263</v>
      </c>
      <c r="C2014" s="50">
        <v>6.59</v>
      </c>
      <c r="D2014" s="51">
        <v>-0.11</v>
      </c>
      <c r="E2014" s="52">
        <v>-0.0164</v>
      </c>
      <c r="F2014" s="51">
        <v>0.0</v>
      </c>
      <c r="G2014" s="54"/>
      <c r="H2014" s="51">
        <v>2022.0</v>
      </c>
      <c r="I2014" s="51">
        <v>53555.0</v>
      </c>
      <c r="J2014" s="49" t="s">
        <v>72</v>
      </c>
      <c r="K2014" s="49" t="s">
        <v>481</v>
      </c>
    </row>
    <row r="2015">
      <c r="A2015" s="49" t="s">
        <v>4264</v>
      </c>
      <c r="B2015" s="49" t="s">
        <v>4265</v>
      </c>
      <c r="C2015" s="50">
        <v>2.09</v>
      </c>
      <c r="D2015" s="51">
        <v>-0.04</v>
      </c>
      <c r="E2015" s="52">
        <v>-0.0188</v>
      </c>
      <c r="F2015" s="51">
        <v>7.9314292E7</v>
      </c>
      <c r="G2015" s="49" t="s">
        <v>56</v>
      </c>
      <c r="H2015" s="51">
        <v>2018.0</v>
      </c>
      <c r="I2015" s="51">
        <v>78111.0</v>
      </c>
      <c r="J2015" s="49" t="s">
        <v>82</v>
      </c>
      <c r="K2015" s="49" t="s">
        <v>309</v>
      </c>
    </row>
    <row r="2016">
      <c r="A2016" s="49" t="s">
        <v>4266</v>
      </c>
      <c r="B2016" s="49" t="s">
        <v>4267</v>
      </c>
      <c r="C2016" s="50">
        <v>11.6</v>
      </c>
      <c r="D2016" s="51">
        <v>0.0</v>
      </c>
      <c r="E2016" s="52">
        <v>0.0</v>
      </c>
      <c r="F2016" s="51">
        <v>0.0</v>
      </c>
      <c r="G2016" s="49" t="s">
        <v>56</v>
      </c>
      <c r="H2016" s="51">
        <v>2021.0</v>
      </c>
      <c r="I2016" s="51">
        <v>1992.0</v>
      </c>
      <c r="J2016" s="49" t="s">
        <v>57</v>
      </c>
      <c r="K2016" s="49" t="s">
        <v>1246</v>
      </c>
    </row>
    <row r="2017">
      <c r="A2017" s="49" t="s">
        <v>4268</v>
      </c>
      <c r="B2017" s="49" t="s">
        <v>4269</v>
      </c>
      <c r="C2017" s="50">
        <v>0.3399</v>
      </c>
      <c r="D2017" s="51">
        <v>0.0199</v>
      </c>
      <c r="E2017" s="52">
        <v>0.0622</v>
      </c>
      <c r="F2017" s="51">
        <v>0.0</v>
      </c>
      <c r="G2017" s="49" t="s">
        <v>56</v>
      </c>
      <c r="H2017" s="51">
        <v>2021.0</v>
      </c>
      <c r="I2017" s="51">
        <v>63324.0</v>
      </c>
      <c r="J2017" s="54"/>
      <c r="K2017" s="54"/>
    </row>
    <row r="2018">
      <c r="A2018" s="49" t="s">
        <v>4270</v>
      </c>
      <c r="B2018" s="49" t="s">
        <v>4271</v>
      </c>
      <c r="C2018" s="50">
        <v>9.35</v>
      </c>
      <c r="D2018" s="51">
        <v>-0.22</v>
      </c>
      <c r="E2018" s="52">
        <v>-0.023</v>
      </c>
      <c r="F2018" s="51">
        <v>0.0</v>
      </c>
      <c r="G2018" s="54"/>
      <c r="H2018" s="51">
        <v>2013.0</v>
      </c>
      <c r="I2018" s="51">
        <v>72725.0</v>
      </c>
      <c r="J2018" s="49" t="s">
        <v>72</v>
      </c>
      <c r="K2018" s="49" t="s">
        <v>481</v>
      </c>
    </row>
    <row r="2019">
      <c r="A2019" s="49" t="s">
        <v>4272</v>
      </c>
      <c r="B2019" s="49" t="s">
        <v>4273</v>
      </c>
      <c r="C2019" s="50">
        <v>5.48</v>
      </c>
      <c r="D2019" s="51">
        <v>-0.02</v>
      </c>
      <c r="E2019" s="52">
        <v>-0.0036</v>
      </c>
      <c r="F2019" s="53">
        <v>3.41E8</v>
      </c>
      <c r="G2019" s="49" t="s">
        <v>56</v>
      </c>
      <c r="H2019" s="51">
        <v>1988.0</v>
      </c>
      <c r="I2019" s="51">
        <v>58063.0</v>
      </c>
      <c r="J2019" s="49" t="s">
        <v>72</v>
      </c>
      <c r="K2019" s="49" t="s">
        <v>321</v>
      </c>
    </row>
    <row r="2020">
      <c r="A2020" s="49" t="s">
        <v>4274</v>
      </c>
      <c r="B2020" s="49" t="s">
        <v>4275</v>
      </c>
      <c r="C2020" s="50">
        <v>0.5781</v>
      </c>
      <c r="D2020" s="51">
        <v>-0.0119</v>
      </c>
      <c r="E2020" s="52">
        <v>-0.0202</v>
      </c>
      <c r="F2020" s="51">
        <v>5410515.0</v>
      </c>
      <c r="G2020" s="49" t="s">
        <v>56</v>
      </c>
      <c r="I2020" s="51">
        <v>80557.0</v>
      </c>
      <c r="J2020" s="49" t="s">
        <v>82</v>
      </c>
      <c r="K2020" s="49" t="s">
        <v>83</v>
      </c>
    </row>
    <row r="2021">
      <c r="A2021" s="49" t="s">
        <v>4276</v>
      </c>
      <c r="B2021" s="49" t="s">
        <v>4277</v>
      </c>
      <c r="C2021" s="50">
        <v>28.7</v>
      </c>
      <c r="D2021" s="51">
        <v>-0.15</v>
      </c>
      <c r="E2021" s="52">
        <v>-0.0052</v>
      </c>
      <c r="F2021" s="53">
        <v>1.11E9</v>
      </c>
      <c r="G2021" s="49" t="s">
        <v>56</v>
      </c>
      <c r="I2021" s="51">
        <v>164506.0</v>
      </c>
      <c r="J2021" s="49" t="s">
        <v>223</v>
      </c>
      <c r="K2021" s="49" t="s">
        <v>953</v>
      </c>
    </row>
    <row r="2022">
      <c r="A2022" s="49" t="s">
        <v>4278</v>
      </c>
      <c r="B2022" s="49" t="s">
        <v>4279</v>
      </c>
      <c r="C2022" s="50">
        <v>10.39</v>
      </c>
      <c r="D2022" s="51">
        <v>0.02</v>
      </c>
      <c r="E2022" s="52">
        <v>0.0019</v>
      </c>
      <c r="F2022" s="51">
        <v>0.0</v>
      </c>
      <c r="G2022" s="49" t="s">
        <v>56</v>
      </c>
      <c r="H2022" s="51">
        <v>2010.0</v>
      </c>
      <c r="I2022" s="51">
        <v>26454.0</v>
      </c>
      <c r="J2022" s="49" t="s">
        <v>72</v>
      </c>
      <c r="K2022" s="49" t="s">
        <v>481</v>
      </c>
    </row>
    <row r="2023">
      <c r="A2023" s="49" t="s">
        <v>4280</v>
      </c>
      <c r="B2023" s="49" t="s">
        <v>4281</v>
      </c>
      <c r="C2023" s="50">
        <v>27.09</v>
      </c>
      <c r="D2023" s="51">
        <v>-0.28</v>
      </c>
      <c r="E2023" s="52">
        <v>-0.0102</v>
      </c>
      <c r="F2023" s="53">
        <v>5.51E8</v>
      </c>
      <c r="G2023" s="49" t="s">
        <v>56</v>
      </c>
      <c r="I2023" s="51">
        <v>41573.0</v>
      </c>
      <c r="J2023" s="49" t="s">
        <v>107</v>
      </c>
      <c r="K2023" s="49" t="s">
        <v>348</v>
      </c>
    </row>
    <row r="2024">
      <c r="A2024" s="49" t="s">
        <v>4282</v>
      </c>
      <c r="B2024" s="49" t="s">
        <v>4283</v>
      </c>
      <c r="C2024" s="50">
        <v>1.28</v>
      </c>
      <c r="D2024" s="51">
        <v>0.0</v>
      </c>
      <c r="E2024" s="52">
        <v>0.0</v>
      </c>
      <c r="F2024" s="51">
        <v>4.310923E7</v>
      </c>
      <c r="G2024" s="49" t="s">
        <v>56</v>
      </c>
      <c r="H2024" s="51">
        <v>2017.0</v>
      </c>
      <c r="I2024" s="51">
        <v>95597.0</v>
      </c>
      <c r="J2024" s="49" t="s">
        <v>82</v>
      </c>
      <c r="K2024" s="49" t="s">
        <v>244</v>
      </c>
    </row>
    <row r="2025">
      <c r="A2025" s="49" t="s">
        <v>4284</v>
      </c>
      <c r="B2025" s="49" t="s">
        <v>4285</v>
      </c>
      <c r="C2025" s="50">
        <v>10.6</v>
      </c>
      <c r="D2025" s="51">
        <v>0.0</v>
      </c>
      <c r="E2025" s="52">
        <v>0.0</v>
      </c>
      <c r="F2025" s="51">
        <v>0.0</v>
      </c>
      <c r="G2025" s="54"/>
      <c r="H2025" s="51">
        <v>2022.0</v>
      </c>
      <c r="I2025" s="51">
        <v>874.0</v>
      </c>
      <c r="J2025" s="49" t="s">
        <v>72</v>
      </c>
      <c r="K2025" s="49" t="s">
        <v>73</v>
      </c>
    </row>
    <row r="2026">
      <c r="A2026" s="49" t="s">
        <v>4286</v>
      </c>
      <c r="B2026" s="49" t="s">
        <v>4287</v>
      </c>
      <c r="C2026" s="50">
        <v>1.56</v>
      </c>
      <c r="D2026" s="51">
        <v>-0.09</v>
      </c>
      <c r="E2026" s="52">
        <v>-0.0546</v>
      </c>
      <c r="F2026" s="53">
        <v>3.27E9</v>
      </c>
      <c r="G2026" s="49" t="s">
        <v>56</v>
      </c>
      <c r="H2026" s="51">
        <v>2021.0</v>
      </c>
      <c r="I2026" s="51">
        <v>2.1637372E7</v>
      </c>
      <c r="J2026" s="49" t="s">
        <v>82</v>
      </c>
      <c r="K2026" s="49" t="s">
        <v>139</v>
      </c>
    </row>
    <row r="2027">
      <c r="A2027" s="49" t="s">
        <v>4288</v>
      </c>
      <c r="B2027" s="49" t="s">
        <v>4289</v>
      </c>
      <c r="C2027" s="50">
        <v>9.68</v>
      </c>
      <c r="D2027" s="51">
        <v>-0.04</v>
      </c>
      <c r="E2027" s="52">
        <v>-0.0041</v>
      </c>
      <c r="F2027" s="53">
        <v>4.25E9</v>
      </c>
      <c r="G2027" s="49" t="s">
        <v>56</v>
      </c>
      <c r="H2027" s="51">
        <v>2020.0</v>
      </c>
      <c r="I2027" s="51">
        <v>2801008.0</v>
      </c>
      <c r="J2027" s="49" t="s">
        <v>72</v>
      </c>
      <c r="K2027" s="49" t="s">
        <v>650</v>
      </c>
    </row>
    <row r="2028">
      <c r="A2028" s="49" t="s">
        <v>4290</v>
      </c>
      <c r="B2028" s="49" t="s">
        <v>4291</v>
      </c>
      <c r="C2028" s="50">
        <v>18.88</v>
      </c>
      <c r="D2028" s="51">
        <v>-0.45</v>
      </c>
      <c r="E2028" s="52">
        <v>-0.0233</v>
      </c>
      <c r="F2028" s="53">
        <v>2.59E9</v>
      </c>
      <c r="G2028" s="49" t="s">
        <v>56</v>
      </c>
      <c r="H2028" s="51">
        <v>2017.0</v>
      </c>
      <c r="I2028" s="51">
        <v>716999.0</v>
      </c>
      <c r="J2028" s="49" t="s">
        <v>82</v>
      </c>
      <c r="K2028" s="49" t="s">
        <v>139</v>
      </c>
    </row>
    <row r="2029">
      <c r="A2029" s="49" t="s">
        <v>4292</v>
      </c>
      <c r="B2029" s="49" t="s">
        <v>4293</v>
      </c>
      <c r="C2029" s="50">
        <v>1.61</v>
      </c>
      <c r="D2029" s="51">
        <v>-0.05</v>
      </c>
      <c r="E2029" s="52">
        <v>-0.0301</v>
      </c>
      <c r="F2029" s="53">
        <v>1.64E8</v>
      </c>
      <c r="G2029" s="49" t="s">
        <v>56</v>
      </c>
      <c r="H2029" s="51">
        <v>2020.0</v>
      </c>
      <c r="I2029" s="51">
        <v>517100.0</v>
      </c>
      <c r="J2029" s="49" t="s">
        <v>57</v>
      </c>
      <c r="K2029" s="49" t="s">
        <v>345</v>
      </c>
    </row>
    <row r="2030">
      <c r="A2030" s="49" t="s">
        <v>4294</v>
      </c>
      <c r="B2030" s="49" t="s">
        <v>4295</v>
      </c>
      <c r="C2030" s="50">
        <v>1.53</v>
      </c>
      <c r="D2030" s="51">
        <v>0.03</v>
      </c>
      <c r="E2030" s="52">
        <v>0.02</v>
      </c>
      <c r="F2030" s="53">
        <v>1.28E9</v>
      </c>
      <c r="G2030" s="49" t="s">
        <v>121</v>
      </c>
      <c r="H2030" s="54"/>
      <c r="I2030" s="51">
        <v>7684428.0</v>
      </c>
      <c r="J2030" s="49" t="s">
        <v>127</v>
      </c>
      <c r="K2030" s="49" t="s">
        <v>2825</v>
      </c>
    </row>
    <row r="2031">
      <c r="A2031" s="49" t="s">
        <v>4296</v>
      </c>
      <c r="B2031" s="49" t="s">
        <v>4297</v>
      </c>
      <c r="C2031" s="50">
        <v>11.73</v>
      </c>
      <c r="D2031" s="51">
        <v>-0.1</v>
      </c>
      <c r="E2031" s="52">
        <v>-0.0085</v>
      </c>
      <c r="F2031" s="53">
        <v>1.25E9</v>
      </c>
      <c r="G2031" s="49" t="s">
        <v>56</v>
      </c>
      <c r="H2031" s="51">
        <v>2014.0</v>
      </c>
      <c r="I2031" s="51">
        <v>636122.0</v>
      </c>
      <c r="J2031" s="49" t="s">
        <v>57</v>
      </c>
      <c r="K2031" s="49" t="s">
        <v>64</v>
      </c>
    </row>
    <row r="2032">
      <c r="A2032" s="49" t="s">
        <v>4298</v>
      </c>
      <c r="B2032" s="49" t="s">
        <v>4299</v>
      </c>
      <c r="C2032" s="50">
        <v>9.25</v>
      </c>
      <c r="D2032" s="51">
        <v>-0.19</v>
      </c>
      <c r="E2032" s="52">
        <v>-0.0201</v>
      </c>
      <c r="F2032" s="51">
        <v>0.0</v>
      </c>
      <c r="G2032" s="49" t="s">
        <v>56</v>
      </c>
      <c r="H2032" s="51">
        <v>1987.0</v>
      </c>
      <c r="I2032" s="51">
        <v>680193.0</v>
      </c>
      <c r="J2032" s="49" t="s">
        <v>72</v>
      </c>
      <c r="K2032" s="49" t="s">
        <v>124</v>
      </c>
    </row>
    <row r="2033">
      <c r="A2033" s="49" t="s">
        <v>4300</v>
      </c>
      <c r="B2033" s="49" t="s">
        <v>4301</v>
      </c>
      <c r="C2033" s="50">
        <v>12.48</v>
      </c>
      <c r="D2033" s="51">
        <v>-0.29</v>
      </c>
      <c r="E2033" s="52">
        <v>-0.0227</v>
      </c>
      <c r="F2033" s="53">
        <v>1.85E8</v>
      </c>
      <c r="G2033" s="49" t="s">
        <v>56</v>
      </c>
      <c r="H2033" s="51">
        <v>2018.0</v>
      </c>
      <c r="I2033" s="51">
        <v>9199.0</v>
      </c>
      <c r="J2033" s="49" t="s">
        <v>82</v>
      </c>
      <c r="K2033" s="49" t="s">
        <v>83</v>
      </c>
    </row>
    <row r="2034">
      <c r="A2034" s="49" t="s">
        <v>4302</v>
      </c>
      <c r="B2034" s="49" t="s">
        <v>4303</v>
      </c>
      <c r="C2034" s="50">
        <v>12.73</v>
      </c>
      <c r="D2034" s="51">
        <v>0.15</v>
      </c>
      <c r="E2034" s="52">
        <v>0.0119</v>
      </c>
      <c r="F2034" s="53">
        <v>2.14E9</v>
      </c>
      <c r="G2034" s="49" t="s">
        <v>56</v>
      </c>
      <c r="H2034" s="51">
        <v>2021.0</v>
      </c>
      <c r="I2034" s="51">
        <v>988899.0</v>
      </c>
      <c r="J2034" s="49" t="s">
        <v>145</v>
      </c>
      <c r="K2034" s="49" t="s">
        <v>254</v>
      </c>
    </row>
    <row r="2035">
      <c r="A2035" s="49" t="s">
        <v>4304</v>
      </c>
      <c r="B2035" s="49" t="s">
        <v>4305</v>
      </c>
      <c r="C2035" s="50">
        <v>13.65</v>
      </c>
      <c r="D2035" s="51">
        <v>0.03</v>
      </c>
      <c r="E2035" s="52">
        <v>0.0022</v>
      </c>
      <c r="F2035" s="53">
        <v>1.4E9</v>
      </c>
      <c r="G2035" s="49" t="s">
        <v>56</v>
      </c>
      <c r="H2035" s="51">
        <v>2022.0</v>
      </c>
      <c r="I2035" s="51">
        <v>1364554.0</v>
      </c>
      <c r="J2035" s="49" t="s">
        <v>223</v>
      </c>
      <c r="K2035" s="49" t="s">
        <v>953</v>
      </c>
    </row>
    <row r="2036">
      <c r="A2036" s="49" t="s">
        <v>4306</v>
      </c>
      <c r="B2036" s="49" t="s">
        <v>4307</v>
      </c>
      <c r="C2036" s="50">
        <v>11.28</v>
      </c>
      <c r="D2036" s="51">
        <v>-0.23</v>
      </c>
      <c r="E2036" s="52">
        <v>-0.02</v>
      </c>
      <c r="F2036" s="53">
        <v>2.69E9</v>
      </c>
      <c r="G2036" s="49" t="s">
        <v>56</v>
      </c>
      <c r="H2036" s="51">
        <v>2013.0</v>
      </c>
      <c r="I2036" s="51">
        <v>2754765.0</v>
      </c>
      <c r="J2036" s="49" t="s">
        <v>68</v>
      </c>
      <c r="K2036" s="49" t="s">
        <v>86</v>
      </c>
    </row>
    <row r="2037">
      <c r="A2037" s="49" t="s">
        <v>4308</v>
      </c>
      <c r="B2037" s="49" t="s">
        <v>4309</v>
      </c>
      <c r="C2037" s="50">
        <v>22.99</v>
      </c>
      <c r="D2037" s="51">
        <v>0.04</v>
      </c>
      <c r="E2037" s="52">
        <v>0.0017</v>
      </c>
      <c r="F2037" s="53">
        <v>2.04E9</v>
      </c>
      <c r="G2037" s="49" t="s">
        <v>56</v>
      </c>
      <c r="H2037" s="51">
        <v>2021.0</v>
      </c>
      <c r="I2037" s="51">
        <v>772285.0</v>
      </c>
      <c r="J2037" s="49" t="s">
        <v>107</v>
      </c>
      <c r="K2037" s="49" t="s">
        <v>282</v>
      </c>
    </row>
    <row r="2038">
      <c r="A2038" s="49" t="s">
        <v>4310</v>
      </c>
      <c r="B2038" s="49" t="s">
        <v>4311</v>
      </c>
      <c r="C2038" s="50">
        <v>22.06</v>
      </c>
      <c r="D2038" s="51">
        <v>0.03</v>
      </c>
      <c r="E2038" s="52">
        <v>0.0014</v>
      </c>
      <c r="F2038" s="53">
        <v>4.3E9</v>
      </c>
      <c r="G2038" s="49" t="s">
        <v>56</v>
      </c>
      <c r="H2038" s="51">
        <v>2021.0</v>
      </c>
      <c r="I2038" s="51">
        <v>1027276.0</v>
      </c>
      <c r="J2038" s="49" t="s">
        <v>107</v>
      </c>
      <c r="K2038" s="49" t="s">
        <v>282</v>
      </c>
    </row>
    <row r="2039">
      <c r="A2039" s="49" t="s">
        <v>4312</v>
      </c>
      <c r="B2039" s="49" t="s">
        <v>4313</v>
      </c>
      <c r="C2039" s="50">
        <v>41.14</v>
      </c>
      <c r="D2039" s="51">
        <v>-0.51</v>
      </c>
      <c r="E2039" s="52">
        <v>-0.0122</v>
      </c>
      <c r="F2039" s="53">
        <v>8.36E9</v>
      </c>
      <c r="G2039" s="49" t="s">
        <v>56</v>
      </c>
      <c r="H2039" s="51">
        <v>2018.0</v>
      </c>
      <c r="I2039" s="51">
        <v>2075026.0</v>
      </c>
      <c r="J2039" s="49" t="s">
        <v>107</v>
      </c>
      <c r="K2039" s="49" t="s">
        <v>348</v>
      </c>
    </row>
    <row r="2040">
      <c r="A2040" s="49" t="s">
        <v>4314</v>
      </c>
      <c r="B2040" s="49" t="s">
        <v>4315</v>
      </c>
      <c r="C2040" s="50">
        <v>0.39</v>
      </c>
      <c r="D2040" s="51">
        <v>-0.0151</v>
      </c>
      <c r="E2040" s="52">
        <v>-0.0373</v>
      </c>
      <c r="F2040" s="51">
        <v>1.5648461E7</v>
      </c>
      <c r="G2040" s="49" t="s">
        <v>67</v>
      </c>
      <c r="H2040" s="51">
        <v>2017.0</v>
      </c>
      <c r="I2040" s="51">
        <v>22865.0</v>
      </c>
      <c r="J2040" s="49" t="s">
        <v>95</v>
      </c>
      <c r="K2040" s="49" t="s">
        <v>593</v>
      </c>
    </row>
    <row r="2041">
      <c r="A2041" s="49" t="s">
        <v>4316</v>
      </c>
      <c r="B2041" s="49" t="s">
        <v>4317</v>
      </c>
      <c r="C2041" s="50">
        <v>10.7</v>
      </c>
      <c r="D2041" s="51">
        <v>-0.24</v>
      </c>
      <c r="E2041" s="52">
        <v>-0.0219</v>
      </c>
      <c r="F2041" s="53">
        <v>1.02E9</v>
      </c>
      <c r="G2041" s="49" t="s">
        <v>274</v>
      </c>
      <c r="H2041" s="51">
        <v>2021.0</v>
      </c>
      <c r="I2041" s="51">
        <v>306563.0</v>
      </c>
      <c r="J2041" s="49" t="s">
        <v>145</v>
      </c>
      <c r="K2041" s="49" t="s">
        <v>588</v>
      </c>
    </row>
    <row r="2042">
      <c r="A2042" s="49" t="s">
        <v>4318</v>
      </c>
      <c r="B2042" s="49" t="s">
        <v>4319</v>
      </c>
      <c r="C2042" s="50">
        <v>4.45</v>
      </c>
      <c r="D2042" s="51">
        <v>-0.15</v>
      </c>
      <c r="E2042" s="52">
        <v>-0.0326</v>
      </c>
      <c r="F2042" s="51">
        <v>5.9794272E7</v>
      </c>
      <c r="G2042" s="49" t="s">
        <v>56</v>
      </c>
      <c r="H2042" s="51">
        <v>2021.0</v>
      </c>
      <c r="I2042" s="51">
        <v>37330.0</v>
      </c>
      <c r="J2042" s="49" t="s">
        <v>72</v>
      </c>
      <c r="K2042" s="49" t="s">
        <v>68</v>
      </c>
    </row>
    <row r="2043">
      <c r="A2043" s="49" t="s">
        <v>4320</v>
      </c>
      <c r="B2043" s="49" t="s">
        <v>4321</v>
      </c>
      <c r="C2043" s="50">
        <v>2.05</v>
      </c>
      <c r="D2043" s="51">
        <v>-0.04</v>
      </c>
      <c r="E2043" s="52">
        <v>-0.0191</v>
      </c>
      <c r="F2043" s="51">
        <v>1.095789E7</v>
      </c>
      <c r="G2043" s="49" t="s">
        <v>56</v>
      </c>
      <c r="I2043" s="51">
        <v>4916.0</v>
      </c>
      <c r="J2043" s="49" t="s">
        <v>82</v>
      </c>
      <c r="K2043" s="49" t="s">
        <v>83</v>
      </c>
    </row>
    <row r="2044">
      <c r="A2044" s="49" t="s">
        <v>4322</v>
      </c>
      <c r="B2044" s="49" t="s">
        <v>4323</v>
      </c>
      <c r="C2044" s="50">
        <v>8.84</v>
      </c>
      <c r="D2044" s="51">
        <v>0.005</v>
      </c>
      <c r="E2044" s="52">
        <v>6.0E-4</v>
      </c>
      <c r="F2044" s="53">
        <v>3.19E8</v>
      </c>
      <c r="G2044" s="49" t="s">
        <v>56</v>
      </c>
      <c r="H2044" s="51">
        <v>2018.0</v>
      </c>
      <c r="I2044" s="51">
        <v>251186.0</v>
      </c>
      <c r="J2044" s="49" t="s">
        <v>107</v>
      </c>
      <c r="K2044" s="49" t="s">
        <v>262</v>
      </c>
    </row>
    <row r="2045">
      <c r="A2045" s="49" t="s">
        <v>4324</v>
      </c>
      <c r="B2045" s="49" t="s">
        <v>4325</v>
      </c>
      <c r="C2045" s="50">
        <v>70.94</v>
      </c>
      <c r="D2045" s="51">
        <v>0.01</v>
      </c>
      <c r="E2045" s="52">
        <v>1.0E-4</v>
      </c>
      <c r="F2045" s="53">
        <v>5.48E9</v>
      </c>
      <c r="G2045" s="49" t="s">
        <v>121</v>
      </c>
      <c r="H2045" s="54"/>
      <c r="I2045" s="51">
        <v>91152.0</v>
      </c>
      <c r="J2045" s="49" t="s">
        <v>95</v>
      </c>
      <c r="K2045" s="49" t="s">
        <v>379</v>
      </c>
    </row>
    <row r="2046">
      <c r="A2046" s="49" t="s">
        <v>4326</v>
      </c>
      <c r="B2046" s="49" t="s">
        <v>4327</v>
      </c>
      <c r="C2046" s="50">
        <v>81.06</v>
      </c>
      <c r="D2046" s="51">
        <v>-3.21</v>
      </c>
      <c r="E2046" s="52">
        <v>-0.0381</v>
      </c>
      <c r="F2046" s="53">
        <v>1.78E9</v>
      </c>
      <c r="G2046" s="49" t="s">
        <v>121</v>
      </c>
      <c r="H2046" s="54"/>
      <c r="I2046" s="51">
        <v>654987.0</v>
      </c>
      <c r="J2046" s="49" t="s">
        <v>127</v>
      </c>
      <c r="K2046" s="49" t="s">
        <v>987</v>
      </c>
    </row>
    <row r="2047">
      <c r="A2047" s="49" t="s">
        <v>4328</v>
      </c>
      <c r="B2047" s="49" t="s">
        <v>4329</v>
      </c>
      <c r="C2047" s="50">
        <v>73.82</v>
      </c>
      <c r="D2047" s="51">
        <v>-1.5</v>
      </c>
      <c r="E2047" s="52">
        <v>-0.0199</v>
      </c>
      <c r="F2047" s="53">
        <v>2.32E9</v>
      </c>
      <c r="G2047" s="49" t="s">
        <v>56</v>
      </c>
      <c r="I2047" s="51">
        <v>114444.0</v>
      </c>
      <c r="J2047" s="49" t="s">
        <v>95</v>
      </c>
      <c r="K2047" s="49" t="s">
        <v>362</v>
      </c>
    </row>
    <row r="2048">
      <c r="A2048" s="49" t="s">
        <v>4330</v>
      </c>
      <c r="B2048" s="49" t="s">
        <v>4331</v>
      </c>
      <c r="C2048" s="50">
        <v>2.01</v>
      </c>
      <c r="D2048" s="51">
        <v>-0.05</v>
      </c>
      <c r="E2048" s="52">
        <v>-0.0243</v>
      </c>
      <c r="F2048" s="53">
        <v>1.78E8</v>
      </c>
      <c r="G2048" s="49" t="s">
        <v>56</v>
      </c>
      <c r="H2048" s="51">
        <v>2021.0</v>
      </c>
      <c r="I2048" s="51">
        <v>590152.0</v>
      </c>
      <c r="J2048" s="49" t="s">
        <v>68</v>
      </c>
      <c r="K2048" s="49" t="s">
        <v>430</v>
      </c>
    </row>
    <row r="2049">
      <c r="A2049" s="49" t="s">
        <v>4332</v>
      </c>
      <c r="B2049" s="49" t="s">
        <v>4333</v>
      </c>
      <c r="C2049" s="50">
        <v>134.43</v>
      </c>
      <c r="D2049" s="51">
        <v>-1.4</v>
      </c>
      <c r="E2049" s="52">
        <v>-0.0103</v>
      </c>
      <c r="F2049" s="53">
        <v>1.88E10</v>
      </c>
      <c r="G2049" s="49" t="s">
        <v>56</v>
      </c>
      <c r="I2049" s="51">
        <v>761897.0</v>
      </c>
      <c r="J2049" s="49" t="s">
        <v>57</v>
      </c>
      <c r="K2049" s="49" t="s">
        <v>111</v>
      </c>
    </row>
    <row r="2050">
      <c r="A2050" s="49" t="s">
        <v>4334</v>
      </c>
      <c r="B2050" s="49" t="s">
        <v>4335</v>
      </c>
      <c r="C2050" s="50">
        <v>49.45</v>
      </c>
      <c r="D2050" s="51">
        <v>-0.63</v>
      </c>
      <c r="E2050" s="52">
        <v>-0.0126</v>
      </c>
      <c r="F2050" s="53">
        <v>3.48E10</v>
      </c>
      <c r="G2050" s="49" t="s">
        <v>56</v>
      </c>
      <c r="H2050" s="51">
        <v>2019.0</v>
      </c>
      <c r="I2050" s="51">
        <v>3754254.0</v>
      </c>
      <c r="J2050" s="49" t="s">
        <v>57</v>
      </c>
      <c r="K2050" s="49" t="s">
        <v>345</v>
      </c>
    </row>
    <row r="2051">
      <c r="A2051" s="49" t="s">
        <v>4336</v>
      </c>
      <c r="B2051" s="49" t="s">
        <v>4337</v>
      </c>
      <c r="C2051" s="50">
        <v>80.62</v>
      </c>
      <c r="D2051" s="51">
        <v>-0.72</v>
      </c>
      <c r="E2051" s="52">
        <v>-0.0089</v>
      </c>
      <c r="F2051" s="53">
        <v>9.74E9</v>
      </c>
      <c r="G2051" s="49" t="s">
        <v>4338</v>
      </c>
      <c r="H2051" s="54"/>
      <c r="I2051" s="51">
        <v>1080094.0</v>
      </c>
      <c r="J2051" s="49" t="s">
        <v>107</v>
      </c>
      <c r="K2051" s="49" t="s">
        <v>348</v>
      </c>
    </row>
    <row r="2052">
      <c r="A2052" s="49" t="s">
        <v>4339</v>
      </c>
      <c r="B2052" s="49" t="s">
        <v>4340</v>
      </c>
      <c r="C2052" s="50">
        <v>0.93</v>
      </c>
      <c r="D2052" s="51">
        <v>-0.01</v>
      </c>
      <c r="E2052" s="52">
        <v>-0.0106</v>
      </c>
      <c r="F2052" s="53">
        <v>2.97E8</v>
      </c>
      <c r="G2052" s="49" t="s">
        <v>67</v>
      </c>
      <c r="H2052" s="51">
        <v>2019.0</v>
      </c>
      <c r="I2052" s="51">
        <v>250096.0</v>
      </c>
      <c r="J2052" s="49" t="s">
        <v>107</v>
      </c>
      <c r="K2052" s="49" t="s">
        <v>2079</v>
      </c>
    </row>
    <row r="2053">
      <c r="A2053" s="49" t="s">
        <v>4341</v>
      </c>
      <c r="B2053" s="49" t="s">
        <v>4342</v>
      </c>
      <c r="C2053" s="50">
        <v>10.74</v>
      </c>
      <c r="D2053" s="51">
        <v>0.0</v>
      </c>
      <c r="E2053" s="52">
        <v>0.0</v>
      </c>
      <c r="F2053" s="51">
        <v>0.0</v>
      </c>
      <c r="G2053" s="49" t="s">
        <v>56</v>
      </c>
      <c r="H2053" s="51">
        <v>2021.0</v>
      </c>
      <c r="I2053" s="51">
        <v>20.0</v>
      </c>
      <c r="J2053" s="49" t="s">
        <v>72</v>
      </c>
      <c r="K2053" s="49" t="s">
        <v>73</v>
      </c>
    </row>
    <row r="2054">
      <c r="A2054" s="49" t="s">
        <v>4343</v>
      </c>
      <c r="B2054" s="49" t="s">
        <v>4344</v>
      </c>
      <c r="C2054" s="50">
        <v>8.48</v>
      </c>
      <c r="D2054" s="51">
        <v>-0.13</v>
      </c>
      <c r="E2054" s="52">
        <v>-0.0151</v>
      </c>
      <c r="F2054" s="51">
        <v>0.0</v>
      </c>
      <c r="G2054" s="49" t="s">
        <v>56</v>
      </c>
      <c r="H2054" s="51">
        <v>2011.0</v>
      </c>
      <c r="I2054" s="51">
        <v>105804.0</v>
      </c>
      <c r="J2054" s="49" t="s">
        <v>72</v>
      </c>
      <c r="K2054" s="49" t="s">
        <v>481</v>
      </c>
    </row>
    <row r="2055">
      <c r="A2055" s="49" t="s">
        <v>4345</v>
      </c>
      <c r="B2055" s="49" t="s">
        <v>4346</v>
      </c>
      <c r="C2055" s="50">
        <v>0.716</v>
      </c>
      <c r="D2055" s="51">
        <v>-0.023</v>
      </c>
      <c r="E2055" s="52">
        <v>-0.0311</v>
      </c>
      <c r="F2055" s="51">
        <v>3.1031413E7</v>
      </c>
      <c r="G2055" s="49" t="s">
        <v>121</v>
      </c>
      <c r="H2055" s="54"/>
      <c r="I2055" s="51">
        <v>250116.0</v>
      </c>
      <c r="J2055" s="49" t="s">
        <v>95</v>
      </c>
      <c r="K2055" s="49" t="s">
        <v>1294</v>
      </c>
    </row>
    <row r="2056">
      <c r="A2056" s="49" t="s">
        <v>4347</v>
      </c>
      <c r="B2056" s="49" t="s">
        <v>4348</v>
      </c>
      <c r="C2056" s="50">
        <v>5.3</v>
      </c>
      <c r="D2056" s="51">
        <v>0.06</v>
      </c>
      <c r="E2056" s="52">
        <v>0.0115</v>
      </c>
      <c r="F2056" s="51">
        <v>4.042663E7</v>
      </c>
      <c r="G2056" s="54"/>
      <c r="H2056" s="51">
        <v>2022.0</v>
      </c>
      <c r="I2056" s="51">
        <v>1396.0</v>
      </c>
      <c r="J2056" s="49" t="s">
        <v>107</v>
      </c>
      <c r="K2056" s="49" t="s">
        <v>282</v>
      </c>
    </row>
    <row r="2057">
      <c r="A2057" s="49" t="s">
        <v>4349</v>
      </c>
      <c r="B2057" s="49" t="s">
        <v>4350</v>
      </c>
      <c r="C2057" s="50">
        <v>344.31</v>
      </c>
      <c r="D2057" s="51">
        <v>-0.81</v>
      </c>
      <c r="E2057" s="52">
        <v>-0.0024</v>
      </c>
      <c r="F2057" s="53">
        <v>1.2E10</v>
      </c>
      <c r="G2057" s="49" t="s">
        <v>56</v>
      </c>
      <c r="H2057" s="51">
        <v>2004.0</v>
      </c>
      <c r="I2057" s="51">
        <v>784535.0</v>
      </c>
      <c r="J2057" s="49" t="s">
        <v>95</v>
      </c>
      <c r="K2057" s="49" t="s">
        <v>3065</v>
      </c>
    </row>
    <row r="2058">
      <c r="A2058" s="49" t="s">
        <v>4351</v>
      </c>
      <c r="B2058" s="49" t="s">
        <v>4352</v>
      </c>
      <c r="C2058" s="50">
        <v>25.47</v>
      </c>
      <c r="D2058" s="51">
        <v>-0.51</v>
      </c>
      <c r="E2058" s="52">
        <v>-0.0196</v>
      </c>
      <c r="F2058" s="53">
        <v>1.99E9</v>
      </c>
      <c r="G2058" s="49" t="s">
        <v>67</v>
      </c>
      <c r="H2058" s="51">
        <v>2010.0</v>
      </c>
      <c r="I2058" s="51">
        <v>793279.0</v>
      </c>
      <c r="J2058" s="49" t="s">
        <v>107</v>
      </c>
      <c r="K2058" s="49" t="s">
        <v>108</v>
      </c>
    </row>
    <row r="2059">
      <c r="A2059" s="49" t="s">
        <v>4353</v>
      </c>
      <c r="B2059" s="49" t="s">
        <v>4354</v>
      </c>
      <c r="C2059" s="50">
        <v>2.56</v>
      </c>
      <c r="D2059" s="51">
        <v>0.01</v>
      </c>
      <c r="E2059" s="52">
        <v>0.0039</v>
      </c>
      <c r="F2059" s="51">
        <v>3.6523305E7</v>
      </c>
      <c r="G2059" s="49" t="s">
        <v>56</v>
      </c>
      <c r="H2059" s="51">
        <v>2022.0</v>
      </c>
      <c r="I2059" s="51">
        <v>9494.0</v>
      </c>
      <c r="J2059" s="49" t="s">
        <v>107</v>
      </c>
      <c r="K2059" s="49" t="s">
        <v>2079</v>
      </c>
    </row>
    <row r="2060">
      <c r="A2060" s="49" t="s">
        <v>4355</v>
      </c>
      <c r="B2060" s="49" t="s">
        <v>4356</v>
      </c>
      <c r="C2060" s="50">
        <v>0.36</v>
      </c>
      <c r="D2060" s="51">
        <v>0.0</v>
      </c>
      <c r="E2060" s="52">
        <v>0.0</v>
      </c>
      <c r="F2060" s="51">
        <v>5136090.0</v>
      </c>
      <c r="G2060" s="49" t="s">
        <v>56</v>
      </c>
      <c r="H2060" s="51">
        <v>2022.0</v>
      </c>
      <c r="I2060" s="51">
        <v>100.0</v>
      </c>
      <c r="J2060" s="49" t="s">
        <v>107</v>
      </c>
      <c r="K2060" s="49" t="s">
        <v>2079</v>
      </c>
    </row>
    <row r="2061">
      <c r="A2061" s="49" t="s">
        <v>4357</v>
      </c>
      <c r="B2061" s="49" t="s">
        <v>4358</v>
      </c>
      <c r="C2061" s="50">
        <v>9.28</v>
      </c>
      <c r="D2061" s="51">
        <v>-0.12</v>
      </c>
      <c r="E2061" s="52">
        <v>-0.0128</v>
      </c>
      <c r="F2061" s="53">
        <v>8.02E8</v>
      </c>
      <c r="G2061" s="49" t="s">
        <v>1521</v>
      </c>
      <c r="I2061" s="51">
        <v>204261.0</v>
      </c>
      <c r="J2061" s="49" t="s">
        <v>127</v>
      </c>
      <c r="K2061" s="49" t="s">
        <v>441</v>
      </c>
    </row>
    <row r="2062">
      <c r="A2062" s="49" t="s">
        <v>4359</v>
      </c>
      <c r="B2062" s="49" t="s">
        <v>4360</v>
      </c>
      <c r="C2062" s="50">
        <v>7.87</v>
      </c>
      <c r="D2062" s="51">
        <v>-0.13</v>
      </c>
      <c r="E2062" s="52">
        <v>-0.0163</v>
      </c>
      <c r="F2062" s="53">
        <v>1.65E9</v>
      </c>
      <c r="G2062" s="49" t="s">
        <v>56</v>
      </c>
      <c r="H2062" s="51">
        <v>2005.0</v>
      </c>
      <c r="I2062" s="51">
        <v>1694815.0</v>
      </c>
      <c r="J2062" s="49" t="s">
        <v>68</v>
      </c>
      <c r="K2062" s="49" t="s">
        <v>86</v>
      </c>
    </row>
    <row r="2063">
      <c r="A2063" s="49" t="s">
        <v>4361</v>
      </c>
      <c r="B2063" s="49" t="s">
        <v>4362</v>
      </c>
      <c r="C2063" s="50">
        <v>24.87</v>
      </c>
      <c r="D2063" s="51">
        <v>-0.03</v>
      </c>
      <c r="E2063" s="52">
        <v>-0.0012</v>
      </c>
      <c r="F2063" s="54"/>
      <c r="G2063" s="49" t="s">
        <v>56</v>
      </c>
      <c r="I2063" s="51">
        <v>4433.0</v>
      </c>
      <c r="J2063" s="54"/>
      <c r="K2063" s="54"/>
    </row>
    <row r="2064">
      <c r="A2064" s="49" t="s">
        <v>4363</v>
      </c>
      <c r="B2064" s="49" t="s">
        <v>4364</v>
      </c>
      <c r="C2064" s="50">
        <v>142.26</v>
      </c>
      <c r="D2064" s="51">
        <v>1.54</v>
      </c>
      <c r="E2064" s="52">
        <v>0.0109</v>
      </c>
      <c r="F2064" s="53">
        <v>1.71E10</v>
      </c>
      <c r="G2064" s="49" t="s">
        <v>56</v>
      </c>
      <c r="I2064" s="51">
        <v>1338933.0</v>
      </c>
      <c r="J2064" s="49" t="s">
        <v>95</v>
      </c>
      <c r="K2064" s="49" t="s">
        <v>1195</v>
      </c>
    </row>
    <row r="2065">
      <c r="A2065" s="49" t="s">
        <v>4365</v>
      </c>
      <c r="B2065" s="49" t="s">
        <v>4366</v>
      </c>
      <c r="C2065" s="50">
        <v>2.73</v>
      </c>
      <c r="D2065" s="51">
        <v>0.005</v>
      </c>
      <c r="E2065" s="52">
        <v>0.0018</v>
      </c>
      <c r="F2065" s="51">
        <v>7.4336655E7</v>
      </c>
      <c r="G2065" s="49" t="s">
        <v>738</v>
      </c>
      <c r="H2065" s="54"/>
      <c r="I2065" s="51">
        <v>34196.0</v>
      </c>
      <c r="J2065" s="49" t="s">
        <v>82</v>
      </c>
      <c r="K2065" s="49" t="s">
        <v>178</v>
      </c>
    </row>
    <row r="2066">
      <c r="A2066" s="49" t="s">
        <v>4367</v>
      </c>
      <c r="B2066" s="49" t="s">
        <v>4368</v>
      </c>
      <c r="C2066" s="50">
        <v>0.69</v>
      </c>
      <c r="D2066" s="51">
        <v>-0.01</v>
      </c>
      <c r="E2066" s="52">
        <v>-0.0143</v>
      </c>
      <c r="F2066" s="51">
        <v>2.6257662E7</v>
      </c>
      <c r="G2066" s="49" t="s">
        <v>56</v>
      </c>
      <c r="H2066" s="51">
        <v>2021.0</v>
      </c>
      <c r="I2066" s="51">
        <v>25260.0</v>
      </c>
      <c r="J2066" s="49" t="s">
        <v>82</v>
      </c>
      <c r="K2066" s="49" t="s">
        <v>83</v>
      </c>
    </row>
    <row r="2067">
      <c r="A2067" s="49" t="s">
        <v>4369</v>
      </c>
      <c r="B2067" s="49" t="s">
        <v>4370</v>
      </c>
      <c r="C2067" s="50">
        <v>0.0141</v>
      </c>
      <c r="D2067" s="51">
        <v>1.0E-4</v>
      </c>
      <c r="E2067" s="52">
        <v>0.0071</v>
      </c>
      <c r="F2067" s="51">
        <v>536570.0</v>
      </c>
      <c r="G2067" s="49" t="s">
        <v>56</v>
      </c>
      <c r="H2067" s="51">
        <v>2021.0</v>
      </c>
      <c r="I2067" s="51">
        <v>3843.0</v>
      </c>
      <c r="J2067" s="49" t="s">
        <v>82</v>
      </c>
      <c r="K2067" s="49" t="s">
        <v>83</v>
      </c>
    </row>
    <row r="2068">
      <c r="A2068" s="49" t="s">
        <v>4371</v>
      </c>
      <c r="B2068" s="49" t="s">
        <v>4372</v>
      </c>
      <c r="C2068" s="50">
        <v>26.41</v>
      </c>
      <c r="D2068" s="51">
        <v>0.18</v>
      </c>
      <c r="E2068" s="52">
        <v>0.0069</v>
      </c>
      <c r="F2068" s="53">
        <v>9.03E8</v>
      </c>
      <c r="G2068" s="49" t="s">
        <v>56</v>
      </c>
      <c r="H2068" s="51">
        <v>1997.0</v>
      </c>
      <c r="I2068" s="51">
        <v>178776.0</v>
      </c>
      <c r="J2068" s="49" t="s">
        <v>57</v>
      </c>
      <c r="K2068" s="49" t="s">
        <v>64</v>
      </c>
    </row>
    <row r="2069">
      <c r="A2069" s="49" t="s">
        <v>4373</v>
      </c>
      <c r="B2069" s="49" t="s">
        <v>4374</v>
      </c>
      <c r="C2069" s="50">
        <v>2.92</v>
      </c>
      <c r="D2069" s="51">
        <v>0.32</v>
      </c>
      <c r="E2069" s="52">
        <v>0.1231</v>
      </c>
      <c r="F2069" s="51">
        <v>8.0592231E7</v>
      </c>
      <c r="G2069" s="49" t="s">
        <v>56</v>
      </c>
      <c r="H2069" s="51">
        <v>2000.0</v>
      </c>
      <c r="I2069" s="51">
        <v>1742074.0</v>
      </c>
      <c r="J2069" s="49" t="s">
        <v>82</v>
      </c>
      <c r="K2069" s="49" t="s">
        <v>83</v>
      </c>
    </row>
    <row r="2070">
      <c r="A2070" s="49" t="s">
        <v>4375</v>
      </c>
      <c r="B2070" s="49" t="s">
        <v>4376</v>
      </c>
      <c r="C2070" s="50">
        <v>19.1</v>
      </c>
      <c r="D2070" s="51">
        <v>-0.41</v>
      </c>
      <c r="E2070" s="52">
        <v>-0.021</v>
      </c>
      <c r="F2070" s="53">
        <v>5.0E9</v>
      </c>
      <c r="G2070" s="49" t="s">
        <v>738</v>
      </c>
      <c r="H2070" s="54"/>
      <c r="I2070" s="51">
        <v>659074.0</v>
      </c>
      <c r="J2070" s="49" t="s">
        <v>57</v>
      </c>
      <c r="K2070" s="49" t="s">
        <v>269</v>
      </c>
    </row>
    <row r="2071">
      <c r="A2071" s="49" t="s">
        <v>4377</v>
      </c>
      <c r="B2071" s="49" t="s">
        <v>4378</v>
      </c>
      <c r="C2071" s="50">
        <v>3.55</v>
      </c>
      <c r="D2071" s="51">
        <v>-0.03</v>
      </c>
      <c r="E2071" s="52">
        <v>-0.0084</v>
      </c>
      <c r="F2071" s="53">
        <v>2.46E8</v>
      </c>
      <c r="G2071" s="49" t="s">
        <v>738</v>
      </c>
      <c r="H2071" s="54"/>
      <c r="I2071" s="51">
        <v>8018.0</v>
      </c>
      <c r="J2071" s="49" t="s">
        <v>82</v>
      </c>
      <c r="K2071" s="49" t="s">
        <v>83</v>
      </c>
    </row>
    <row r="2072">
      <c r="A2072" s="49" t="s">
        <v>4379</v>
      </c>
      <c r="B2072" s="49" t="s">
        <v>4380</v>
      </c>
      <c r="C2072" s="50">
        <v>0.3248</v>
      </c>
      <c r="D2072" s="51">
        <v>0.0548</v>
      </c>
      <c r="E2072" s="52">
        <v>0.203</v>
      </c>
      <c r="F2072" s="51">
        <v>2.2445304E7</v>
      </c>
      <c r="G2072" s="49" t="s">
        <v>738</v>
      </c>
      <c r="H2072" s="54"/>
      <c r="I2072" s="51">
        <v>1329.0</v>
      </c>
      <c r="J2072" s="49" t="s">
        <v>82</v>
      </c>
      <c r="K2072" s="49" t="s">
        <v>178</v>
      </c>
    </row>
    <row r="2073">
      <c r="A2073" s="49" t="s">
        <v>4381</v>
      </c>
      <c r="B2073" s="49" t="s">
        <v>4382</v>
      </c>
      <c r="C2073" s="50">
        <v>1.54</v>
      </c>
      <c r="D2073" s="51">
        <v>0.03</v>
      </c>
      <c r="E2073" s="52">
        <v>0.0199</v>
      </c>
      <c r="F2073" s="51">
        <v>5808989.0</v>
      </c>
      <c r="G2073" s="49" t="s">
        <v>121</v>
      </c>
      <c r="H2073" s="54"/>
      <c r="I2073" s="51">
        <v>8823.0</v>
      </c>
      <c r="J2073" s="49" t="s">
        <v>82</v>
      </c>
      <c r="K2073" s="49" t="s">
        <v>83</v>
      </c>
    </row>
    <row r="2074">
      <c r="A2074" s="49" t="s">
        <v>4383</v>
      </c>
      <c r="B2074" s="49" t="s">
        <v>4384</v>
      </c>
      <c r="C2074" s="50">
        <v>11.31</v>
      </c>
      <c r="D2074" s="51">
        <v>0.0</v>
      </c>
      <c r="E2074" s="52">
        <v>0.0</v>
      </c>
      <c r="F2074" s="53">
        <v>1.89E9</v>
      </c>
      <c r="G2074" s="49" t="s">
        <v>56</v>
      </c>
      <c r="H2074" s="51">
        <v>2021.0</v>
      </c>
      <c r="I2074" s="51">
        <v>1050399.0</v>
      </c>
      <c r="J2074" s="49" t="s">
        <v>95</v>
      </c>
      <c r="K2074" s="49" t="s">
        <v>4385</v>
      </c>
    </row>
    <row r="2075">
      <c r="A2075" s="49" t="s">
        <v>4386</v>
      </c>
      <c r="B2075" s="49" t="s">
        <v>4387</v>
      </c>
      <c r="C2075" s="50">
        <v>2.18</v>
      </c>
      <c r="D2075" s="51">
        <v>0.05</v>
      </c>
      <c r="E2075" s="52">
        <v>0.0235</v>
      </c>
      <c r="F2075" s="53">
        <v>1.22E8</v>
      </c>
      <c r="G2075" s="49" t="s">
        <v>56</v>
      </c>
      <c r="H2075" s="51">
        <v>2021.0</v>
      </c>
      <c r="I2075" s="51">
        <v>258469.0</v>
      </c>
      <c r="J2075" s="49" t="s">
        <v>82</v>
      </c>
      <c r="K2075" s="49" t="s">
        <v>83</v>
      </c>
    </row>
    <row r="2076">
      <c r="A2076" s="49" t="s">
        <v>4388</v>
      </c>
      <c r="B2076" s="49" t="s">
        <v>4389</v>
      </c>
      <c r="C2076" s="50">
        <v>29.31</v>
      </c>
      <c r="D2076" s="51">
        <v>-0.05</v>
      </c>
      <c r="E2076" s="52">
        <v>-0.0017</v>
      </c>
      <c r="F2076" s="53">
        <v>1.37E9</v>
      </c>
      <c r="G2076" s="49" t="s">
        <v>56</v>
      </c>
      <c r="I2076" s="51">
        <v>81491.0</v>
      </c>
      <c r="J2076" s="49" t="s">
        <v>95</v>
      </c>
      <c r="K2076" s="49" t="s">
        <v>379</v>
      </c>
    </row>
    <row r="2077">
      <c r="A2077" s="49" t="s">
        <v>4390</v>
      </c>
      <c r="B2077" s="49" t="s">
        <v>4391</v>
      </c>
      <c r="C2077" s="50">
        <v>73.36</v>
      </c>
      <c r="D2077" s="51">
        <v>-0.24</v>
      </c>
      <c r="E2077" s="52">
        <v>-0.0033</v>
      </c>
      <c r="F2077" s="53">
        <v>6.24E9</v>
      </c>
      <c r="G2077" s="49" t="s">
        <v>121</v>
      </c>
      <c r="H2077" s="54"/>
      <c r="I2077" s="51">
        <v>80284.0</v>
      </c>
      <c r="J2077" s="49" t="s">
        <v>107</v>
      </c>
      <c r="K2077" s="49" t="s">
        <v>262</v>
      </c>
    </row>
    <row r="2078">
      <c r="A2078" s="49" t="s">
        <v>4392</v>
      </c>
      <c r="B2078" s="49" t="s">
        <v>4393</v>
      </c>
      <c r="C2078" s="50">
        <v>4.48</v>
      </c>
      <c r="D2078" s="51">
        <v>-0.2</v>
      </c>
      <c r="E2078" s="52">
        <v>-0.0427</v>
      </c>
      <c r="F2078" s="53">
        <v>2.05E8</v>
      </c>
      <c r="G2078" s="49" t="s">
        <v>56</v>
      </c>
      <c r="H2078" s="51">
        <v>2015.0</v>
      </c>
      <c r="I2078" s="51">
        <v>276578.0</v>
      </c>
      <c r="J2078" s="54"/>
      <c r="K2078" s="54"/>
    </row>
    <row r="2079">
      <c r="A2079" s="49" t="s">
        <v>4394</v>
      </c>
      <c r="B2079" s="49" t="s">
        <v>4395</v>
      </c>
      <c r="C2079" s="50">
        <v>10.51</v>
      </c>
      <c r="D2079" s="51">
        <v>-0.19</v>
      </c>
      <c r="E2079" s="52">
        <v>-0.0178</v>
      </c>
      <c r="F2079" s="53">
        <v>1.07E9</v>
      </c>
      <c r="G2079" s="49" t="s">
        <v>56</v>
      </c>
      <c r="H2079" s="51">
        <v>2013.0</v>
      </c>
      <c r="I2079" s="51">
        <v>468500.0</v>
      </c>
      <c r="J2079" s="49" t="s">
        <v>72</v>
      </c>
      <c r="K2079" s="49" t="s">
        <v>481</v>
      </c>
    </row>
    <row r="2080">
      <c r="A2080" s="49" t="s">
        <v>4396</v>
      </c>
      <c r="B2080" s="49" t="s">
        <v>4397</v>
      </c>
      <c r="C2080" s="50">
        <v>4.79</v>
      </c>
      <c r="D2080" s="51">
        <v>-0.06</v>
      </c>
      <c r="E2080" s="52">
        <v>-0.0124</v>
      </c>
      <c r="F2080" s="51">
        <v>0.0</v>
      </c>
      <c r="G2080" s="49" t="s">
        <v>56</v>
      </c>
      <c r="H2080" s="51">
        <v>1989.0</v>
      </c>
      <c r="I2080" s="51">
        <v>192438.0</v>
      </c>
      <c r="J2080" s="49" t="s">
        <v>72</v>
      </c>
      <c r="K2080" s="49" t="s">
        <v>124</v>
      </c>
    </row>
    <row r="2081">
      <c r="A2081" s="49" t="s">
        <v>4398</v>
      </c>
      <c r="B2081" s="49" t="s">
        <v>4399</v>
      </c>
      <c r="C2081" s="50">
        <v>5.1</v>
      </c>
      <c r="D2081" s="51">
        <v>-0.25</v>
      </c>
      <c r="E2081" s="52">
        <v>-0.0467</v>
      </c>
      <c r="F2081" s="53">
        <v>3.18E8</v>
      </c>
      <c r="G2081" s="49" t="s">
        <v>56</v>
      </c>
      <c r="H2081" s="51">
        <v>2021.0</v>
      </c>
      <c r="I2081" s="51">
        <v>90200.0</v>
      </c>
      <c r="J2081" s="49" t="s">
        <v>107</v>
      </c>
      <c r="K2081" s="49" t="s">
        <v>348</v>
      </c>
    </row>
    <row r="2082">
      <c r="A2082" s="49" t="s">
        <v>4400</v>
      </c>
      <c r="B2082" s="49" t="s">
        <v>4401</v>
      </c>
      <c r="C2082" s="50">
        <v>0.1739</v>
      </c>
      <c r="D2082" s="51">
        <v>-0.0116</v>
      </c>
      <c r="E2082" s="52">
        <v>-0.0625</v>
      </c>
      <c r="F2082" s="51">
        <v>2.4391953E7</v>
      </c>
      <c r="G2082" s="49" t="s">
        <v>56</v>
      </c>
      <c r="I2082" s="51">
        <v>135131.0</v>
      </c>
      <c r="J2082" s="49" t="s">
        <v>95</v>
      </c>
      <c r="K2082" s="49" t="s">
        <v>898</v>
      </c>
    </row>
    <row r="2083">
      <c r="A2083" s="49" t="s">
        <v>4402</v>
      </c>
      <c r="B2083" s="49" t="s">
        <v>4403</v>
      </c>
      <c r="C2083" s="50">
        <v>9.96</v>
      </c>
      <c r="D2083" s="51">
        <v>-0.11</v>
      </c>
      <c r="E2083" s="52">
        <v>-0.0109</v>
      </c>
      <c r="F2083" s="51">
        <v>0.0</v>
      </c>
      <c r="G2083" s="49" t="s">
        <v>56</v>
      </c>
      <c r="H2083" s="51">
        <v>1998.0</v>
      </c>
      <c r="I2083" s="51">
        <v>127291.0</v>
      </c>
      <c r="J2083" s="49" t="s">
        <v>72</v>
      </c>
      <c r="K2083" s="49" t="s">
        <v>552</v>
      </c>
    </row>
    <row r="2084">
      <c r="A2084" s="49" t="s">
        <v>4404</v>
      </c>
      <c r="B2084" s="49" t="s">
        <v>4405</v>
      </c>
      <c r="C2084" s="50">
        <v>2.3</v>
      </c>
      <c r="D2084" s="51">
        <v>0.0284</v>
      </c>
      <c r="E2084" s="52">
        <v>0.0125</v>
      </c>
      <c r="F2084" s="51">
        <v>3.665105E7</v>
      </c>
      <c r="G2084" s="49" t="s">
        <v>4406</v>
      </c>
      <c r="H2084" s="51">
        <v>1995.0</v>
      </c>
      <c r="I2084" s="51">
        <v>1353.0</v>
      </c>
      <c r="J2084" s="49" t="s">
        <v>57</v>
      </c>
      <c r="K2084" s="49" t="s">
        <v>1206</v>
      </c>
    </row>
    <row r="2085">
      <c r="A2085" s="49" t="s">
        <v>4407</v>
      </c>
      <c r="B2085" s="49" t="s">
        <v>4408</v>
      </c>
      <c r="C2085" s="50">
        <v>3.36</v>
      </c>
      <c r="D2085" s="51">
        <v>-0.03</v>
      </c>
      <c r="E2085" s="52">
        <v>-0.0089</v>
      </c>
      <c r="F2085" s="53">
        <v>3.58E8</v>
      </c>
      <c r="G2085" s="49" t="s">
        <v>3183</v>
      </c>
      <c r="H2085" s="51">
        <v>2005.0</v>
      </c>
      <c r="I2085" s="51">
        <v>276757.0</v>
      </c>
      <c r="J2085" s="49" t="s">
        <v>95</v>
      </c>
      <c r="K2085" s="49" t="s">
        <v>1315</v>
      </c>
    </row>
    <row r="2086">
      <c r="A2086" s="49" t="s">
        <v>4409</v>
      </c>
      <c r="B2086" s="49" t="s">
        <v>4410</v>
      </c>
      <c r="C2086" s="50">
        <v>25.16</v>
      </c>
      <c r="D2086" s="51">
        <v>0.06</v>
      </c>
      <c r="E2086" s="52">
        <v>0.0024</v>
      </c>
      <c r="F2086" s="54"/>
      <c r="G2086" s="49" t="s">
        <v>3183</v>
      </c>
      <c r="H2086" s="54"/>
      <c r="I2086" s="51">
        <v>1794.0</v>
      </c>
      <c r="J2086" s="54"/>
      <c r="K2086" s="54"/>
    </row>
    <row r="2087">
      <c r="A2087" s="49" t="s">
        <v>4411</v>
      </c>
      <c r="B2087" s="49" t="s">
        <v>4412</v>
      </c>
      <c r="C2087" s="50">
        <v>47.6</v>
      </c>
      <c r="D2087" s="51">
        <v>-0.21</v>
      </c>
      <c r="E2087" s="52">
        <v>-0.0044</v>
      </c>
      <c r="F2087" s="53">
        <v>1.4E10</v>
      </c>
      <c r="G2087" s="49" t="s">
        <v>56</v>
      </c>
      <c r="H2087" s="51">
        <v>2019.0</v>
      </c>
      <c r="I2087" s="51">
        <v>1205519.0</v>
      </c>
      <c r="J2087" s="49" t="s">
        <v>107</v>
      </c>
      <c r="K2087" s="49" t="s">
        <v>262</v>
      </c>
    </row>
    <row r="2088">
      <c r="A2088" s="49" t="s">
        <v>4413</v>
      </c>
      <c r="B2088" s="49" t="s">
        <v>4414</v>
      </c>
      <c r="C2088" s="50">
        <v>17.3</v>
      </c>
      <c r="D2088" s="51">
        <v>-0.19</v>
      </c>
      <c r="E2088" s="52">
        <v>-0.0109</v>
      </c>
      <c r="F2088" s="53">
        <v>5.97E9</v>
      </c>
      <c r="G2088" s="49" t="s">
        <v>56</v>
      </c>
      <c r="H2088" s="51">
        <v>2020.0</v>
      </c>
      <c r="I2088" s="51">
        <v>4998.0</v>
      </c>
      <c r="J2088" s="49" t="s">
        <v>365</v>
      </c>
      <c r="K2088" s="49" t="s">
        <v>456</v>
      </c>
    </row>
    <row r="2089">
      <c r="A2089" s="49" t="s">
        <v>4415</v>
      </c>
      <c r="B2089" s="49" t="s">
        <v>4416</v>
      </c>
      <c r="C2089" s="50">
        <v>4.05</v>
      </c>
      <c r="D2089" s="51">
        <v>-0.09</v>
      </c>
      <c r="E2089" s="52">
        <v>-0.0217</v>
      </c>
      <c r="F2089" s="53">
        <v>3.66E8</v>
      </c>
      <c r="G2089" s="49" t="s">
        <v>56</v>
      </c>
      <c r="H2089" s="51">
        <v>2021.0</v>
      </c>
      <c r="I2089" s="51">
        <v>388059.0</v>
      </c>
      <c r="J2089" s="49" t="s">
        <v>95</v>
      </c>
      <c r="K2089" s="49" t="s">
        <v>1354</v>
      </c>
    </row>
    <row r="2090">
      <c r="A2090" s="49" t="s">
        <v>4417</v>
      </c>
      <c r="B2090" s="49" t="s">
        <v>4418</v>
      </c>
      <c r="C2090" s="50">
        <v>2.71</v>
      </c>
      <c r="D2090" s="51">
        <v>0.08</v>
      </c>
      <c r="E2090" s="52">
        <v>0.0304</v>
      </c>
      <c r="F2090" s="51">
        <v>0.0</v>
      </c>
      <c r="G2090" s="49" t="s">
        <v>476</v>
      </c>
      <c r="H2090" s="51">
        <v>2023.0</v>
      </c>
      <c r="I2090" s="51">
        <v>52560.0</v>
      </c>
      <c r="J2090" s="54"/>
      <c r="K2090" s="54"/>
    </row>
    <row r="2091">
      <c r="A2091" s="49" t="s">
        <v>4419</v>
      </c>
      <c r="B2091" s="49" t="s">
        <v>4420</v>
      </c>
      <c r="C2091" s="50">
        <v>96.74</v>
      </c>
      <c r="D2091" s="51">
        <v>-0.37</v>
      </c>
      <c r="E2091" s="52">
        <v>-0.0038</v>
      </c>
      <c r="F2091" s="53">
        <v>1.99E10</v>
      </c>
      <c r="G2091" s="49" t="s">
        <v>56</v>
      </c>
      <c r="I2091" s="51">
        <v>1144547.0</v>
      </c>
      <c r="J2091" s="49" t="s">
        <v>365</v>
      </c>
      <c r="K2091" s="49" t="s">
        <v>456</v>
      </c>
    </row>
    <row r="2092">
      <c r="A2092" s="49" t="s">
        <v>4421</v>
      </c>
      <c r="B2092" s="49" t="s">
        <v>4422</v>
      </c>
      <c r="C2092" s="50">
        <v>10.42</v>
      </c>
      <c r="D2092" s="51">
        <v>-0.02</v>
      </c>
      <c r="E2092" s="52">
        <v>-0.0019</v>
      </c>
      <c r="F2092" s="51">
        <v>7.3248088E7</v>
      </c>
      <c r="G2092" s="49" t="s">
        <v>56</v>
      </c>
      <c r="H2092" s="51">
        <v>1991.0</v>
      </c>
      <c r="I2092" s="51">
        <v>14295.0</v>
      </c>
      <c r="J2092" s="49" t="s">
        <v>72</v>
      </c>
      <c r="K2092" s="49" t="s">
        <v>124</v>
      </c>
    </row>
    <row r="2093">
      <c r="A2093" s="49" t="s">
        <v>4423</v>
      </c>
      <c r="B2093" s="49" t="s">
        <v>4424</v>
      </c>
      <c r="C2093" s="50">
        <v>17.32</v>
      </c>
      <c r="D2093" s="51">
        <v>-0.18</v>
      </c>
      <c r="E2093" s="52">
        <v>-0.0103</v>
      </c>
      <c r="F2093" s="53">
        <v>5.97E9</v>
      </c>
      <c r="G2093" s="49" t="s">
        <v>56</v>
      </c>
      <c r="H2093" s="51">
        <v>2021.0</v>
      </c>
      <c r="I2093" s="51">
        <v>12605.0</v>
      </c>
      <c r="J2093" s="49" t="s">
        <v>365</v>
      </c>
      <c r="K2093" s="49" t="s">
        <v>456</v>
      </c>
    </row>
    <row r="2094">
      <c r="A2094" s="49" t="s">
        <v>4425</v>
      </c>
      <c r="B2094" s="49" t="s">
        <v>4426</v>
      </c>
      <c r="C2094" s="50">
        <v>3.86</v>
      </c>
      <c r="D2094" s="51">
        <v>0.005</v>
      </c>
      <c r="E2094" s="52">
        <v>0.0013</v>
      </c>
      <c r="F2094" s="53">
        <v>1.15E8</v>
      </c>
      <c r="G2094" s="49" t="s">
        <v>56</v>
      </c>
      <c r="H2094" s="51">
        <v>2021.0</v>
      </c>
      <c r="I2094" s="51">
        <v>1088.0</v>
      </c>
      <c r="J2094" s="49" t="s">
        <v>57</v>
      </c>
      <c r="K2094" s="49" t="s">
        <v>64</v>
      </c>
    </row>
    <row r="2095">
      <c r="A2095" s="49" t="s">
        <v>4427</v>
      </c>
      <c r="B2095" s="49" t="s">
        <v>4428</v>
      </c>
      <c r="C2095" s="50">
        <v>0.303</v>
      </c>
      <c r="D2095" s="51">
        <v>-0.0053</v>
      </c>
      <c r="E2095" s="52">
        <v>-0.0172</v>
      </c>
      <c r="F2095" s="51">
        <v>3.4866367E7</v>
      </c>
      <c r="G2095" s="49" t="s">
        <v>56</v>
      </c>
      <c r="H2095" s="51">
        <v>2019.0</v>
      </c>
      <c r="I2095" s="51">
        <v>549011.0</v>
      </c>
      <c r="J2095" s="49" t="s">
        <v>82</v>
      </c>
      <c r="K2095" s="49" t="s">
        <v>83</v>
      </c>
    </row>
    <row r="2096">
      <c r="A2096" s="49" t="s">
        <v>4429</v>
      </c>
      <c r="B2096" s="49" t="s">
        <v>4430</v>
      </c>
      <c r="C2096" s="50">
        <v>55.36</v>
      </c>
      <c r="D2096" s="51">
        <v>0.07</v>
      </c>
      <c r="E2096" s="52">
        <v>0.0013</v>
      </c>
      <c r="F2096" s="53">
        <v>5.36E9</v>
      </c>
      <c r="G2096" s="49" t="s">
        <v>56</v>
      </c>
      <c r="H2096" s="51">
        <v>2021.0</v>
      </c>
      <c r="I2096" s="51">
        <v>577469.0</v>
      </c>
      <c r="J2096" s="49" t="s">
        <v>365</v>
      </c>
      <c r="K2096" s="49" t="s">
        <v>953</v>
      </c>
    </row>
    <row r="2097">
      <c r="A2097" s="49" t="s">
        <v>4431</v>
      </c>
      <c r="B2097" s="49" t="s">
        <v>4432</v>
      </c>
      <c r="C2097" s="50">
        <v>0.223</v>
      </c>
      <c r="D2097" s="51">
        <v>-0.0095</v>
      </c>
      <c r="E2097" s="52">
        <v>-0.0409</v>
      </c>
      <c r="F2097" s="51">
        <v>7310862.0</v>
      </c>
      <c r="G2097" s="49" t="s">
        <v>67</v>
      </c>
      <c r="H2097" s="54"/>
      <c r="I2097" s="51">
        <v>5017050.0</v>
      </c>
      <c r="J2097" s="49" t="s">
        <v>107</v>
      </c>
      <c r="K2097" s="49" t="s">
        <v>262</v>
      </c>
    </row>
    <row r="2098">
      <c r="A2098" s="49" t="s">
        <v>4433</v>
      </c>
      <c r="B2098" s="49" t="s">
        <v>4434</v>
      </c>
      <c r="C2098" s="50">
        <v>3.17</v>
      </c>
      <c r="D2098" s="51">
        <v>-0.16</v>
      </c>
      <c r="E2098" s="52">
        <v>-0.0481</v>
      </c>
      <c r="F2098" s="51">
        <v>2.1665768E7</v>
      </c>
      <c r="G2098" s="49" t="s">
        <v>56</v>
      </c>
      <c r="I2098" s="51">
        <v>29651.0</v>
      </c>
      <c r="J2098" s="49" t="s">
        <v>107</v>
      </c>
      <c r="K2098" s="49" t="s">
        <v>348</v>
      </c>
    </row>
    <row r="2099">
      <c r="A2099" s="49" t="s">
        <v>4435</v>
      </c>
      <c r="B2099" s="49" t="s">
        <v>4436</v>
      </c>
      <c r="C2099" s="50">
        <v>20.88</v>
      </c>
      <c r="D2099" s="51">
        <v>0.04</v>
      </c>
      <c r="E2099" s="52">
        <v>0.0019</v>
      </c>
      <c r="F2099" s="53">
        <v>7.2E9</v>
      </c>
      <c r="G2099" s="49" t="s">
        <v>56</v>
      </c>
      <c r="H2099" s="51">
        <v>2017.0</v>
      </c>
      <c r="I2099" s="51">
        <v>32025.0</v>
      </c>
      <c r="J2099" s="49" t="s">
        <v>365</v>
      </c>
      <c r="K2099" s="49" t="s">
        <v>456</v>
      </c>
    </row>
    <row r="2100">
      <c r="A2100" s="49" t="s">
        <v>4437</v>
      </c>
      <c r="B2100" s="49" t="s">
        <v>4438</v>
      </c>
      <c r="C2100" s="50">
        <v>10.7194</v>
      </c>
      <c r="D2100" s="51">
        <v>0.0094</v>
      </c>
      <c r="E2100" s="52">
        <v>9.0E-4</v>
      </c>
      <c r="F2100" s="51">
        <v>0.0</v>
      </c>
      <c r="G2100" s="49" t="s">
        <v>1172</v>
      </c>
      <c r="H2100" s="51">
        <v>2022.0</v>
      </c>
      <c r="I2100" s="51">
        <v>51824.0</v>
      </c>
      <c r="J2100" s="49" t="s">
        <v>72</v>
      </c>
      <c r="K2100" s="49" t="s">
        <v>73</v>
      </c>
    </row>
    <row r="2101">
      <c r="A2101" s="49" t="s">
        <v>4439</v>
      </c>
      <c r="B2101" s="49" t="s">
        <v>4440</v>
      </c>
      <c r="C2101" s="50">
        <v>10.61</v>
      </c>
      <c r="D2101" s="51">
        <v>-0.17</v>
      </c>
      <c r="E2101" s="52">
        <v>-0.0158</v>
      </c>
      <c r="F2101" s="51">
        <v>0.0</v>
      </c>
      <c r="G2101" s="49" t="s">
        <v>1172</v>
      </c>
      <c r="H2101" s="51">
        <v>2022.0</v>
      </c>
      <c r="I2101" s="51">
        <v>100.0</v>
      </c>
      <c r="J2101" s="49" t="s">
        <v>72</v>
      </c>
      <c r="K2101" s="49" t="s">
        <v>73</v>
      </c>
    </row>
    <row r="2102">
      <c r="A2102" s="49" t="s">
        <v>4441</v>
      </c>
      <c r="B2102" s="49" t="s">
        <v>4442</v>
      </c>
      <c r="C2102" s="50">
        <v>0.025</v>
      </c>
      <c r="D2102" s="51">
        <v>-0.0123</v>
      </c>
      <c r="E2102" s="52">
        <v>-0.3298</v>
      </c>
      <c r="F2102" s="51">
        <v>0.0</v>
      </c>
      <c r="G2102" s="49" t="s">
        <v>1172</v>
      </c>
      <c r="H2102" s="51">
        <v>2022.0</v>
      </c>
      <c r="I2102" s="51">
        <v>100.0</v>
      </c>
      <c r="J2102" s="49" t="s">
        <v>72</v>
      </c>
      <c r="K2102" s="49" t="s">
        <v>73</v>
      </c>
    </row>
    <row r="2103">
      <c r="A2103" s="49" t="s">
        <v>4443</v>
      </c>
      <c r="B2103" s="49" t="s">
        <v>4444</v>
      </c>
      <c r="C2103" s="50">
        <v>87.78</v>
      </c>
      <c r="D2103" s="51">
        <v>-0.41</v>
      </c>
      <c r="E2103" s="52">
        <v>-0.0047</v>
      </c>
      <c r="F2103" s="53">
        <v>6.77E10</v>
      </c>
      <c r="G2103" s="49" t="s">
        <v>56</v>
      </c>
      <c r="I2103" s="51">
        <v>3134293.0</v>
      </c>
      <c r="J2103" s="49" t="s">
        <v>365</v>
      </c>
      <c r="K2103" s="49" t="s">
        <v>366</v>
      </c>
    </row>
    <row r="2104">
      <c r="A2104" s="49" t="s">
        <v>4445</v>
      </c>
      <c r="B2104" s="49" t="s">
        <v>4446</v>
      </c>
      <c r="C2104" s="50">
        <v>22.91</v>
      </c>
      <c r="D2104" s="51">
        <v>-0.21</v>
      </c>
      <c r="E2104" s="52">
        <v>-0.0091</v>
      </c>
      <c r="F2104" s="54"/>
      <c r="G2104" s="49" t="s">
        <v>56</v>
      </c>
      <c r="I2104" s="51">
        <v>108572.0</v>
      </c>
      <c r="J2104" s="54"/>
      <c r="K2104" s="54"/>
    </row>
    <row r="2105">
      <c r="A2105" s="49" t="s">
        <v>4447</v>
      </c>
      <c r="B2105" s="49" t="s">
        <v>4448</v>
      </c>
      <c r="C2105" s="50">
        <v>21.93</v>
      </c>
      <c r="D2105" s="51">
        <v>-0.2</v>
      </c>
      <c r="E2105" s="52">
        <v>-0.009</v>
      </c>
      <c r="F2105" s="53">
        <v>1.69E10</v>
      </c>
      <c r="G2105" s="49" t="s">
        <v>56</v>
      </c>
      <c r="H2105" s="51">
        <v>2018.0</v>
      </c>
      <c r="I2105" s="51">
        <v>24268.0</v>
      </c>
      <c r="J2105" s="49" t="s">
        <v>57</v>
      </c>
      <c r="K2105" s="49" t="s">
        <v>3581</v>
      </c>
    </row>
    <row r="2106">
      <c r="A2106" s="49" t="s">
        <v>4449</v>
      </c>
      <c r="B2106" s="49" t="s">
        <v>4450</v>
      </c>
      <c r="C2106" s="50">
        <v>10.14</v>
      </c>
      <c r="D2106" s="51">
        <v>0.0</v>
      </c>
      <c r="E2106" s="52">
        <v>0.0</v>
      </c>
      <c r="F2106" s="51">
        <v>5.5714778E7</v>
      </c>
      <c r="G2106" s="49" t="s">
        <v>56</v>
      </c>
      <c r="H2106" s="51">
        <v>2021.0</v>
      </c>
      <c r="I2106" s="51">
        <v>171.0</v>
      </c>
      <c r="J2106" s="49" t="s">
        <v>72</v>
      </c>
      <c r="K2106" s="49" t="s">
        <v>185</v>
      </c>
    </row>
    <row r="2107">
      <c r="A2107" s="49" t="s">
        <v>4451</v>
      </c>
      <c r="B2107" s="49" t="s">
        <v>4452</v>
      </c>
      <c r="C2107" s="50">
        <v>0.79</v>
      </c>
      <c r="D2107" s="51">
        <v>0.015</v>
      </c>
      <c r="E2107" s="52">
        <v>0.0194</v>
      </c>
      <c r="F2107" s="51">
        <v>2922571.0</v>
      </c>
      <c r="G2107" s="49" t="s">
        <v>67</v>
      </c>
      <c r="H2107" s="51">
        <v>2019.0</v>
      </c>
      <c r="I2107" s="51">
        <v>33561.0</v>
      </c>
      <c r="J2107" s="49" t="s">
        <v>72</v>
      </c>
      <c r="K2107" s="49" t="s">
        <v>68</v>
      </c>
    </row>
    <row r="2108">
      <c r="A2108" s="49" t="s">
        <v>4453</v>
      </c>
      <c r="B2108" s="49" t="s">
        <v>4454</v>
      </c>
      <c r="C2108" s="50">
        <v>152.96</v>
      </c>
      <c r="D2108" s="51">
        <v>-13.44</v>
      </c>
      <c r="E2108" s="52">
        <v>-0.0808</v>
      </c>
      <c r="F2108" s="53">
        <v>6.35E9</v>
      </c>
      <c r="G2108" s="49" t="s">
        <v>56</v>
      </c>
      <c r="H2108" s="51">
        <v>2021.0</v>
      </c>
      <c r="I2108" s="51">
        <v>1557111.0</v>
      </c>
      <c r="J2108" s="49" t="s">
        <v>107</v>
      </c>
      <c r="K2108" s="49" t="s">
        <v>262</v>
      </c>
    </row>
    <row r="2109">
      <c r="A2109" s="49" t="s">
        <v>4455</v>
      </c>
      <c r="B2109" s="49" t="s">
        <v>4456</v>
      </c>
      <c r="C2109" s="50">
        <v>4.3</v>
      </c>
      <c r="D2109" s="51">
        <v>-0.06</v>
      </c>
      <c r="E2109" s="52">
        <v>-0.0138</v>
      </c>
      <c r="F2109" s="51">
        <v>3.1134344E7</v>
      </c>
      <c r="G2109" s="49" t="s">
        <v>56</v>
      </c>
      <c r="I2109" s="51">
        <v>8934.0</v>
      </c>
      <c r="J2109" s="49" t="s">
        <v>107</v>
      </c>
      <c r="K2109" s="49" t="s">
        <v>262</v>
      </c>
    </row>
    <row r="2110">
      <c r="A2110" s="49" t="s">
        <v>4457</v>
      </c>
      <c r="B2110" s="49" t="s">
        <v>4458</v>
      </c>
      <c r="C2110" s="50">
        <v>27.98</v>
      </c>
      <c r="D2110" s="51">
        <v>-0.17</v>
      </c>
      <c r="E2110" s="52">
        <v>-0.006</v>
      </c>
      <c r="F2110" s="53">
        <v>4.68E9</v>
      </c>
      <c r="G2110" s="49" t="s">
        <v>56</v>
      </c>
      <c r="H2110" s="51">
        <v>2021.0</v>
      </c>
      <c r="I2110" s="51">
        <v>797861.0</v>
      </c>
      <c r="J2110" s="49" t="s">
        <v>107</v>
      </c>
      <c r="K2110" s="49" t="s">
        <v>262</v>
      </c>
    </row>
    <row r="2111">
      <c r="A2111" s="49" t="s">
        <v>4459</v>
      </c>
      <c r="B2111" s="49" t="s">
        <v>4460</v>
      </c>
      <c r="C2111" s="50">
        <v>81.62</v>
      </c>
      <c r="D2111" s="51">
        <v>2.88</v>
      </c>
      <c r="E2111" s="52">
        <v>0.0366</v>
      </c>
      <c r="F2111" s="53">
        <v>7.45E9</v>
      </c>
      <c r="G2111" s="49" t="s">
        <v>56</v>
      </c>
      <c r="I2111" s="51">
        <v>1758218.0</v>
      </c>
      <c r="J2111" s="49" t="s">
        <v>82</v>
      </c>
      <c r="K2111" s="49" t="s">
        <v>2612</v>
      </c>
    </row>
    <row r="2112">
      <c r="A2112" s="49" t="s">
        <v>4461</v>
      </c>
      <c r="B2112" s="49" t="s">
        <v>4462</v>
      </c>
      <c r="C2112" s="50">
        <v>14.27</v>
      </c>
      <c r="D2112" s="51">
        <v>-0.28</v>
      </c>
      <c r="E2112" s="52">
        <v>-0.0192</v>
      </c>
      <c r="F2112" s="53">
        <v>1.84E9</v>
      </c>
      <c r="G2112" s="49" t="s">
        <v>56</v>
      </c>
      <c r="H2112" s="51">
        <v>2004.0</v>
      </c>
      <c r="I2112" s="51">
        <v>1758799.0</v>
      </c>
      <c r="J2112" s="49" t="s">
        <v>82</v>
      </c>
      <c r="K2112" s="49" t="s">
        <v>83</v>
      </c>
    </row>
    <row r="2113">
      <c r="A2113" s="49" t="s">
        <v>4463</v>
      </c>
      <c r="B2113" s="49" t="s">
        <v>4464</v>
      </c>
      <c r="C2113" s="50">
        <v>49.25</v>
      </c>
      <c r="D2113" s="51">
        <v>-0.83</v>
      </c>
      <c r="E2113" s="52">
        <v>-0.0166</v>
      </c>
      <c r="F2113" s="53">
        <v>3.16E10</v>
      </c>
      <c r="G2113" s="49" t="s">
        <v>56</v>
      </c>
      <c r="H2113" s="51">
        <v>1985.0</v>
      </c>
      <c r="I2113" s="51">
        <v>1.2611208E7</v>
      </c>
      <c r="J2113" s="49" t="s">
        <v>223</v>
      </c>
      <c r="K2113" s="49" t="s">
        <v>953</v>
      </c>
    </row>
    <row r="2114">
      <c r="A2114" s="49" t="s">
        <v>4465</v>
      </c>
      <c r="B2114" s="49" t="s">
        <v>4466</v>
      </c>
      <c r="C2114" s="50">
        <v>14.97</v>
      </c>
      <c r="D2114" s="51">
        <v>-0.085</v>
      </c>
      <c r="E2114" s="52">
        <v>-0.0057</v>
      </c>
      <c r="F2114" s="53">
        <v>5.57E8</v>
      </c>
      <c r="G2114" s="49" t="s">
        <v>56</v>
      </c>
      <c r="H2114" s="51">
        <v>2021.0</v>
      </c>
      <c r="I2114" s="51">
        <v>101093.0</v>
      </c>
      <c r="J2114" s="49" t="s">
        <v>107</v>
      </c>
      <c r="K2114" s="49" t="s">
        <v>2079</v>
      </c>
    </row>
    <row r="2115">
      <c r="A2115" s="49" t="s">
        <v>4467</v>
      </c>
      <c r="B2115" s="49" t="s">
        <v>4468</v>
      </c>
      <c r="C2115" s="50">
        <v>18.24</v>
      </c>
      <c r="D2115" s="51">
        <v>0.0</v>
      </c>
      <c r="E2115" s="52">
        <v>0.0</v>
      </c>
      <c r="F2115" s="53">
        <v>6.79E8</v>
      </c>
      <c r="G2115" s="49" t="s">
        <v>56</v>
      </c>
      <c r="H2115" s="51">
        <v>2021.0</v>
      </c>
      <c r="I2115" s="51">
        <v>65.0</v>
      </c>
      <c r="J2115" s="49" t="s">
        <v>107</v>
      </c>
      <c r="K2115" s="49" t="s">
        <v>2079</v>
      </c>
    </row>
    <row r="2116">
      <c r="A2116" s="49" t="s">
        <v>4469</v>
      </c>
      <c r="B2116" s="49" t="s">
        <v>4470</v>
      </c>
      <c r="C2116" s="50">
        <v>4.6</v>
      </c>
      <c r="D2116" s="51">
        <v>0.2</v>
      </c>
      <c r="E2116" s="52">
        <v>0.0455</v>
      </c>
      <c r="F2116" s="53">
        <v>1.71E8</v>
      </c>
      <c r="G2116" s="49" t="s">
        <v>56</v>
      </c>
      <c r="H2116" s="51">
        <v>2021.0</v>
      </c>
      <c r="I2116" s="51">
        <v>17540.0</v>
      </c>
      <c r="J2116" s="49" t="s">
        <v>107</v>
      </c>
      <c r="K2116" s="49" t="s">
        <v>2079</v>
      </c>
    </row>
    <row r="2117">
      <c r="A2117" s="49" t="s">
        <v>4471</v>
      </c>
      <c r="B2117" s="49" t="s">
        <v>4472</v>
      </c>
      <c r="C2117" s="50">
        <v>1.93</v>
      </c>
      <c r="D2117" s="51">
        <v>-0.395</v>
      </c>
      <c r="E2117" s="52">
        <v>-0.1699</v>
      </c>
      <c r="F2117" s="51">
        <v>4.8251089E7</v>
      </c>
      <c r="G2117" s="49" t="s">
        <v>56</v>
      </c>
      <c r="I2117" s="51">
        <v>52163.0</v>
      </c>
      <c r="J2117" s="49" t="s">
        <v>223</v>
      </c>
      <c r="K2117" s="49" t="s">
        <v>953</v>
      </c>
    </row>
    <row r="2118">
      <c r="A2118" s="49" t="s">
        <v>4473</v>
      </c>
      <c r="B2118" s="49" t="s">
        <v>4474</v>
      </c>
      <c r="C2118" s="50">
        <v>10.8</v>
      </c>
      <c r="D2118" s="51">
        <v>-0.45</v>
      </c>
      <c r="E2118" s="52">
        <v>-0.04</v>
      </c>
      <c r="F2118" s="53">
        <v>5.85E8</v>
      </c>
      <c r="G2118" s="49" t="s">
        <v>56</v>
      </c>
      <c r="I2118" s="51">
        <v>1335894.0</v>
      </c>
      <c r="J2118" s="49" t="s">
        <v>68</v>
      </c>
      <c r="K2118" s="49" t="s">
        <v>86</v>
      </c>
    </row>
    <row r="2119">
      <c r="A2119" s="49" t="s">
        <v>4475</v>
      </c>
      <c r="B2119" s="49" t="s">
        <v>4476</v>
      </c>
      <c r="C2119" s="50">
        <v>22.05</v>
      </c>
      <c r="D2119" s="51">
        <v>-0.17</v>
      </c>
      <c r="E2119" s="52">
        <v>-0.0077</v>
      </c>
      <c r="F2119" s="54"/>
      <c r="G2119" s="49" t="s">
        <v>56</v>
      </c>
      <c r="I2119" s="51">
        <v>11192.0</v>
      </c>
      <c r="J2119" s="54"/>
      <c r="K2119" s="54"/>
    </row>
    <row r="2120">
      <c r="A2120" s="49" t="s">
        <v>4477</v>
      </c>
      <c r="B2120" s="49" t="s">
        <v>4478</v>
      </c>
      <c r="C2120" s="50">
        <v>20.58</v>
      </c>
      <c r="D2120" s="51">
        <v>-0.33</v>
      </c>
      <c r="E2120" s="52">
        <v>-0.0158</v>
      </c>
      <c r="F2120" s="53">
        <v>4.22E9</v>
      </c>
      <c r="G2120" s="49" t="s">
        <v>56</v>
      </c>
      <c r="I2120" s="51">
        <v>2283191.0</v>
      </c>
      <c r="J2120" s="49" t="s">
        <v>107</v>
      </c>
      <c r="K2120" s="49" t="s">
        <v>348</v>
      </c>
    </row>
    <row r="2121">
      <c r="A2121" s="49" t="s">
        <v>4479</v>
      </c>
      <c r="B2121" s="49" t="s">
        <v>4480</v>
      </c>
      <c r="C2121" s="50">
        <v>86.04</v>
      </c>
      <c r="D2121" s="51">
        <v>1.92</v>
      </c>
      <c r="E2121" s="52">
        <v>0.0228</v>
      </c>
      <c r="F2121" s="53">
        <v>3.34E10</v>
      </c>
      <c r="G2121" s="49" t="s">
        <v>56</v>
      </c>
      <c r="H2121" s="51">
        <v>2005.0</v>
      </c>
      <c r="I2121" s="51">
        <v>6634004.0</v>
      </c>
      <c r="J2121" s="49" t="s">
        <v>82</v>
      </c>
      <c r="K2121" s="49" t="s">
        <v>178</v>
      </c>
    </row>
    <row r="2122">
      <c r="A2122" s="49" t="s">
        <v>4481</v>
      </c>
      <c r="B2122" s="49" t="s">
        <v>4482</v>
      </c>
      <c r="C2122" s="50">
        <v>0.391</v>
      </c>
      <c r="D2122" s="51">
        <v>-0.0423</v>
      </c>
      <c r="E2122" s="52">
        <v>-0.0976</v>
      </c>
      <c r="F2122" s="51">
        <v>849169.0</v>
      </c>
      <c r="G2122" s="49" t="s">
        <v>67</v>
      </c>
      <c r="H2122" s="54"/>
      <c r="I2122" s="51">
        <v>124263.0</v>
      </c>
      <c r="J2122" s="49" t="s">
        <v>72</v>
      </c>
      <c r="K2122" s="49" t="s">
        <v>650</v>
      </c>
    </row>
    <row r="2123">
      <c r="A2123" s="49" t="s">
        <v>4483</v>
      </c>
      <c r="B2123" s="49" t="s">
        <v>4484</v>
      </c>
      <c r="C2123" s="50">
        <v>4.32</v>
      </c>
      <c r="D2123" s="51">
        <v>-0.02</v>
      </c>
      <c r="E2123" s="52">
        <v>-0.0046</v>
      </c>
      <c r="F2123" s="53">
        <v>2.61E8</v>
      </c>
      <c r="G2123" s="49" t="s">
        <v>56</v>
      </c>
      <c r="I2123" s="51">
        <v>198350.0</v>
      </c>
      <c r="J2123" s="49" t="s">
        <v>95</v>
      </c>
      <c r="K2123" s="49" t="s">
        <v>451</v>
      </c>
    </row>
    <row r="2124">
      <c r="A2124" s="49" t="s">
        <v>4485</v>
      </c>
      <c r="B2124" s="49" t="s">
        <v>4486</v>
      </c>
      <c r="C2124" s="50">
        <v>32.64</v>
      </c>
      <c r="D2124" s="51">
        <v>-0.77</v>
      </c>
      <c r="E2124" s="52">
        <v>-0.0231</v>
      </c>
      <c r="F2124" s="53">
        <v>5.46E8</v>
      </c>
      <c r="G2124" s="49" t="s">
        <v>56</v>
      </c>
      <c r="I2124" s="51">
        <v>34586.0</v>
      </c>
      <c r="J2124" s="49" t="s">
        <v>57</v>
      </c>
      <c r="K2124" s="49" t="s">
        <v>111</v>
      </c>
    </row>
    <row r="2125">
      <c r="A2125" s="49" t="s">
        <v>4487</v>
      </c>
      <c r="B2125" s="49" t="s">
        <v>4488</v>
      </c>
      <c r="C2125" s="50">
        <v>8.9581</v>
      </c>
      <c r="D2125" s="51">
        <v>-0.1319</v>
      </c>
      <c r="E2125" s="52">
        <v>-0.0145</v>
      </c>
      <c r="F2125" s="51">
        <v>3.7589818E7</v>
      </c>
      <c r="G2125" s="49" t="s">
        <v>56</v>
      </c>
      <c r="I2125" s="51">
        <v>930.0</v>
      </c>
      <c r="J2125" s="49" t="s">
        <v>82</v>
      </c>
      <c r="K2125" s="49" t="s">
        <v>178</v>
      </c>
    </row>
    <row r="2126">
      <c r="A2126" s="49" t="s">
        <v>4489</v>
      </c>
      <c r="B2126" s="49" t="s">
        <v>4490</v>
      </c>
      <c r="C2126" s="50">
        <v>0.56</v>
      </c>
      <c r="D2126" s="51">
        <v>0.0</v>
      </c>
      <c r="E2126" s="52">
        <v>0.0</v>
      </c>
      <c r="F2126" s="51">
        <v>8711619.0</v>
      </c>
      <c r="G2126" s="49" t="s">
        <v>56</v>
      </c>
      <c r="I2126" s="51">
        <v>8663.0</v>
      </c>
      <c r="J2126" s="49" t="s">
        <v>95</v>
      </c>
      <c r="K2126" s="49" t="s">
        <v>2465</v>
      </c>
    </row>
    <row r="2127">
      <c r="A2127" s="49" t="s">
        <v>4491</v>
      </c>
      <c r="B2127" s="49" t="s">
        <v>4492</v>
      </c>
      <c r="C2127" s="50">
        <v>82.26</v>
      </c>
      <c r="D2127" s="51">
        <v>0.9</v>
      </c>
      <c r="E2127" s="52">
        <v>0.0111</v>
      </c>
      <c r="F2127" s="53">
        <v>2.41E9</v>
      </c>
      <c r="G2127" s="49" t="s">
        <v>56</v>
      </c>
      <c r="I2127" s="51">
        <v>378139.0</v>
      </c>
      <c r="J2127" s="49" t="s">
        <v>57</v>
      </c>
      <c r="K2127" s="49" t="s">
        <v>4493</v>
      </c>
    </row>
    <row r="2128">
      <c r="A2128" s="49" t="s">
        <v>4494</v>
      </c>
      <c r="B2128" s="49" t="s">
        <v>4495</v>
      </c>
      <c r="C2128" s="50">
        <v>1.75</v>
      </c>
      <c r="D2128" s="51">
        <v>-0.04</v>
      </c>
      <c r="E2128" s="52">
        <v>-0.0224</v>
      </c>
      <c r="F2128" s="51">
        <v>5.0419357E7</v>
      </c>
      <c r="G2128" s="49" t="s">
        <v>56</v>
      </c>
      <c r="I2128" s="51">
        <v>10991.0</v>
      </c>
      <c r="J2128" s="49" t="s">
        <v>82</v>
      </c>
      <c r="K2128" s="49" t="s">
        <v>139</v>
      </c>
    </row>
    <row r="2129">
      <c r="A2129" s="49" t="s">
        <v>4496</v>
      </c>
      <c r="B2129" s="49" t="s">
        <v>4497</v>
      </c>
      <c r="C2129" s="50">
        <v>7.46</v>
      </c>
      <c r="D2129" s="51">
        <v>0.06</v>
      </c>
      <c r="E2129" s="52">
        <v>0.0081</v>
      </c>
      <c r="F2129" s="53">
        <v>4.55E8</v>
      </c>
      <c r="G2129" s="49" t="s">
        <v>56</v>
      </c>
      <c r="H2129" s="51">
        <v>2020.0</v>
      </c>
      <c r="I2129" s="51">
        <v>321464.0</v>
      </c>
      <c r="J2129" s="49" t="s">
        <v>82</v>
      </c>
      <c r="K2129" s="49" t="s">
        <v>211</v>
      </c>
    </row>
    <row r="2130">
      <c r="A2130" s="49" t="s">
        <v>4498</v>
      </c>
      <c r="B2130" s="49" t="s">
        <v>4499</v>
      </c>
      <c r="C2130" s="50">
        <v>0.5805</v>
      </c>
      <c r="D2130" s="51">
        <v>-0.0194</v>
      </c>
      <c r="E2130" s="52">
        <v>-0.0323</v>
      </c>
      <c r="F2130" s="51">
        <v>2472953.0</v>
      </c>
      <c r="G2130" s="49" t="s">
        <v>56</v>
      </c>
      <c r="I2130" s="51">
        <v>2977.0</v>
      </c>
      <c r="J2130" s="49" t="s">
        <v>82</v>
      </c>
      <c r="K2130" s="49" t="s">
        <v>178</v>
      </c>
    </row>
    <row r="2131">
      <c r="A2131" s="49" t="s">
        <v>4500</v>
      </c>
      <c r="B2131" s="49" t="s">
        <v>4501</v>
      </c>
      <c r="C2131" s="50">
        <v>1.68</v>
      </c>
      <c r="D2131" s="51">
        <v>-0.13</v>
      </c>
      <c r="E2131" s="52">
        <v>-0.0718</v>
      </c>
      <c r="F2131" s="51">
        <v>5.2348427E7</v>
      </c>
      <c r="G2131" s="49" t="s">
        <v>56</v>
      </c>
      <c r="I2131" s="51">
        <v>64369.0</v>
      </c>
      <c r="J2131" s="49" t="s">
        <v>365</v>
      </c>
      <c r="K2131" s="49" t="s">
        <v>391</v>
      </c>
    </row>
    <row r="2132">
      <c r="A2132" s="49" t="s">
        <v>4502</v>
      </c>
      <c r="B2132" s="49" t="s">
        <v>4503</v>
      </c>
      <c r="C2132" s="50">
        <v>32.74</v>
      </c>
      <c r="D2132" s="51">
        <v>-0.06</v>
      </c>
      <c r="E2132" s="52">
        <v>-0.0018</v>
      </c>
      <c r="F2132" s="53">
        <v>5.85E10</v>
      </c>
      <c r="G2132" s="49" t="s">
        <v>4504</v>
      </c>
      <c r="H2132" s="54"/>
      <c r="I2132" s="51">
        <v>335369.0</v>
      </c>
      <c r="J2132" s="49" t="s">
        <v>223</v>
      </c>
      <c r="K2132" s="49" t="s">
        <v>953</v>
      </c>
    </row>
    <row r="2133">
      <c r="A2133" s="49" t="s">
        <v>4505</v>
      </c>
      <c r="B2133" s="49" t="s">
        <v>4506</v>
      </c>
      <c r="C2133" s="50">
        <v>128.23</v>
      </c>
      <c r="D2133" s="51">
        <v>-2.03</v>
      </c>
      <c r="E2133" s="52">
        <v>-0.0156</v>
      </c>
      <c r="F2133" s="53">
        <v>3.47E10</v>
      </c>
      <c r="G2133" s="49" t="s">
        <v>56</v>
      </c>
      <c r="I2133" s="51">
        <v>1747799.0</v>
      </c>
      <c r="J2133" s="49" t="s">
        <v>107</v>
      </c>
      <c r="K2133" s="49" t="s">
        <v>262</v>
      </c>
    </row>
    <row r="2134">
      <c r="A2134" s="49" t="s">
        <v>4507</v>
      </c>
      <c r="B2134" s="49" t="s">
        <v>4508</v>
      </c>
      <c r="C2134" s="50">
        <v>10.85</v>
      </c>
      <c r="D2134" s="51">
        <v>0.0</v>
      </c>
      <c r="E2134" s="52">
        <v>0.0</v>
      </c>
      <c r="F2134" s="51">
        <v>0.0</v>
      </c>
      <c r="G2134" s="49" t="s">
        <v>56</v>
      </c>
      <c r="H2134" s="51">
        <v>2021.0</v>
      </c>
      <c r="I2134" s="51">
        <v>1.0</v>
      </c>
      <c r="J2134" s="49" t="s">
        <v>72</v>
      </c>
      <c r="K2134" s="49" t="s">
        <v>73</v>
      </c>
    </row>
    <row r="2135">
      <c r="A2135" s="49" t="s">
        <v>4509</v>
      </c>
      <c r="B2135" s="49" t="s">
        <v>4510</v>
      </c>
      <c r="C2135" s="50">
        <v>5.87</v>
      </c>
      <c r="D2135" s="51">
        <v>-0.02</v>
      </c>
      <c r="E2135" s="52">
        <v>-0.0034</v>
      </c>
      <c r="F2135" s="51">
        <v>0.0</v>
      </c>
      <c r="G2135" s="49" t="s">
        <v>56</v>
      </c>
      <c r="H2135" s="51">
        <v>2003.0</v>
      </c>
      <c r="I2135" s="51">
        <v>142481.0</v>
      </c>
      <c r="J2135" s="49" t="s">
        <v>72</v>
      </c>
      <c r="K2135" s="49" t="s">
        <v>321</v>
      </c>
    </row>
    <row r="2136">
      <c r="A2136" s="49" t="s">
        <v>4511</v>
      </c>
      <c r="B2136" s="49" t="s">
        <v>4512</v>
      </c>
      <c r="C2136" s="50">
        <v>3.39</v>
      </c>
      <c r="D2136" s="51">
        <v>-0.07</v>
      </c>
      <c r="E2136" s="52">
        <v>-0.0202</v>
      </c>
      <c r="F2136" s="53">
        <v>8.71E8</v>
      </c>
      <c r="G2136" s="49" t="s">
        <v>56</v>
      </c>
      <c r="H2136" s="51">
        <v>2018.0</v>
      </c>
      <c r="I2136" s="51">
        <v>913830.0</v>
      </c>
      <c r="J2136" s="49" t="s">
        <v>223</v>
      </c>
      <c r="K2136" s="49" t="s">
        <v>111</v>
      </c>
    </row>
    <row r="2137">
      <c r="A2137" s="49" t="s">
        <v>4513</v>
      </c>
      <c r="B2137" s="49" t="s">
        <v>4514</v>
      </c>
      <c r="C2137" s="50">
        <v>19.64</v>
      </c>
      <c r="D2137" s="51">
        <v>-0.17</v>
      </c>
      <c r="E2137" s="52">
        <v>-0.0086</v>
      </c>
      <c r="F2137" s="53">
        <v>4.15E9</v>
      </c>
      <c r="G2137" s="49" t="s">
        <v>56</v>
      </c>
      <c r="H2137" s="51">
        <v>2016.0</v>
      </c>
      <c r="I2137" s="51">
        <v>18565.0</v>
      </c>
      <c r="J2137" s="49" t="s">
        <v>365</v>
      </c>
      <c r="K2137" s="49" t="s">
        <v>456</v>
      </c>
    </row>
    <row r="2138">
      <c r="A2138" s="49" t="s">
        <v>4515</v>
      </c>
      <c r="B2138" s="49" t="s">
        <v>4516</v>
      </c>
      <c r="C2138" s="50">
        <v>1.9</v>
      </c>
      <c r="D2138" s="51">
        <v>-0.02</v>
      </c>
      <c r="E2138" s="52">
        <v>-0.0104</v>
      </c>
      <c r="F2138" s="51">
        <v>3.94242E7</v>
      </c>
      <c r="G2138" s="49" t="s">
        <v>56</v>
      </c>
      <c r="H2138" s="51">
        <v>2020.0</v>
      </c>
      <c r="I2138" s="51">
        <v>23580.0</v>
      </c>
      <c r="J2138" s="49" t="s">
        <v>82</v>
      </c>
      <c r="K2138" s="49" t="s">
        <v>244</v>
      </c>
    </row>
    <row r="2139">
      <c r="A2139" s="49" t="s">
        <v>4517</v>
      </c>
      <c r="B2139" s="49" t="s">
        <v>4518</v>
      </c>
      <c r="C2139" s="50">
        <v>5.41</v>
      </c>
      <c r="D2139" s="51">
        <v>-0.3</v>
      </c>
      <c r="E2139" s="52">
        <v>-0.0525</v>
      </c>
      <c r="F2139" s="51">
        <v>8.1744218E7</v>
      </c>
      <c r="G2139" s="49" t="s">
        <v>56</v>
      </c>
      <c r="H2139" s="51">
        <v>2013.0</v>
      </c>
      <c r="I2139" s="51">
        <v>147255.0</v>
      </c>
      <c r="J2139" s="49" t="s">
        <v>68</v>
      </c>
      <c r="K2139" s="49" t="s">
        <v>86</v>
      </c>
    </row>
    <row r="2140">
      <c r="A2140" s="49" t="s">
        <v>4519</v>
      </c>
      <c r="B2140" s="49" t="s">
        <v>4520</v>
      </c>
      <c r="C2140" s="50">
        <v>1.43</v>
      </c>
      <c r="D2140" s="51">
        <v>-0.32</v>
      </c>
      <c r="E2140" s="52">
        <v>-0.1829</v>
      </c>
      <c r="F2140" s="51">
        <v>1586122.0</v>
      </c>
      <c r="G2140" s="49" t="s">
        <v>56</v>
      </c>
      <c r="I2140" s="51">
        <v>29391.0</v>
      </c>
      <c r="J2140" s="49" t="s">
        <v>145</v>
      </c>
      <c r="K2140" s="49" t="s">
        <v>146</v>
      </c>
    </row>
    <row r="2141">
      <c r="A2141" s="49" t="s">
        <v>4521</v>
      </c>
      <c r="B2141" s="49" t="s">
        <v>4522</v>
      </c>
      <c r="C2141" s="50">
        <v>33.05</v>
      </c>
      <c r="D2141" s="51">
        <v>-0.18</v>
      </c>
      <c r="E2141" s="52">
        <v>-0.0054</v>
      </c>
      <c r="F2141" s="53">
        <v>1.47E9</v>
      </c>
      <c r="G2141" s="49" t="s">
        <v>56</v>
      </c>
      <c r="I2141" s="51">
        <v>968205.0</v>
      </c>
      <c r="J2141" s="49" t="s">
        <v>95</v>
      </c>
      <c r="K2141" s="49" t="s">
        <v>1195</v>
      </c>
    </row>
    <row r="2142">
      <c r="A2142" s="49" t="s">
        <v>4523</v>
      </c>
      <c r="B2142" s="49" t="s">
        <v>4524</v>
      </c>
      <c r="C2142" s="50">
        <v>8.7</v>
      </c>
      <c r="D2142" s="51">
        <v>0.2</v>
      </c>
      <c r="E2142" s="52">
        <v>0.0235</v>
      </c>
      <c r="F2142" s="53">
        <v>8.72E8</v>
      </c>
      <c r="G2142" s="49" t="s">
        <v>56</v>
      </c>
      <c r="H2142" s="51">
        <v>2018.0</v>
      </c>
      <c r="I2142" s="51">
        <v>799481.0</v>
      </c>
      <c r="J2142" s="49" t="s">
        <v>107</v>
      </c>
      <c r="K2142" s="49" t="s">
        <v>2079</v>
      </c>
    </row>
    <row r="2143">
      <c r="A2143" s="49" t="s">
        <v>4525</v>
      </c>
      <c r="B2143" s="49" t="s">
        <v>4526</v>
      </c>
      <c r="C2143" s="50">
        <v>41.14</v>
      </c>
      <c r="D2143" s="51">
        <v>-0.75</v>
      </c>
      <c r="E2143" s="52">
        <v>-0.0179</v>
      </c>
      <c r="F2143" s="53">
        <v>2.19E10</v>
      </c>
      <c r="G2143" s="49" t="s">
        <v>56</v>
      </c>
      <c r="H2143" s="51">
        <v>1998.0</v>
      </c>
      <c r="I2143" s="51">
        <v>4586066.0</v>
      </c>
      <c r="J2143" s="49" t="s">
        <v>95</v>
      </c>
      <c r="K2143" s="49" t="s">
        <v>707</v>
      </c>
    </row>
    <row r="2144">
      <c r="A2144" s="49" t="s">
        <v>4527</v>
      </c>
      <c r="B2144" s="49" t="s">
        <v>4528</v>
      </c>
      <c r="C2144" s="50">
        <v>11.9</v>
      </c>
      <c r="D2144" s="51">
        <v>-0.17</v>
      </c>
      <c r="E2144" s="52">
        <v>-0.0141</v>
      </c>
      <c r="F2144" s="53">
        <v>2.1E9</v>
      </c>
      <c r="G2144" s="49" t="s">
        <v>56</v>
      </c>
      <c r="H2144" s="51">
        <v>2020.0</v>
      </c>
      <c r="I2144" s="51">
        <v>582996.0</v>
      </c>
      <c r="J2144" s="49" t="s">
        <v>72</v>
      </c>
      <c r="K2144" s="49" t="s">
        <v>501</v>
      </c>
    </row>
    <row r="2145">
      <c r="A2145" s="49" t="s">
        <v>4529</v>
      </c>
      <c r="B2145" s="49" t="s">
        <v>4530</v>
      </c>
      <c r="C2145" s="50">
        <v>21.08</v>
      </c>
      <c r="D2145" s="51">
        <v>0.0</v>
      </c>
      <c r="E2145" s="52">
        <v>0.0</v>
      </c>
      <c r="F2145" s="53">
        <v>5.45E8</v>
      </c>
      <c r="G2145" s="49" t="s">
        <v>56</v>
      </c>
      <c r="I2145" s="51">
        <v>49083.0</v>
      </c>
      <c r="J2145" s="49" t="s">
        <v>95</v>
      </c>
      <c r="K2145" s="49" t="s">
        <v>469</v>
      </c>
    </row>
    <row r="2146">
      <c r="A2146" s="49" t="s">
        <v>4531</v>
      </c>
      <c r="B2146" s="49" t="s">
        <v>4532</v>
      </c>
      <c r="C2146" s="50">
        <v>6.03</v>
      </c>
      <c r="D2146" s="51">
        <v>-0.27</v>
      </c>
      <c r="E2146" s="52">
        <v>-0.0429</v>
      </c>
      <c r="F2146" s="53">
        <v>1.86E8</v>
      </c>
      <c r="G2146" s="49" t="s">
        <v>56</v>
      </c>
      <c r="I2146" s="51">
        <v>1611632.0</v>
      </c>
      <c r="J2146" s="49" t="s">
        <v>107</v>
      </c>
      <c r="K2146" s="49" t="s">
        <v>348</v>
      </c>
    </row>
    <row r="2147">
      <c r="A2147" s="49" t="s">
        <v>4533</v>
      </c>
      <c r="B2147" s="49" t="s">
        <v>4534</v>
      </c>
      <c r="C2147" s="50">
        <v>11.7</v>
      </c>
      <c r="D2147" s="51">
        <v>0.0</v>
      </c>
      <c r="E2147" s="52">
        <v>0.0</v>
      </c>
      <c r="F2147" s="51">
        <v>9.3461144E7</v>
      </c>
      <c r="G2147" s="49" t="s">
        <v>56</v>
      </c>
      <c r="H2147" s="51">
        <v>2010.0</v>
      </c>
      <c r="I2147" s="51">
        <v>10646.0</v>
      </c>
      <c r="J2147" s="49" t="s">
        <v>72</v>
      </c>
      <c r="K2147" s="49" t="s">
        <v>133</v>
      </c>
    </row>
    <row r="2148">
      <c r="A2148" s="49" t="s">
        <v>4535</v>
      </c>
      <c r="B2148" s="49" t="s">
        <v>4536</v>
      </c>
      <c r="C2148" s="50">
        <v>7.06</v>
      </c>
      <c r="D2148" s="51">
        <v>-0.09</v>
      </c>
      <c r="E2148" s="52">
        <v>-0.0126</v>
      </c>
      <c r="F2148" s="51">
        <v>3.52294E7</v>
      </c>
      <c r="G2148" s="49" t="s">
        <v>67</v>
      </c>
      <c r="H2148" s="51">
        <v>2020.0</v>
      </c>
      <c r="I2148" s="51">
        <v>2888.0</v>
      </c>
      <c r="J2148" s="49" t="s">
        <v>107</v>
      </c>
      <c r="K2148" s="49" t="s">
        <v>108</v>
      </c>
    </row>
    <row r="2149">
      <c r="A2149" s="49" t="s">
        <v>4537</v>
      </c>
      <c r="B2149" s="49" t="s">
        <v>4538</v>
      </c>
      <c r="C2149" s="50">
        <v>6.73</v>
      </c>
      <c r="D2149" s="51">
        <v>0.05</v>
      </c>
      <c r="E2149" s="52">
        <v>0.0075</v>
      </c>
      <c r="F2149" s="53">
        <v>1.55E10</v>
      </c>
      <c r="G2149" s="49" t="s">
        <v>144</v>
      </c>
      <c r="H2149" s="51">
        <v>2016.0</v>
      </c>
      <c r="I2149" s="51">
        <v>814062.0</v>
      </c>
      <c r="J2149" s="49" t="s">
        <v>365</v>
      </c>
      <c r="K2149" s="49" t="s">
        <v>456</v>
      </c>
    </row>
    <row r="2150">
      <c r="A2150" s="49" t="s">
        <v>4539</v>
      </c>
      <c r="B2150" s="49" t="s">
        <v>4540</v>
      </c>
      <c r="C2150" s="50">
        <v>2.22</v>
      </c>
      <c r="D2150" s="51">
        <v>-0.09</v>
      </c>
      <c r="E2150" s="52">
        <v>-0.039</v>
      </c>
      <c r="F2150" s="53">
        <v>1.15E8</v>
      </c>
      <c r="G2150" s="49" t="s">
        <v>56</v>
      </c>
      <c r="H2150" s="51">
        <v>2006.0</v>
      </c>
      <c r="I2150" s="51">
        <v>1484748.0</v>
      </c>
      <c r="J2150" s="49" t="s">
        <v>82</v>
      </c>
      <c r="K2150" s="49" t="s">
        <v>83</v>
      </c>
    </row>
    <row r="2151">
      <c r="A2151" s="49" t="s">
        <v>4541</v>
      </c>
      <c r="B2151" s="49" t="s">
        <v>4542</v>
      </c>
      <c r="C2151" s="50">
        <v>25.68</v>
      </c>
      <c r="D2151" s="51">
        <v>-0.8</v>
      </c>
      <c r="E2151" s="52">
        <v>-0.0302</v>
      </c>
      <c r="F2151" s="53">
        <v>3.14E8</v>
      </c>
      <c r="G2151" s="49" t="s">
        <v>56</v>
      </c>
      <c r="I2151" s="51">
        <v>9387.0</v>
      </c>
      <c r="J2151" s="49" t="s">
        <v>72</v>
      </c>
      <c r="K2151" s="49" t="s">
        <v>133</v>
      </c>
    </row>
    <row r="2152">
      <c r="A2152" s="49" t="s">
        <v>4543</v>
      </c>
      <c r="B2152" s="49" t="s">
        <v>4544</v>
      </c>
      <c r="C2152" s="50">
        <v>12.31</v>
      </c>
      <c r="D2152" s="51">
        <v>-0.11</v>
      </c>
      <c r="E2152" s="52">
        <v>-0.0089</v>
      </c>
      <c r="F2152" s="53">
        <v>2.53E10</v>
      </c>
      <c r="G2152" s="49" t="s">
        <v>3138</v>
      </c>
      <c r="H2152" s="54"/>
      <c r="I2152" s="51">
        <v>1811129.0</v>
      </c>
      <c r="J2152" s="49" t="s">
        <v>223</v>
      </c>
      <c r="K2152" s="49" t="s">
        <v>953</v>
      </c>
    </row>
    <row r="2153">
      <c r="A2153" s="49" t="s">
        <v>4545</v>
      </c>
      <c r="B2153" s="49" t="s">
        <v>4546</v>
      </c>
      <c r="C2153" s="50">
        <v>14.36</v>
      </c>
      <c r="D2153" s="51">
        <v>-0.07</v>
      </c>
      <c r="E2153" s="52">
        <v>-0.0049</v>
      </c>
      <c r="F2153" s="53">
        <v>1.55E9</v>
      </c>
      <c r="G2153" s="54"/>
      <c r="H2153" s="51">
        <v>2021.0</v>
      </c>
      <c r="I2153" s="51">
        <v>401566.0</v>
      </c>
      <c r="J2153" s="49" t="s">
        <v>72</v>
      </c>
      <c r="K2153" s="49" t="s">
        <v>481</v>
      </c>
    </row>
    <row r="2154">
      <c r="A2154" s="49" t="s">
        <v>4547</v>
      </c>
      <c r="B2154" s="49" t="s">
        <v>4548</v>
      </c>
      <c r="C2154" s="50">
        <v>10.01</v>
      </c>
      <c r="D2154" s="51">
        <v>-0.09</v>
      </c>
      <c r="E2154" s="52">
        <v>-0.0089</v>
      </c>
      <c r="F2154" s="51">
        <v>9.1844222E7</v>
      </c>
      <c r="G2154" s="49" t="s">
        <v>56</v>
      </c>
      <c r="H2154" s="51">
        <v>2022.0</v>
      </c>
      <c r="I2154" s="51">
        <v>20459.0</v>
      </c>
      <c r="J2154" s="49" t="s">
        <v>72</v>
      </c>
      <c r="K2154" s="49" t="s">
        <v>1858</v>
      </c>
    </row>
    <row r="2155">
      <c r="A2155" s="49" t="s">
        <v>4549</v>
      </c>
      <c r="B2155" s="49" t="s">
        <v>4550</v>
      </c>
      <c r="C2155" s="50">
        <v>9.32</v>
      </c>
      <c r="D2155" s="51">
        <v>-0.04</v>
      </c>
      <c r="E2155" s="52">
        <v>-0.0043</v>
      </c>
      <c r="F2155" s="53">
        <v>5.65E8</v>
      </c>
      <c r="G2155" s="49" t="s">
        <v>56</v>
      </c>
      <c r="H2155" s="51">
        <v>2014.0</v>
      </c>
      <c r="I2155" s="51">
        <v>523545.0</v>
      </c>
      <c r="J2155" s="49" t="s">
        <v>72</v>
      </c>
      <c r="K2155" s="49" t="s">
        <v>481</v>
      </c>
    </row>
    <row r="2156">
      <c r="A2156" s="49" t="s">
        <v>4551</v>
      </c>
      <c r="B2156" s="49" t="s">
        <v>4552</v>
      </c>
      <c r="C2156" s="50">
        <v>19.6</v>
      </c>
      <c r="D2156" s="51">
        <v>0.1</v>
      </c>
      <c r="E2156" s="52">
        <v>0.0051</v>
      </c>
      <c r="F2156" s="54"/>
      <c r="G2156" s="49" t="s">
        <v>56</v>
      </c>
      <c r="I2156" s="51">
        <v>380.0</v>
      </c>
      <c r="J2156" s="54"/>
      <c r="K2156" s="54"/>
    </row>
    <row r="2157">
      <c r="A2157" s="49" t="s">
        <v>4553</v>
      </c>
      <c r="B2157" s="49" t="s">
        <v>4554</v>
      </c>
      <c r="C2157" s="50">
        <v>20.52</v>
      </c>
      <c r="D2157" s="51">
        <v>0.07</v>
      </c>
      <c r="E2157" s="52">
        <v>0.0034</v>
      </c>
      <c r="F2157" s="53">
        <v>1.24E9</v>
      </c>
      <c r="G2157" s="49" t="s">
        <v>56</v>
      </c>
      <c r="I2157" s="51">
        <v>1775.0</v>
      </c>
      <c r="J2157" s="49" t="s">
        <v>72</v>
      </c>
      <c r="K2157" s="49" t="s">
        <v>481</v>
      </c>
    </row>
    <row r="2158">
      <c r="A2158" s="49" t="s">
        <v>4555</v>
      </c>
      <c r="B2158" s="49" t="s">
        <v>4556</v>
      </c>
      <c r="C2158" s="50">
        <v>21.1031</v>
      </c>
      <c r="D2158" s="51">
        <v>-0.0869</v>
      </c>
      <c r="E2158" s="52">
        <v>-0.0041</v>
      </c>
      <c r="F2158" s="53">
        <v>1.28E9</v>
      </c>
      <c r="G2158" s="49" t="s">
        <v>56</v>
      </c>
      <c r="H2158" s="51">
        <v>2022.0</v>
      </c>
      <c r="I2158" s="51">
        <v>3469.0</v>
      </c>
      <c r="J2158" s="49" t="s">
        <v>72</v>
      </c>
      <c r="K2158" s="49" t="s">
        <v>481</v>
      </c>
    </row>
    <row r="2159">
      <c r="A2159" s="49" t="s">
        <v>4557</v>
      </c>
      <c r="B2159" s="49" t="s">
        <v>4558</v>
      </c>
      <c r="C2159" s="50">
        <v>21.9</v>
      </c>
      <c r="D2159" s="51">
        <v>-0.1</v>
      </c>
      <c r="E2159" s="52">
        <v>-0.0046</v>
      </c>
      <c r="F2159" s="53">
        <v>1.33E9</v>
      </c>
      <c r="G2159" s="49" t="s">
        <v>56</v>
      </c>
      <c r="H2159" s="51">
        <v>2021.0</v>
      </c>
      <c r="I2159" s="51">
        <v>3871.0</v>
      </c>
      <c r="J2159" s="49" t="s">
        <v>72</v>
      </c>
      <c r="K2159" s="49" t="s">
        <v>481</v>
      </c>
    </row>
    <row r="2160">
      <c r="A2160" s="49" t="s">
        <v>4559</v>
      </c>
      <c r="B2160" s="49" t="s">
        <v>4560</v>
      </c>
      <c r="C2160" s="50">
        <v>23.2395</v>
      </c>
      <c r="D2160" s="51">
        <v>0.2395</v>
      </c>
      <c r="E2160" s="52">
        <v>0.0104</v>
      </c>
      <c r="F2160" s="53">
        <v>1.41E9</v>
      </c>
      <c r="G2160" s="49" t="s">
        <v>56</v>
      </c>
      <c r="H2160" s="51">
        <v>2022.0</v>
      </c>
      <c r="I2160" s="51">
        <v>2488.0</v>
      </c>
      <c r="J2160" s="49" t="s">
        <v>72</v>
      </c>
      <c r="K2160" s="49" t="s">
        <v>481</v>
      </c>
    </row>
    <row r="2161">
      <c r="A2161" s="49" t="s">
        <v>4561</v>
      </c>
      <c r="B2161" s="49" t="s">
        <v>4562</v>
      </c>
      <c r="C2161" s="50">
        <v>7.55</v>
      </c>
      <c r="D2161" s="51">
        <v>-0.1</v>
      </c>
      <c r="E2161" s="52">
        <v>-0.0131</v>
      </c>
      <c r="F2161" s="51">
        <v>0.0</v>
      </c>
      <c r="G2161" s="49" t="s">
        <v>56</v>
      </c>
      <c r="H2161" s="51">
        <v>1986.0</v>
      </c>
      <c r="I2161" s="51">
        <v>27935.0</v>
      </c>
      <c r="J2161" s="49" t="s">
        <v>72</v>
      </c>
      <c r="K2161" s="49" t="s">
        <v>321</v>
      </c>
    </row>
    <row r="2162">
      <c r="A2162" s="49" t="s">
        <v>4563</v>
      </c>
      <c r="B2162" s="49" t="s">
        <v>4564</v>
      </c>
      <c r="C2162" s="50">
        <v>21.83</v>
      </c>
      <c r="D2162" s="51">
        <v>-0.02</v>
      </c>
      <c r="E2162" s="52">
        <v>-9.0E-4</v>
      </c>
      <c r="F2162" s="54"/>
      <c r="G2162" s="49" t="s">
        <v>56</v>
      </c>
      <c r="I2162" s="51">
        <v>2457.0</v>
      </c>
      <c r="J2162" s="54"/>
      <c r="K2162" s="54"/>
    </row>
    <row r="2163">
      <c r="A2163" s="49" t="s">
        <v>4565</v>
      </c>
      <c r="B2163" s="49" t="s">
        <v>4566</v>
      </c>
      <c r="C2163" s="50">
        <v>160.34</v>
      </c>
      <c r="D2163" s="51">
        <v>-1.91</v>
      </c>
      <c r="E2163" s="52">
        <v>-0.0118</v>
      </c>
      <c r="F2163" s="53">
        <v>4.57E10</v>
      </c>
      <c r="G2163" s="49" t="s">
        <v>56</v>
      </c>
      <c r="I2163" s="51">
        <v>1298114.0</v>
      </c>
      <c r="J2163" s="49" t="s">
        <v>95</v>
      </c>
      <c r="K2163" s="49" t="s">
        <v>611</v>
      </c>
    </row>
    <row r="2164">
      <c r="A2164" s="49" t="s">
        <v>4567</v>
      </c>
      <c r="B2164" s="49" t="s">
        <v>4568</v>
      </c>
      <c r="C2164" s="50">
        <v>5.76</v>
      </c>
      <c r="D2164" s="51">
        <v>0.08</v>
      </c>
      <c r="E2164" s="52">
        <v>0.0141</v>
      </c>
      <c r="F2164" s="51">
        <v>3.4473848E7</v>
      </c>
      <c r="G2164" s="49" t="s">
        <v>56</v>
      </c>
      <c r="H2164" s="51">
        <v>2018.0</v>
      </c>
      <c r="I2164" s="51">
        <v>15118.0</v>
      </c>
      <c r="J2164" s="49" t="s">
        <v>82</v>
      </c>
      <c r="K2164" s="49" t="s">
        <v>498</v>
      </c>
    </row>
    <row r="2165">
      <c r="A2165" s="49" t="s">
        <v>4569</v>
      </c>
      <c r="B2165" s="49" t="s">
        <v>4570</v>
      </c>
      <c r="C2165" s="50">
        <v>44.22</v>
      </c>
      <c r="D2165" s="51">
        <v>-1.73</v>
      </c>
      <c r="E2165" s="52">
        <v>-0.0377</v>
      </c>
      <c r="F2165" s="53">
        <v>1.04E9</v>
      </c>
      <c r="G2165" s="49" t="s">
        <v>56</v>
      </c>
      <c r="I2165" s="51">
        <v>213193.0</v>
      </c>
      <c r="J2165" s="49" t="s">
        <v>72</v>
      </c>
      <c r="K2165" s="49" t="s">
        <v>552</v>
      </c>
    </row>
    <row r="2166">
      <c r="A2166" s="49" t="s">
        <v>4571</v>
      </c>
      <c r="B2166" s="49" t="s">
        <v>4572</v>
      </c>
      <c r="C2166" s="50">
        <v>9.14</v>
      </c>
      <c r="D2166" s="51">
        <v>-0.11</v>
      </c>
      <c r="E2166" s="52">
        <v>-0.0119</v>
      </c>
      <c r="F2166" s="53">
        <v>1.07E9</v>
      </c>
      <c r="G2166" s="49" t="s">
        <v>56</v>
      </c>
      <c r="H2166" s="51">
        <v>2017.0</v>
      </c>
      <c r="I2166" s="51">
        <v>714154.0</v>
      </c>
      <c r="J2166" s="49" t="s">
        <v>57</v>
      </c>
      <c r="K2166" s="49" t="s">
        <v>345</v>
      </c>
    </row>
    <row r="2167">
      <c r="A2167" s="49" t="s">
        <v>4573</v>
      </c>
      <c r="B2167" s="49" t="s">
        <v>4574</v>
      </c>
      <c r="C2167" s="50">
        <v>3.77</v>
      </c>
      <c r="D2167" s="51">
        <v>-0.155</v>
      </c>
      <c r="E2167" s="52">
        <v>-0.0395</v>
      </c>
      <c r="F2167" s="53">
        <v>1.27E9</v>
      </c>
      <c r="G2167" s="49" t="s">
        <v>67</v>
      </c>
      <c r="H2167" s="54"/>
      <c r="I2167" s="51">
        <v>586555.0</v>
      </c>
      <c r="J2167" s="49" t="s">
        <v>107</v>
      </c>
      <c r="K2167" s="49" t="s">
        <v>348</v>
      </c>
    </row>
    <row r="2168">
      <c r="A2168" s="49" t="s">
        <v>4575</v>
      </c>
      <c r="B2168" s="49" t="s">
        <v>4576</v>
      </c>
      <c r="C2168" s="50">
        <v>0.0472</v>
      </c>
      <c r="D2168" s="51">
        <v>-0.0028</v>
      </c>
      <c r="E2168" s="52">
        <v>-0.056</v>
      </c>
      <c r="F2168" s="51">
        <v>1.5925063E7</v>
      </c>
      <c r="G2168" s="49" t="s">
        <v>67</v>
      </c>
      <c r="H2168" s="54"/>
      <c r="I2168" s="51">
        <v>100.0</v>
      </c>
      <c r="J2168" s="49" t="s">
        <v>107</v>
      </c>
      <c r="K2168" s="49" t="s">
        <v>348</v>
      </c>
    </row>
    <row r="2169">
      <c r="A2169" s="49" t="s">
        <v>4577</v>
      </c>
      <c r="B2169" s="49" t="s">
        <v>4578</v>
      </c>
      <c r="C2169" s="50">
        <v>87.67</v>
      </c>
      <c r="D2169" s="51">
        <v>-0.61</v>
      </c>
      <c r="E2169" s="52">
        <v>-0.0069</v>
      </c>
      <c r="F2169" s="53">
        <v>3.02E10</v>
      </c>
      <c r="G2169" s="49" t="s">
        <v>56</v>
      </c>
      <c r="I2169" s="51">
        <v>1950850.0</v>
      </c>
      <c r="J2169" s="49" t="s">
        <v>365</v>
      </c>
      <c r="K2169" s="49" t="s">
        <v>366</v>
      </c>
    </row>
    <row r="2170">
      <c r="A2170" s="49" t="s">
        <v>4579</v>
      </c>
      <c r="B2170" s="49" t="s">
        <v>4580</v>
      </c>
      <c r="C2170" s="50">
        <v>6.61</v>
      </c>
      <c r="D2170" s="51">
        <v>-0.1</v>
      </c>
      <c r="E2170" s="52">
        <v>-0.0149</v>
      </c>
      <c r="F2170" s="53">
        <v>2.44E8</v>
      </c>
      <c r="G2170" s="49" t="s">
        <v>1576</v>
      </c>
      <c r="H2170" s="51">
        <v>1997.0</v>
      </c>
      <c r="I2170" s="51">
        <v>39111.0</v>
      </c>
      <c r="J2170" s="49" t="s">
        <v>82</v>
      </c>
      <c r="K2170" s="49" t="s">
        <v>498</v>
      </c>
    </row>
    <row r="2171">
      <c r="A2171" s="49" t="s">
        <v>4581</v>
      </c>
      <c r="B2171" s="49" t="s">
        <v>4582</v>
      </c>
      <c r="C2171" s="50">
        <v>0.579</v>
      </c>
      <c r="D2171" s="51">
        <v>-0.0161</v>
      </c>
      <c r="E2171" s="52">
        <v>-0.0271</v>
      </c>
      <c r="F2171" s="51">
        <v>1636880.0</v>
      </c>
      <c r="G2171" s="49" t="s">
        <v>56</v>
      </c>
      <c r="H2171" s="51">
        <v>2022.0</v>
      </c>
      <c r="I2171" s="51">
        <v>100921.0</v>
      </c>
      <c r="J2171" s="49" t="s">
        <v>145</v>
      </c>
      <c r="K2171" s="49" t="s">
        <v>588</v>
      </c>
    </row>
    <row r="2172">
      <c r="A2172" s="49" t="s">
        <v>4583</v>
      </c>
      <c r="B2172" s="49" t="s">
        <v>4584</v>
      </c>
      <c r="C2172" s="50">
        <v>0.0239</v>
      </c>
      <c r="D2172" s="51">
        <v>-0.0021</v>
      </c>
      <c r="E2172" s="52">
        <v>-0.0808</v>
      </c>
      <c r="F2172" s="51">
        <v>67567.0</v>
      </c>
      <c r="G2172" s="49" t="s">
        <v>56</v>
      </c>
      <c r="H2172" s="51">
        <v>2022.0</v>
      </c>
      <c r="I2172" s="51">
        <v>255.0</v>
      </c>
      <c r="J2172" s="49" t="s">
        <v>145</v>
      </c>
      <c r="K2172" s="49" t="s">
        <v>588</v>
      </c>
    </row>
    <row r="2173">
      <c r="A2173" s="49" t="s">
        <v>4585</v>
      </c>
      <c r="B2173" s="49" t="s">
        <v>4586</v>
      </c>
      <c r="C2173" s="50">
        <v>4.32</v>
      </c>
      <c r="D2173" s="51">
        <v>-0.05</v>
      </c>
      <c r="E2173" s="52">
        <v>-0.0114</v>
      </c>
      <c r="F2173" s="51">
        <v>0.0</v>
      </c>
      <c r="G2173" s="49" t="s">
        <v>56</v>
      </c>
      <c r="H2173" s="51">
        <v>2007.0</v>
      </c>
      <c r="I2173" s="51">
        <v>115088.0</v>
      </c>
      <c r="J2173" s="49" t="s">
        <v>72</v>
      </c>
      <c r="K2173" s="49" t="s">
        <v>552</v>
      </c>
    </row>
    <row r="2174">
      <c r="A2174" s="49" t="s">
        <v>4587</v>
      </c>
      <c r="B2174" s="49" t="s">
        <v>4588</v>
      </c>
      <c r="C2174" s="50">
        <v>3.82</v>
      </c>
      <c r="D2174" s="51">
        <v>-0.0536</v>
      </c>
      <c r="E2174" s="52">
        <v>-0.0138</v>
      </c>
      <c r="F2174" s="51">
        <v>0.0</v>
      </c>
      <c r="G2174" s="49" t="s">
        <v>56</v>
      </c>
      <c r="H2174" s="51">
        <v>2010.0</v>
      </c>
      <c r="I2174" s="51">
        <v>47527.0</v>
      </c>
      <c r="J2174" s="49" t="s">
        <v>72</v>
      </c>
      <c r="K2174" s="49" t="s">
        <v>124</v>
      </c>
    </row>
    <row r="2175">
      <c r="A2175" s="49" t="s">
        <v>4589</v>
      </c>
      <c r="B2175" s="49" t="s">
        <v>4590</v>
      </c>
      <c r="C2175" s="50">
        <v>4.45</v>
      </c>
      <c r="D2175" s="51">
        <v>-0.01</v>
      </c>
      <c r="E2175" s="52">
        <v>-0.0022</v>
      </c>
      <c r="F2175" s="51">
        <v>0.0</v>
      </c>
      <c r="G2175" s="49" t="s">
        <v>56</v>
      </c>
      <c r="H2175" s="51">
        <v>2012.0</v>
      </c>
      <c r="I2175" s="51">
        <v>117203.0</v>
      </c>
      <c r="J2175" s="49" t="s">
        <v>72</v>
      </c>
      <c r="K2175" s="49" t="s">
        <v>552</v>
      </c>
    </row>
    <row r="2176">
      <c r="A2176" s="49" t="s">
        <v>4591</v>
      </c>
      <c r="B2176" s="49" t="s">
        <v>4592</v>
      </c>
      <c r="C2176" s="50">
        <v>6.43</v>
      </c>
      <c r="D2176" s="51">
        <v>-0.17</v>
      </c>
      <c r="E2176" s="52">
        <v>-0.0258</v>
      </c>
      <c r="F2176" s="53">
        <v>5.25E8</v>
      </c>
      <c r="G2176" s="49" t="s">
        <v>56</v>
      </c>
      <c r="H2176" s="51">
        <v>2016.0</v>
      </c>
      <c r="I2176" s="51">
        <v>1126315.0</v>
      </c>
      <c r="J2176" s="49" t="s">
        <v>82</v>
      </c>
      <c r="K2176" s="49" t="s">
        <v>139</v>
      </c>
    </row>
    <row r="2177">
      <c r="A2177" s="49" t="s">
        <v>4593</v>
      </c>
      <c r="B2177" s="49" t="s">
        <v>4594</v>
      </c>
      <c r="C2177" s="50">
        <v>11.49</v>
      </c>
      <c r="D2177" s="51">
        <v>-1.0</v>
      </c>
      <c r="E2177" s="52">
        <v>-0.0801</v>
      </c>
      <c r="F2177" s="53">
        <v>5.21E8</v>
      </c>
      <c r="G2177" s="49" t="s">
        <v>1194</v>
      </c>
      <c r="H2177" s="51">
        <v>2007.0</v>
      </c>
      <c r="I2177" s="51">
        <v>15951.0</v>
      </c>
      <c r="J2177" s="49" t="s">
        <v>365</v>
      </c>
      <c r="K2177" s="49" t="s">
        <v>456</v>
      </c>
    </row>
    <row r="2178">
      <c r="A2178" s="49" t="s">
        <v>4595</v>
      </c>
      <c r="B2178" s="49" t="s">
        <v>4596</v>
      </c>
      <c r="C2178" s="50">
        <v>18.1</v>
      </c>
      <c r="D2178" s="51">
        <v>-0.09</v>
      </c>
      <c r="E2178" s="52">
        <v>-0.005</v>
      </c>
      <c r="F2178" s="53">
        <v>1.28E10</v>
      </c>
      <c r="G2178" s="49" t="s">
        <v>56</v>
      </c>
      <c r="H2178" s="51">
        <v>2021.0</v>
      </c>
      <c r="I2178" s="51">
        <v>2812511.0</v>
      </c>
      <c r="J2178" s="49" t="s">
        <v>95</v>
      </c>
      <c r="K2178" s="49" t="s">
        <v>229</v>
      </c>
    </row>
    <row r="2179">
      <c r="A2179" s="49" t="s">
        <v>4597</v>
      </c>
      <c r="B2179" s="49" t="s">
        <v>4598</v>
      </c>
      <c r="C2179" s="50">
        <v>16.0</v>
      </c>
      <c r="D2179" s="51">
        <v>0.22</v>
      </c>
      <c r="E2179" s="52">
        <v>0.0139</v>
      </c>
      <c r="F2179" s="51">
        <v>4.544E7</v>
      </c>
      <c r="G2179" s="49" t="s">
        <v>3183</v>
      </c>
      <c r="H2179" s="54"/>
      <c r="I2179" s="51">
        <v>1417.0</v>
      </c>
      <c r="J2179" s="49" t="s">
        <v>95</v>
      </c>
      <c r="K2179" s="49" t="s">
        <v>1315</v>
      </c>
    </row>
    <row r="2180">
      <c r="A2180" s="49" t="s">
        <v>4599</v>
      </c>
      <c r="B2180" s="49" t="s">
        <v>4600</v>
      </c>
      <c r="C2180" s="50">
        <v>3.7</v>
      </c>
      <c r="D2180" s="51">
        <v>-0.4</v>
      </c>
      <c r="E2180" s="52">
        <v>-0.0976</v>
      </c>
      <c r="F2180" s="51">
        <v>1.1149502E7</v>
      </c>
      <c r="G2180" s="49" t="s">
        <v>56</v>
      </c>
      <c r="I2180" s="51">
        <v>45627.0</v>
      </c>
      <c r="J2180" s="49" t="s">
        <v>82</v>
      </c>
      <c r="K2180" s="49" t="s">
        <v>83</v>
      </c>
    </row>
    <row r="2181">
      <c r="A2181" s="49" t="s">
        <v>4601</v>
      </c>
      <c r="B2181" s="49" t="s">
        <v>4602</v>
      </c>
      <c r="C2181" s="50">
        <v>0.841</v>
      </c>
      <c r="D2181" s="51">
        <v>0.0105</v>
      </c>
      <c r="E2181" s="52">
        <v>0.0126</v>
      </c>
      <c r="F2181" s="51">
        <v>1.2992988E7</v>
      </c>
      <c r="G2181" s="49" t="s">
        <v>67</v>
      </c>
      <c r="H2181" s="51">
        <v>2020.0</v>
      </c>
      <c r="I2181" s="51">
        <v>58863.0</v>
      </c>
      <c r="J2181" s="49" t="s">
        <v>68</v>
      </c>
      <c r="K2181" s="49" t="s">
        <v>69</v>
      </c>
    </row>
    <row r="2182">
      <c r="A2182" s="49" t="s">
        <v>4603</v>
      </c>
      <c r="B2182" s="49" t="s">
        <v>4604</v>
      </c>
      <c r="C2182" s="50">
        <v>60.88</v>
      </c>
      <c r="D2182" s="51">
        <v>-1.04</v>
      </c>
      <c r="E2182" s="52">
        <v>-0.0168</v>
      </c>
      <c r="F2182" s="53">
        <v>1.01E10</v>
      </c>
      <c r="G2182" s="49" t="s">
        <v>67</v>
      </c>
      <c r="H2182" s="51">
        <v>2006.0</v>
      </c>
      <c r="I2182" s="51">
        <v>1207722.0</v>
      </c>
      <c r="J2182" s="49" t="s">
        <v>68</v>
      </c>
      <c r="K2182" s="49" t="s">
        <v>69</v>
      </c>
    </row>
    <row r="2183">
      <c r="A2183" s="49" t="s">
        <v>4605</v>
      </c>
      <c r="B2183" s="49" t="s">
        <v>4606</v>
      </c>
      <c r="C2183" s="50">
        <v>1.15</v>
      </c>
      <c r="D2183" s="51">
        <v>-0.03</v>
      </c>
      <c r="E2183" s="52">
        <v>-0.0254</v>
      </c>
      <c r="F2183" s="51">
        <v>9856751.0</v>
      </c>
      <c r="G2183" s="49" t="s">
        <v>56</v>
      </c>
      <c r="I2183" s="51">
        <v>3280.0</v>
      </c>
      <c r="J2183" s="49" t="s">
        <v>95</v>
      </c>
      <c r="K2183" s="49" t="s">
        <v>2004</v>
      </c>
    </row>
    <row r="2184">
      <c r="A2184" s="49" t="s">
        <v>4607</v>
      </c>
      <c r="B2184" s="49" t="s">
        <v>4608</v>
      </c>
      <c r="C2184" s="50">
        <v>15.43</v>
      </c>
      <c r="D2184" s="51">
        <v>-0.33</v>
      </c>
      <c r="E2184" s="52">
        <v>-0.0209</v>
      </c>
      <c r="F2184" s="53">
        <v>1.67E9</v>
      </c>
      <c r="G2184" s="49" t="s">
        <v>56</v>
      </c>
      <c r="H2184" s="51">
        <v>2022.0</v>
      </c>
      <c r="I2184" s="51">
        <v>204933.0</v>
      </c>
      <c r="J2184" s="49" t="s">
        <v>365</v>
      </c>
      <c r="K2184" s="49" t="s">
        <v>1490</v>
      </c>
    </row>
    <row r="2185">
      <c r="A2185" s="49" t="s">
        <v>4609</v>
      </c>
      <c r="B2185" s="49" t="s">
        <v>4610</v>
      </c>
      <c r="C2185" s="50">
        <v>7.82</v>
      </c>
      <c r="D2185" s="51">
        <v>-0.045</v>
      </c>
      <c r="E2185" s="52">
        <v>-0.0057</v>
      </c>
      <c r="F2185" s="51">
        <v>0.0</v>
      </c>
      <c r="G2185" s="49" t="s">
        <v>56</v>
      </c>
      <c r="I2185" s="51">
        <v>6723.0</v>
      </c>
      <c r="J2185" s="49" t="s">
        <v>72</v>
      </c>
      <c r="K2185" s="49" t="s">
        <v>481</v>
      </c>
    </row>
    <row r="2186">
      <c r="A2186" s="49" t="s">
        <v>4611</v>
      </c>
      <c r="B2186" s="49" t="s">
        <v>4612</v>
      </c>
      <c r="C2186" s="50">
        <v>76.95</v>
      </c>
      <c r="D2186" s="51">
        <v>0.42</v>
      </c>
      <c r="E2186" s="52">
        <v>0.0055</v>
      </c>
      <c r="F2186" s="53">
        <v>3.82E9</v>
      </c>
      <c r="G2186" s="49" t="s">
        <v>56</v>
      </c>
      <c r="H2186" s="51">
        <v>1997.0</v>
      </c>
      <c r="I2186" s="51">
        <v>826859.0</v>
      </c>
      <c r="J2186" s="49" t="s">
        <v>107</v>
      </c>
      <c r="K2186" s="49" t="s">
        <v>348</v>
      </c>
    </row>
    <row r="2187">
      <c r="A2187" s="49" t="s">
        <v>4613</v>
      </c>
      <c r="B2187" s="49" t="s">
        <v>4614</v>
      </c>
      <c r="C2187" s="50">
        <v>1.16</v>
      </c>
      <c r="D2187" s="51">
        <v>-0.007</v>
      </c>
      <c r="E2187" s="52">
        <v>-0.006</v>
      </c>
      <c r="F2187" s="51">
        <v>1.32704E7</v>
      </c>
      <c r="G2187" s="49" t="s">
        <v>56</v>
      </c>
      <c r="H2187" s="51">
        <v>2021.0</v>
      </c>
      <c r="I2187" s="51">
        <v>11146.0</v>
      </c>
      <c r="J2187" s="49" t="s">
        <v>68</v>
      </c>
      <c r="K2187" s="49" t="s">
        <v>69</v>
      </c>
    </row>
    <row r="2188">
      <c r="A2188" s="49" t="s">
        <v>4615</v>
      </c>
      <c r="B2188" s="49" t="s">
        <v>4616</v>
      </c>
      <c r="C2188" s="50">
        <v>5.2</v>
      </c>
      <c r="D2188" s="51">
        <v>-0.04</v>
      </c>
      <c r="E2188" s="52">
        <v>-0.0076</v>
      </c>
      <c r="F2188" s="53">
        <v>3.27E8</v>
      </c>
      <c r="G2188" s="49" t="s">
        <v>56</v>
      </c>
      <c r="H2188" s="51">
        <v>2017.0</v>
      </c>
      <c r="I2188" s="51">
        <v>44951.0</v>
      </c>
      <c r="J2188" s="49" t="s">
        <v>95</v>
      </c>
      <c r="K2188" s="49" t="s">
        <v>388</v>
      </c>
    </row>
    <row r="2189">
      <c r="A2189" s="49" t="s">
        <v>4617</v>
      </c>
      <c r="B2189" s="49" t="s">
        <v>4618</v>
      </c>
      <c r="C2189" s="50">
        <v>12.35</v>
      </c>
      <c r="D2189" s="51">
        <v>-0.13</v>
      </c>
      <c r="E2189" s="52">
        <v>-0.0104</v>
      </c>
      <c r="F2189" s="53">
        <v>8.4E8</v>
      </c>
      <c r="G2189" s="49" t="s">
        <v>56</v>
      </c>
      <c r="H2189" s="51">
        <v>2010.0</v>
      </c>
      <c r="I2189" s="51">
        <v>922067.0</v>
      </c>
      <c r="J2189" s="49" t="s">
        <v>72</v>
      </c>
      <c r="K2189" s="49" t="s">
        <v>68</v>
      </c>
    </row>
    <row r="2190">
      <c r="A2190" s="49" t="s">
        <v>4619</v>
      </c>
      <c r="B2190" s="49" t="s">
        <v>4620</v>
      </c>
      <c r="C2190" s="50">
        <v>21.86</v>
      </c>
      <c r="D2190" s="51">
        <v>0.16</v>
      </c>
      <c r="E2190" s="52">
        <v>0.0074</v>
      </c>
      <c r="F2190" s="54"/>
      <c r="G2190" s="49" t="s">
        <v>56</v>
      </c>
      <c r="I2190" s="51">
        <v>1975.0</v>
      </c>
      <c r="J2190" s="54"/>
      <c r="K2190" s="54"/>
    </row>
    <row r="2191">
      <c r="A2191" s="49" t="s">
        <v>4621</v>
      </c>
      <c r="B2191" s="49" t="s">
        <v>4622</v>
      </c>
      <c r="C2191" s="50">
        <v>19.02</v>
      </c>
      <c r="D2191" s="51">
        <v>-0.05</v>
      </c>
      <c r="E2191" s="52">
        <v>-0.0026</v>
      </c>
      <c r="F2191" s="54"/>
      <c r="G2191" s="49" t="s">
        <v>56</v>
      </c>
      <c r="I2191" s="51">
        <v>2517.0</v>
      </c>
      <c r="J2191" s="54"/>
      <c r="K2191" s="54"/>
    </row>
    <row r="2192">
      <c r="A2192" s="49" t="s">
        <v>4623</v>
      </c>
      <c r="B2192" s="49" t="s">
        <v>4624</v>
      </c>
      <c r="C2192" s="50">
        <v>21.93</v>
      </c>
      <c r="D2192" s="51">
        <v>-0.17</v>
      </c>
      <c r="E2192" s="52">
        <v>-0.0077</v>
      </c>
      <c r="F2192" s="54"/>
      <c r="G2192" s="49" t="s">
        <v>56</v>
      </c>
      <c r="I2192" s="51">
        <v>8502.0</v>
      </c>
      <c r="J2192" s="54"/>
      <c r="K2192" s="54"/>
    </row>
    <row r="2193">
      <c r="A2193" s="49" t="s">
        <v>4625</v>
      </c>
      <c r="B2193" s="49" t="s">
        <v>4626</v>
      </c>
      <c r="C2193" s="50">
        <v>10.7</v>
      </c>
      <c r="D2193" s="51">
        <v>0.05</v>
      </c>
      <c r="E2193" s="52">
        <v>0.0047</v>
      </c>
      <c r="F2193" s="51">
        <v>0.0</v>
      </c>
      <c r="G2193" s="49" t="s">
        <v>56</v>
      </c>
      <c r="H2193" s="51">
        <v>2022.0</v>
      </c>
      <c r="I2193" s="51">
        <v>1030.0</v>
      </c>
      <c r="J2193" s="49" t="s">
        <v>95</v>
      </c>
      <c r="K2193" s="49" t="s">
        <v>1289</v>
      </c>
    </row>
    <row r="2194">
      <c r="A2194" s="49" t="s">
        <v>4627</v>
      </c>
      <c r="B2194" s="49" t="s">
        <v>4628</v>
      </c>
      <c r="C2194" s="50">
        <v>0.2</v>
      </c>
      <c r="D2194" s="51">
        <v>0.0</v>
      </c>
      <c r="E2194" s="52">
        <v>0.0</v>
      </c>
      <c r="F2194" s="51">
        <v>0.0</v>
      </c>
      <c r="G2194" s="49" t="s">
        <v>56</v>
      </c>
      <c r="H2194" s="51">
        <v>2022.0</v>
      </c>
      <c r="I2194" s="51">
        <v>3.0</v>
      </c>
      <c r="J2194" s="49" t="s">
        <v>72</v>
      </c>
      <c r="K2194" s="49" t="s">
        <v>73</v>
      </c>
    </row>
    <row r="2195">
      <c r="A2195" s="49" t="s">
        <v>4629</v>
      </c>
      <c r="B2195" s="49" t="s">
        <v>4630</v>
      </c>
      <c r="C2195" s="50">
        <v>0.03</v>
      </c>
      <c r="D2195" s="51">
        <v>-1.0E-4</v>
      </c>
      <c r="E2195" s="52">
        <v>-0.0033</v>
      </c>
      <c r="F2195" s="51">
        <v>0.0</v>
      </c>
      <c r="G2195" s="49" t="s">
        <v>56</v>
      </c>
      <c r="H2195" s="51">
        <v>2022.0</v>
      </c>
      <c r="I2195" s="51">
        <v>5500.0</v>
      </c>
      <c r="J2195" s="49" t="s">
        <v>95</v>
      </c>
      <c r="K2195" s="49" t="s">
        <v>1289</v>
      </c>
    </row>
    <row r="2196">
      <c r="A2196" s="49" t="s">
        <v>4631</v>
      </c>
      <c r="B2196" s="49" t="s">
        <v>4632</v>
      </c>
      <c r="C2196" s="50">
        <v>1.72</v>
      </c>
      <c r="D2196" s="51">
        <v>0.0</v>
      </c>
      <c r="E2196" s="52">
        <v>0.0</v>
      </c>
      <c r="F2196" s="51">
        <v>6011455.0</v>
      </c>
      <c r="G2196" s="49" t="s">
        <v>56</v>
      </c>
      <c r="I2196" s="51">
        <v>442.0</v>
      </c>
      <c r="J2196" s="49" t="s">
        <v>95</v>
      </c>
      <c r="K2196" s="49" t="s">
        <v>1558</v>
      </c>
    </row>
    <row r="2197">
      <c r="A2197" s="49" t="s">
        <v>4633</v>
      </c>
      <c r="B2197" s="49" t="s">
        <v>4634</v>
      </c>
      <c r="C2197" s="50">
        <v>11.84</v>
      </c>
      <c r="D2197" s="51">
        <v>-0.15</v>
      </c>
      <c r="E2197" s="52">
        <v>-0.0125</v>
      </c>
      <c r="F2197" s="51">
        <v>0.0</v>
      </c>
      <c r="G2197" s="49" t="s">
        <v>56</v>
      </c>
      <c r="H2197" s="51">
        <v>2003.0</v>
      </c>
      <c r="I2197" s="51">
        <v>85009.0</v>
      </c>
      <c r="J2197" s="49" t="s">
        <v>72</v>
      </c>
      <c r="K2197" s="49" t="s">
        <v>481</v>
      </c>
    </row>
    <row r="2198">
      <c r="A2198" s="49" t="s">
        <v>4635</v>
      </c>
      <c r="B2198" s="49" t="s">
        <v>4636</v>
      </c>
      <c r="C2198" s="50">
        <v>36.79</v>
      </c>
      <c r="D2198" s="51">
        <v>-0.24</v>
      </c>
      <c r="E2198" s="52">
        <v>-0.0065</v>
      </c>
      <c r="F2198" s="53">
        <v>1.38E9</v>
      </c>
      <c r="G2198" s="49" t="s">
        <v>56</v>
      </c>
      <c r="I2198" s="51">
        <v>87791.0</v>
      </c>
      <c r="J2198" s="49" t="s">
        <v>72</v>
      </c>
      <c r="K2198" s="49" t="s">
        <v>133</v>
      </c>
    </row>
    <row r="2199">
      <c r="A2199" s="49" t="s">
        <v>4637</v>
      </c>
      <c r="B2199" s="49" t="s">
        <v>4638</v>
      </c>
      <c r="C2199" s="50">
        <v>15.4</v>
      </c>
      <c r="D2199" s="51">
        <v>0.05</v>
      </c>
      <c r="E2199" s="52">
        <v>0.0033</v>
      </c>
      <c r="F2199" s="53">
        <v>5.76E8</v>
      </c>
      <c r="G2199" s="49" t="s">
        <v>56</v>
      </c>
      <c r="I2199" s="51">
        <v>1250.0</v>
      </c>
      <c r="J2199" s="49" t="s">
        <v>72</v>
      </c>
      <c r="K2199" s="49" t="s">
        <v>133</v>
      </c>
    </row>
    <row r="2200">
      <c r="A2200" s="49" t="s">
        <v>4639</v>
      </c>
      <c r="B2200" s="49" t="s">
        <v>4640</v>
      </c>
      <c r="C2200" s="50">
        <v>0.85</v>
      </c>
      <c r="D2200" s="51">
        <v>-0.064</v>
      </c>
      <c r="E2200" s="52">
        <v>-0.07</v>
      </c>
      <c r="F2200" s="51">
        <v>2598159.0</v>
      </c>
      <c r="G2200" s="54"/>
      <c r="H2200" s="51">
        <v>2022.0</v>
      </c>
      <c r="I2200" s="51">
        <v>60548.0</v>
      </c>
      <c r="J2200" s="49" t="s">
        <v>95</v>
      </c>
      <c r="K2200" s="49" t="s">
        <v>540</v>
      </c>
    </row>
    <row r="2201">
      <c r="A2201" s="49" t="s">
        <v>4641</v>
      </c>
      <c r="B2201" s="49" t="s">
        <v>4642</v>
      </c>
      <c r="C2201" s="50">
        <v>12.11</v>
      </c>
      <c r="D2201" s="51">
        <v>-0.08</v>
      </c>
      <c r="E2201" s="52">
        <v>-0.0066</v>
      </c>
      <c r="F2201" s="53">
        <v>3.52E8</v>
      </c>
      <c r="G2201" s="49" t="s">
        <v>56</v>
      </c>
      <c r="H2201" s="51">
        <v>2004.0</v>
      </c>
      <c r="I2201" s="51">
        <v>75114.0</v>
      </c>
      <c r="J2201" s="49" t="s">
        <v>72</v>
      </c>
      <c r="K2201" s="49" t="s">
        <v>552</v>
      </c>
    </row>
    <row r="2202">
      <c r="A2202" s="49" t="s">
        <v>4643</v>
      </c>
      <c r="B2202" s="49" t="s">
        <v>4644</v>
      </c>
      <c r="C2202" s="50">
        <v>0.5555</v>
      </c>
      <c r="D2202" s="51">
        <v>-0.0144</v>
      </c>
      <c r="E2202" s="52">
        <v>-0.0253</v>
      </c>
      <c r="F2202" s="51">
        <v>3.43108E7</v>
      </c>
      <c r="G2202" s="49" t="s">
        <v>56</v>
      </c>
      <c r="H2202" s="51">
        <v>2021.0</v>
      </c>
      <c r="I2202" s="51">
        <v>633496.0</v>
      </c>
      <c r="J2202" s="49" t="s">
        <v>82</v>
      </c>
      <c r="K2202" s="49" t="s">
        <v>83</v>
      </c>
    </row>
    <row r="2203">
      <c r="A2203" s="49" t="s">
        <v>4645</v>
      </c>
      <c r="B2203" s="49" t="s">
        <v>4646</v>
      </c>
      <c r="C2203" s="50">
        <v>0.1399</v>
      </c>
      <c r="D2203" s="51">
        <v>0.0</v>
      </c>
      <c r="E2203" s="52">
        <v>0.0</v>
      </c>
      <c r="F2203" s="51">
        <v>8641010.0</v>
      </c>
      <c r="G2203" s="49" t="s">
        <v>56</v>
      </c>
      <c r="H2203" s="51">
        <v>2021.0</v>
      </c>
      <c r="I2203" s="51">
        <v>1250.0</v>
      </c>
      <c r="J2203" s="49" t="s">
        <v>82</v>
      </c>
      <c r="K2203" s="49" t="s">
        <v>83</v>
      </c>
    </row>
    <row r="2204">
      <c r="A2204" s="49" t="s">
        <v>4647</v>
      </c>
      <c r="B2204" s="49" t="s">
        <v>4648</v>
      </c>
      <c r="C2204" s="50">
        <v>178.98</v>
      </c>
      <c r="D2204" s="51">
        <v>3.82</v>
      </c>
      <c r="E2204" s="52">
        <v>0.0218</v>
      </c>
      <c r="F2204" s="53">
        <v>2.2E10</v>
      </c>
      <c r="G2204" s="49" t="s">
        <v>56</v>
      </c>
      <c r="I2204" s="51">
        <v>2325587.0</v>
      </c>
      <c r="J2204" s="49" t="s">
        <v>72</v>
      </c>
      <c r="K2204" s="49" t="s">
        <v>650</v>
      </c>
    </row>
    <row r="2205">
      <c r="A2205" s="49" t="s">
        <v>4649</v>
      </c>
      <c r="B2205" s="49" t="s">
        <v>4650</v>
      </c>
      <c r="C2205" s="50">
        <v>4.3</v>
      </c>
      <c r="D2205" s="51">
        <v>0.0</v>
      </c>
      <c r="E2205" s="52">
        <v>0.0</v>
      </c>
      <c r="F2205" s="53">
        <v>5.32E8</v>
      </c>
      <c r="G2205" s="49" t="s">
        <v>121</v>
      </c>
      <c r="H2205" s="51">
        <v>2022.0</v>
      </c>
      <c r="I2205" s="51">
        <v>8954.0</v>
      </c>
      <c r="J2205" s="49" t="s">
        <v>145</v>
      </c>
      <c r="K2205" s="49" t="s">
        <v>2406</v>
      </c>
    </row>
    <row r="2206">
      <c r="A2206" s="49" t="s">
        <v>4651</v>
      </c>
      <c r="B2206" s="49" t="s">
        <v>4652</v>
      </c>
      <c r="C2206" s="50">
        <v>401.85</v>
      </c>
      <c r="D2206" s="51">
        <v>-4.4</v>
      </c>
      <c r="E2206" s="52">
        <v>-0.0108</v>
      </c>
      <c r="F2206" s="53">
        <v>1.74E10</v>
      </c>
      <c r="G2206" s="49" t="s">
        <v>236</v>
      </c>
      <c r="H2206" s="54"/>
      <c r="I2206" s="51">
        <v>350226.0</v>
      </c>
      <c r="J2206" s="49" t="s">
        <v>72</v>
      </c>
      <c r="K2206" s="49" t="s">
        <v>237</v>
      </c>
    </row>
    <row r="2207">
      <c r="A2207" s="49" t="s">
        <v>4653</v>
      </c>
      <c r="B2207" s="49" t="s">
        <v>4654</v>
      </c>
      <c r="C2207" s="50">
        <v>6.22</v>
      </c>
      <c r="D2207" s="51">
        <v>0.09</v>
      </c>
      <c r="E2207" s="52">
        <v>0.0147</v>
      </c>
      <c r="F2207" s="53">
        <v>1.96E8</v>
      </c>
      <c r="G2207" s="49" t="s">
        <v>56</v>
      </c>
      <c r="H2207" s="51">
        <v>1999.0</v>
      </c>
      <c r="I2207" s="51">
        <v>39690.0</v>
      </c>
      <c r="J2207" s="49" t="s">
        <v>107</v>
      </c>
      <c r="K2207" s="49" t="s">
        <v>262</v>
      </c>
    </row>
    <row r="2208">
      <c r="A2208" s="49" t="s">
        <v>4655</v>
      </c>
      <c r="B2208" s="49" t="s">
        <v>4656</v>
      </c>
      <c r="C2208" s="50">
        <v>19.21</v>
      </c>
      <c r="D2208" s="51">
        <v>0.13</v>
      </c>
      <c r="E2208" s="52">
        <v>0.0068</v>
      </c>
      <c r="F2208" s="53">
        <v>5.74E8</v>
      </c>
      <c r="G2208" s="49" t="s">
        <v>56</v>
      </c>
      <c r="I2208" s="51">
        <v>224650.0</v>
      </c>
      <c r="J2208" s="49" t="s">
        <v>72</v>
      </c>
      <c r="K2208" s="49" t="s">
        <v>133</v>
      </c>
    </row>
    <row r="2209">
      <c r="A2209" s="49" t="s">
        <v>4657</v>
      </c>
      <c r="B2209" s="49" t="s">
        <v>4658</v>
      </c>
      <c r="C2209" s="50">
        <v>9.058</v>
      </c>
      <c r="D2209" s="51">
        <v>-0.1801</v>
      </c>
      <c r="E2209" s="52">
        <v>-0.0195</v>
      </c>
      <c r="F2209" s="51">
        <v>0.0</v>
      </c>
      <c r="G2209" s="49" t="s">
        <v>56</v>
      </c>
      <c r="H2209" s="51">
        <v>2005.0</v>
      </c>
      <c r="I2209" s="51">
        <v>1949.0</v>
      </c>
      <c r="J2209" s="49" t="s">
        <v>72</v>
      </c>
      <c r="K2209" s="49" t="s">
        <v>481</v>
      </c>
    </row>
    <row r="2210">
      <c r="A2210" s="49" t="s">
        <v>4659</v>
      </c>
      <c r="B2210" s="49" t="s">
        <v>4660</v>
      </c>
      <c r="C2210" s="50">
        <v>10.66</v>
      </c>
      <c r="D2210" s="51">
        <v>0.0</v>
      </c>
      <c r="E2210" s="52">
        <v>0.0</v>
      </c>
      <c r="F2210" s="53">
        <v>3.0E8</v>
      </c>
      <c r="G2210" s="54"/>
      <c r="H2210" s="51">
        <v>2021.0</v>
      </c>
      <c r="I2210" s="51">
        <v>131.0</v>
      </c>
      <c r="J2210" s="49" t="s">
        <v>72</v>
      </c>
      <c r="K2210" s="49" t="s">
        <v>73</v>
      </c>
    </row>
    <row r="2211">
      <c r="A2211" s="49" t="s">
        <v>4661</v>
      </c>
      <c r="B2211" s="49" t="s">
        <v>4662</v>
      </c>
      <c r="C2211" s="50">
        <v>2.35</v>
      </c>
      <c r="D2211" s="51">
        <v>-0.17</v>
      </c>
      <c r="E2211" s="52">
        <v>-0.0675</v>
      </c>
      <c r="F2211" s="53">
        <v>2.82E8</v>
      </c>
      <c r="G2211" s="49" t="s">
        <v>56</v>
      </c>
      <c r="I2211" s="51">
        <v>1779824.0</v>
      </c>
      <c r="J2211" s="49" t="s">
        <v>107</v>
      </c>
      <c r="K2211" s="49" t="s">
        <v>348</v>
      </c>
    </row>
    <row r="2212">
      <c r="A2212" s="49" t="s">
        <v>4663</v>
      </c>
      <c r="B2212" s="49" t="s">
        <v>4664</v>
      </c>
      <c r="C2212" s="50">
        <v>0.8353</v>
      </c>
      <c r="D2212" s="51">
        <v>-0.0647</v>
      </c>
      <c r="E2212" s="52">
        <v>-0.0719</v>
      </c>
      <c r="F2212" s="53">
        <v>1.88E8</v>
      </c>
      <c r="G2212" s="49" t="s">
        <v>56</v>
      </c>
      <c r="H2212" s="51">
        <v>2007.0</v>
      </c>
      <c r="I2212" s="51">
        <v>265204.0</v>
      </c>
      <c r="J2212" s="49" t="s">
        <v>95</v>
      </c>
      <c r="K2212" s="49" t="s">
        <v>215</v>
      </c>
    </row>
    <row r="2213">
      <c r="A2213" s="49" t="s">
        <v>4665</v>
      </c>
      <c r="B2213" s="49" t="s">
        <v>4666</v>
      </c>
      <c r="C2213" s="50">
        <v>42.45</v>
      </c>
      <c r="D2213" s="51">
        <v>-0.34</v>
      </c>
      <c r="E2213" s="52">
        <v>-0.008</v>
      </c>
      <c r="F2213" s="53">
        <v>4.22E8</v>
      </c>
      <c r="G2213" s="49" t="s">
        <v>56</v>
      </c>
      <c r="I2213" s="51">
        <v>89720.0</v>
      </c>
      <c r="J2213" s="49" t="s">
        <v>95</v>
      </c>
      <c r="K2213" s="49" t="s">
        <v>1315</v>
      </c>
    </row>
    <row r="2214">
      <c r="A2214" s="49" t="s">
        <v>4667</v>
      </c>
      <c r="B2214" s="49" t="s">
        <v>4668</v>
      </c>
      <c r="C2214" s="50">
        <v>0.335</v>
      </c>
      <c r="D2214" s="51">
        <v>0.021</v>
      </c>
      <c r="E2214" s="52">
        <v>0.0669</v>
      </c>
      <c r="F2214" s="51">
        <v>5.0842026E7</v>
      </c>
      <c r="G2214" s="49" t="s">
        <v>121</v>
      </c>
      <c r="H2214" s="54"/>
      <c r="I2214" s="51">
        <v>66633.0</v>
      </c>
      <c r="J2214" s="49" t="s">
        <v>315</v>
      </c>
      <c r="K2214" s="49" t="s">
        <v>206</v>
      </c>
    </row>
    <row r="2215">
      <c r="A2215" s="49" t="s">
        <v>4669</v>
      </c>
      <c r="B2215" s="49" t="s">
        <v>4670</v>
      </c>
      <c r="C2215" s="50">
        <v>10.13</v>
      </c>
      <c r="D2215" s="51">
        <v>0.06</v>
      </c>
      <c r="E2215" s="52">
        <v>0.006</v>
      </c>
      <c r="F2215" s="53">
        <v>2.05E9</v>
      </c>
      <c r="G2215" s="49" t="s">
        <v>121</v>
      </c>
      <c r="H2215" s="54"/>
      <c r="I2215" s="51">
        <v>1431904.0</v>
      </c>
      <c r="J2215" s="49" t="s">
        <v>127</v>
      </c>
      <c r="K2215" s="49" t="s">
        <v>441</v>
      </c>
    </row>
    <row r="2216">
      <c r="A2216" s="49" t="s">
        <v>4671</v>
      </c>
      <c r="B2216" s="49" t="s">
        <v>4672</v>
      </c>
      <c r="C2216" s="50">
        <v>158.96</v>
      </c>
      <c r="D2216" s="51">
        <v>-4.2</v>
      </c>
      <c r="E2216" s="52">
        <v>-0.0257</v>
      </c>
      <c r="F2216" s="53">
        <v>7.22E9</v>
      </c>
      <c r="G2216" s="49" t="s">
        <v>56</v>
      </c>
      <c r="I2216" s="51">
        <v>247725.0</v>
      </c>
      <c r="J2216" s="49" t="s">
        <v>68</v>
      </c>
      <c r="K2216" s="49" t="s">
        <v>86</v>
      </c>
    </row>
    <row r="2217">
      <c r="A2217" s="49" t="s">
        <v>4673</v>
      </c>
      <c r="B2217" s="49" t="s">
        <v>4674</v>
      </c>
      <c r="C2217" s="50">
        <v>13.39</v>
      </c>
      <c r="D2217" s="51">
        <v>-0.33</v>
      </c>
      <c r="E2217" s="52">
        <v>-0.0241</v>
      </c>
      <c r="F2217" s="53">
        <v>1.74E8</v>
      </c>
      <c r="G2217" s="49" t="s">
        <v>56</v>
      </c>
      <c r="H2217" s="51">
        <v>2014.0</v>
      </c>
      <c r="I2217" s="51">
        <v>83341.0</v>
      </c>
      <c r="J2217" s="49" t="s">
        <v>82</v>
      </c>
      <c r="K2217" s="49" t="s">
        <v>83</v>
      </c>
    </row>
    <row r="2218">
      <c r="A2218" s="49" t="s">
        <v>4675</v>
      </c>
      <c r="B2218" s="49" t="s">
        <v>4676</v>
      </c>
      <c r="C2218" s="50">
        <v>4.62</v>
      </c>
      <c r="D2218" s="51">
        <v>0.13</v>
      </c>
      <c r="E2218" s="52">
        <v>0.029</v>
      </c>
      <c r="F2218" s="53">
        <v>4.92E8</v>
      </c>
      <c r="G2218" s="49" t="s">
        <v>56</v>
      </c>
      <c r="I2218" s="51">
        <v>1019232.0</v>
      </c>
      <c r="J2218" s="49" t="s">
        <v>223</v>
      </c>
      <c r="K2218" s="49" t="s">
        <v>953</v>
      </c>
    </row>
    <row r="2219">
      <c r="A2219" s="49" t="s">
        <v>4677</v>
      </c>
      <c r="B2219" s="49" t="s">
        <v>4678</v>
      </c>
      <c r="C2219" s="50">
        <v>18.37</v>
      </c>
      <c r="D2219" s="51">
        <v>-0.68</v>
      </c>
      <c r="E2219" s="52">
        <v>-0.0357</v>
      </c>
      <c r="F2219" s="53">
        <v>1.07E9</v>
      </c>
      <c r="G2219" s="49" t="s">
        <v>67</v>
      </c>
      <c r="H2219" s="51">
        <v>2019.0</v>
      </c>
      <c r="I2219" s="51">
        <v>1384338.0</v>
      </c>
      <c r="J2219" s="49" t="s">
        <v>57</v>
      </c>
      <c r="K2219" s="49" t="s">
        <v>269</v>
      </c>
    </row>
    <row r="2220">
      <c r="A2220" s="49" t="s">
        <v>4679</v>
      </c>
      <c r="B2220" s="49" t="s">
        <v>4680</v>
      </c>
      <c r="C2220" s="50">
        <v>8.17</v>
      </c>
      <c r="D2220" s="51">
        <v>0.04</v>
      </c>
      <c r="E2220" s="52">
        <v>0.0049</v>
      </c>
      <c r="F2220" s="53">
        <v>4.09E8</v>
      </c>
      <c r="G2220" s="49" t="s">
        <v>56</v>
      </c>
      <c r="H2220" s="51">
        <v>2022.0</v>
      </c>
      <c r="I2220" s="51">
        <v>462430.0</v>
      </c>
      <c r="J2220" s="49" t="s">
        <v>82</v>
      </c>
      <c r="K2220" s="49" t="s">
        <v>1454</v>
      </c>
    </row>
    <row r="2221">
      <c r="A2221" s="49" t="s">
        <v>4681</v>
      </c>
      <c r="B2221" s="49" t="s">
        <v>4682</v>
      </c>
      <c r="C2221" s="50">
        <v>63.36</v>
      </c>
      <c r="D2221" s="51">
        <v>-0.91</v>
      </c>
      <c r="E2221" s="52">
        <v>-0.0142</v>
      </c>
      <c r="F2221" s="53">
        <v>6.35E9</v>
      </c>
      <c r="G2221" s="49" t="s">
        <v>56</v>
      </c>
      <c r="I2221" s="51">
        <v>480703.0</v>
      </c>
      <c r="J2221" s="49" t="s">
        <v>82</v>
      </c>
      <c r="K2221" s="49" t="s">
        <v>1454</v>
      </c>
    </row>
    <row r="2222">
      <c r="A2222" s="49" t="s">
        <v>4683</v>
      </c>
      <c r="B2222" s="49" t="s">
        <v>4684</v>
      </c>
      <c r="C2222" s="50">
        <v>6.2</v>
      </c>
      <c r="D2222" s="51">
        <v>0.01</v>
      </c>
      <c r="E2222" s="52">
        <v>0.0016</v>
      </c>
      <c r="F2222" s="51">
        <v>0.0</v>
      </c>
      <c r="G2222" s="49" t="s">
        <v>56</v>
      </c>
      <c r="H2222" s="51">
        <v>2003.0</v>
      </c>
      <c r="I2222" s="51">
        <v>30120.0</v>
      </c>
      <c r="J2222" s="49" t="s">
        <v>72</v>
      </c>
      <c r="K2222" s="49" t="s">
        <v>124</v>
      </c>
    </row>
    <row r="2223">
      <c r="A2223" s="49" t="s">
        <v>4685</v>
      </c>
      <c r="B2223" s="49" t="s">
        <v>4686</v>
      </c>
      <c r="C2223" s="50">
        <v>8.25</v>
      </c>
      <c r="D2223" s="51">
        <v>-0.25</v>
      </c>
      <c r="E2223" s="52">
        <v>-0.0294</v>
      </c>
      <c r="F2223" s="53">
        <v>2.32E8</v>
      </c>
      <c r="G2223" s="49" t="s">
        <v>56</v>
      </c>
      <c r="H2223" s="51">
        <v>2006.0</v>
      </c>
      <c r="I2223" s="51">
        <v>77003.0</v>
      </c>
      <c r="J2223" s="49" t="s">
        <v>72</v>
      </c>
      <c r="K2223" s="49" t="s">
        <v>312</v>
      </c>
    </row>
    <row r="2224">
      <c r="A2224" s="49" t="s">
        <v>4687</v>
      </c>
      <c r="B2224" s="49" t="s">
        <v>4688</v>
      </c>
      <c r="C2224" s="50">
        <v>13.77</v>
      </c>
      <c r="D2224" s="51">
        <v>-0.13</v>
      </c>
      <c r="E2224" s="52">
        <v>-0.0094</v>
      </c>
      <c r="F2224" s="53">
        <v>1.23E8</v>
      </c>
      <c r="G2224" s="54"/>
      <c r="H2224" s="51">
        <v>2019.0</v>
      </c>
      <c r="I2224" s="51">
        <v>25874.0</v>
      </c>
      <c r="J2224" s="49" t="s">
        <v>72</v>
      </c>
      <c r="K2224" s="49" t="s">
        <v>321</v>
      </c>
    </row>
    <row r="2225">
      <c r="A2225" s="49" t="s">
        <v>4689</v>
      </c>
      <c r="B2225" s="49" t="s">
        <v>4690</v>
      </c>
      <c r="C2225" s="50">
        <v>22.68</v>
      </c>
      <c r="D2225" s="51">
        <v>0.03</v>
      </c>
      <c r="E2225" s="52">
        <v>0.0013</v>
      </c>
      <c r="F2225" s="53">
        <v>2.02E8</v>
      </c>
      <c r="G2225" s="54"/>
      <c r="H2225" s="51">
        <v>2021.0</v>
      </c>
      <c r="I2225" s="51">
        <v>450.0</v>
      </c>
      <c r="J2225" s="49" t="s">
        <v>72</v>
      </c>
      <c r="K2225" s="49" t="s">
        <v>321</v>
      </c>
    </row>
    <row r="2226">
      <c r="A2226" s="49" t="s">
        <v>4691</v>
      </c>
      <c r="B2226" s="49" t="s">
        <v>4692</v>
      </c>
      <c r="C2226" s="50">
        <v>24.4187</v>
      </c>
      <c r="D2226" s="51">
        <v>0.2187</v>
      </c>
      <c r="E2226" s="52">
        <v>0.009</v>
      </c>
      <c r="F2226" s="51">
        <v>0.0</v>
      </c>
      <c r="G2226" s="54"/>
      <c r="H2226" s="54"/>
      <c r="I2226" s="51">
        <v>12028.0</v>
      </c>
      <c r="J2226" s="54"/>
      <c r="K2226" s="54"/>
    </row>
    <row r="2227">
      <c r="A2227" s="49" t="s">
        <v>4693</v>
      </c>
      <c r="B2227" s="49" t="s">
        <v>4694</v>
      </c>
      <c r="C2227" s="50">
        <v>39.88</v>
      </c>
      <c r="D2227" s="51">
        <v>-0.98</v>
      </c>
      <c r="E2227" s="52">
        <v>-0.024</v>
      </c>
      <c r="F2227" s="53">
        <v>1.04E9</v>
      </c>
      <c r="G2227" s="49" t="s">
        <v>56</v>
      </c>
      <c r="H2227" s="51">
        <v>2007.0</v>
      </c>
      <c r="I2227" s="51">
        <v>141570.0</v>
      </c>
      <c r="J2227" s="49" t="s">
        <v>72</v>
      </c>
      <c r="K2227" s="49" t="s">
        <v>237</v>
      </c>
    </row>
    <row r="2228">
      <c r="A2228" s="49" t="s">
        <v>4695</v>
      </c>
      <c r="B2228" s="49" t="s">
        <v>4696</v>
      </c>
      <c r="C2228" s="50">
        <v>0.2726</v>
      </c>
      <c r="D2228" s="51">
        <v>-0.0474</v>
      </c>
      <c r="E2228" s="52">
        <v>-0.1481</v>
      </c>
      <c r="F2228" s="51">
        <v>1.2075203E7</v>
      </c>
      <c r="G2228" s="49" t="s">
        <v>56</v>
      </c>
      <c r="H2228" s="51">
        <v>2014.0</v>
      </c>
      <c r="I2228" s="51">
        <v>318190.0</v>
      </c>
      <c r="J2228" s="49" t="s">
        <v>82</v>
      </c>
      <c r="K2228" s="49" t="s">
        <v>139</v>
      </c>
    </row>
    <row r="2229">
      <c r="A2229" s="49" t="s">
        <v>4697</v>
      </c>
      <c r="B2229" s="49" t="s">
        <v>4698</v>
      </c>
      <c r="C2229" s="50">
        <v>8.84</v>
      </c>
      <c r="D2229" s="51">
        <v>-0.01</v>
      </c>
      <c r="E2229" s="52">
        <v>-0.0011</v>
      </c>
      <c r="F2229" s="51">
        <v>0.0</v>
      </c>
      <c r="G2229" s="49" t="s">
        <v>56</v>
      </c>
      <c r="H2229" s="51">
        <v>2002.0</v>
      </c>
      <c r="I2229" s="51">
        <v>187756.0</v>
      </c>
      <c r="J2229" s="49" t="s">
        <v>72</v>
      </c>
      <c r="K2229" s="49" t="s">
        <v>321</v>
      </c>
    </row>
    <row r="2230">
      <c r="A2230" s="49" t="s">
        <v>4699</v>
      </c>
      <c r="B2230" s="49" t="s">
        <v>4700</v>
      </c>
      <c r="C2230" s="50">
        <v>64.0</v>
      </c>
      <c r="D2230" s="51">
        <v>-1.6</v>
      </c>
      <c r="E2230" s="52">
        <v>-0.0244</v>
      </c>
      <c r="F2230" s="53">
        <v>2.45E10</v>
      </c>
      <c r="G2230" s="49" t="s">
        <v>56</v>
      </c>
      <c r="I2230" s="51">
        <v>2490176.0</v>
      </c>
      <c r="J2230" s="49" t="s">
        <v>365</v>
      </c>
      <c r="K2230" s="49" t="s">
        <v>456</v>
      </c>
    </row>
    <row r="2231">
      <c r="A2231" s="49" t="s">
        <v>4701</v>
      </c>
      <c r="B2231" s="49" t="s">
        <v>4702</v>
      </c>
      <c r="C2231" s="50">
        <v>1.72</v>
      </c>
      <c r="D2231" s="51">
        <v>0.08</v>
      </c>
      <c r="E2231" s="52">
        <v>0.0488</v>
      </c>
      <c r="F2231" s="51">
        <v>2.3592557E7</v>
      </c>
      <c r="G2231" s="49" t="s">
        <v>67</v>
      </c>
      <c r="H2231" s="51">
        <v>2021.0</v>
      </c>
      <c r="I2231" s="51">
        <v>2991393.0</v>
      </c>
      <c r="J2231" s="49" t="s">
        <v>95</v>
      </c>
      <c r="K2231" s="49" t="s">
        <v>69</v>
      </c>
    </row>
    <row r="2232">
      <c r="A2232" s="49" t="s">
        <v>4703</v>
      </c>
      <c r="B2232" s="49" t="s">
        <v>4704</v>
      </c>
      <c r="C2232" s="50">
        <v>0.8001</v>
      </c>
      <c r="D2232" s="51">
        <v>0.0</v>
      </c>
      <c r="E2232" s="52">
        <v>0.0</v>
      </c>
      <c r="F2232" s="51">
        <v>1.1046941E7</v>
      </c>
      <c r="G2232" s="49" t="s">
        <v>56</v>
      </c>
      <c r="I2232" s="51">
        <v>8027.0</v>
      </c>
      <c r="J2232" s="49" t="s">
        <v>57</v>
      </c>
      <c r="K2232" s="49" t="s">
        <v>111</v>
      </c>
    </row>
    <row r="2233">
      <c r="A2233" s="49" t="s">
        <v>4705</v>
      </c>
      <c r="B2233" s="49" t="s">
        <v>4706</v>
      </c>
      <c r="C2233" s="50">
        <v>138.81</v>
      </c>
      <c r="D2233" s="51">
        <v>0.18</v>
      </c>
      <c r="E2233" s="52">
        <v>0.0013</v>
      </c>
      <c r="F2233" s="53">
        <v>4.97E10</v>
      </c>
      <c r="G2233" s="49" t="s">
        <v>56</v>
      </c>
      <c r="H2233" s="51">
        <v>1995.0</v>
      </c>
      <c r="I2233" s="51">
        <v>2534160.0</v>
      </c>
      <c r="J2233" s="49" t="s">
        <v>95</v>
      </c>
      <c r="K2233" s="49" t="s">
        <v>611</v>
      </c>
    </row>
    <row r="2234">
      <c r="A2234" s="49" t="s">
        <v>4707</v>
      </c>
      <c r="B2234" s="49" t="s">
        <v>4708</v>
      </c>
      <c r="C2234" s="50">
        <v>4.07</v>
      </c>
      <c r="D2234" s="51">
        <v>-0.07</v>
      </c>
      <c r="E2234" s="52">
        <v>-0.0169</v>
      </c>
      <c r="F2234" s="53">
        <v>1.09E8</v>
      </c>
      <c r="G2234" s="49" t="s">
        <v>56</v>
      </c>
      <c r="I2234" s="51">
        <v>26748.0</v>
      </c>
      <c r="J2234" s="49" t="s">
        <v>95</v>
      </c>
      <c r="K2234" s="49" t="s">
        <v>2004</v>
      </c>
    </row>
    <row r="2235">
      <c r="A2235" s="49" t="s">
        <v>4709</v>
      </c>
      <c r="B2235" s="49" t="s">
        <v>4710</v>
      </c>
      <c r="C2235" s="50">
        <v>9.1</v>
      </c>
      <c r="D2235" s="51">
        <v>-0.44</v>
      </c>
      <c r="E2235" s="52">
        <v>-0.0461</v>
      </c>
      <c r="F2235" s="53">
        <v>4.48E9</v>
      </c>
      <c r="G2235" s="49" t="s">
        <v>56</v>
      </c>
      <c r="H2235" s="51">
        <v>2018.0</v>
      </c>
      <c r="I2235" s="51">
        <v>5920823.0</v>
      </c>
      <c r="J2235" s="49" t="s">
        <v>82</v>
      </c>
      <c r="K2235" s="49" t="s">
        <v>83</v>
      </c>
    </row>
    <row r="2236">
      <c r="A2236" s="49" t="s">
        <v>4711</v>
      </c>
      <c r="B2236" s="49" t="s">
        <v>4712</v>
      </c>
      <c r="C2236" s="50">
        <v>0.546</v>
      </c>
      <c r="D2236" s="51">
        <v>-0.0225</v>
      </c>
      <c r="E2236" s="52">
        <v>-0.0396</v>
      </c>
      <c r="F2236" s="51">
        <v>3.0128568E7</v>
      </c>
      <c r="G2236" s="49" t="s">
        <v>121</v>
      </c>
      <c r="H2236" s="54"/>
      <c r="I2236" s="51">
        <v>64298.0</v>
      </c>
      <c r="J2236" s="49" t="s">
        <v>315</v>
      </c>
      <c r="K2236" s="49" t="s">
        <v>111</v>
      </c>
    </row>
    <row r="2237">
      <c r="A2237" s="49" t="s">
        <v>4713</v>
      </c>
      <c r="B2237" s="49" t="s">
        <v>4714</v>
      </c>
      <c r="C2237" s="50">
        <v>20.02</v>
      </c>
      <c r="D2237" s="51">
        <v>-0.16</v>
      </c>
      <c r="E2237" s="52">
        <v>-0.0079</v>
      </c>
      <c r="F2237" s="53">
        <v>4.01E9</v>
      </c>
      <c r="G2237" s="49" t="s">
        <v>56</v>
      </c>
      <c r="H2237" s="51">
        <v>2016.0</v>
      </c>
      <c r="I2237" s="51">
        <v>21720.0</v>
      </c>
      <c r="J2237" s="49" t="s">
        <v>365</v>
      </c>
      <c r="K2237" s="49" t="s">
        <v>456</v>
      </c>
    </row>
    <row r="2238">
      <c r="A2238" s="49" t="s">
        <v>4715</v>
      </c>
      <c r="B2238" s="49" t="s">
        <v>4716</v>
      </c>
      <c r="C2238" s="50">
        <v>1.33</v>
      </c>
      <c r="D2238" s="51">
        <v>-0.12</v>
      </c>
      <c r="E2238" s="52">
        <v>-0.0828</v>
      </c>
      <c r="F2238" s="51">
        <v>3.1315023E7</v>
      </c>
      <c r="G2238" s="49" t="s">
        <v>56</v>
      </c>
      <c r="H2238" s="51">
        <v>2014.0</v>
      </c>
      <c r="I2238" s="51">
        <v>88999.0</v>
      </c>
      <c r="J2238" s="49" t="s">
        <v>82</v>
      </c>
      <c r="K2238" s="49" t="s">
        <v>83</v>
      </c>
    </row>
    <row r="2239">
      <c r="A2239" s="49" t="s">
        <v>4717</v>
      </c>
      <c r="B2239" s="49" t="s">
        <v>4718</v>
      </c>
      <c r="C2239" s="50">
        <v>0.619</v>
      </c>
      <c r="D2239" s="51">
        <v>-0.026</v>
      </c>
      <c r="E2239" s="52">
        <v>-0.0403</v>
      </c>
      <c r="F2239" s="51">
        <v>2.6234428E7</v>
      </c>
      <c r="G2239" s="49" t="s">
        <v>56</v>
      </c>
      <c r="H2239" s="51">
        <v>2021.0</v>
      </c>
      <c r="I2239" s="51">
        <v>81361.0</v>
      </c>
      <c r="J2239" s="49" t="s">
        <v>82</v>
      </c>
      <c r="K2239" s="49" t="s">
        <v>83</v>
      </c>
    </row>
    <row r="2240">
      <c r="A2240" s="49" t="s">
        <v>4719</v>
      </c>
      <c r="B2240" s="49" t="s">
        <v>4720</v>
      </c>
      <c r="C2240" s="50">
        <v>104.72</v>
      </c>
      <c r="D2240" s="51">
        <v>-1.64</v>
      </c>
      <c r="E2240" s="52">
        <v>-0.0154</v>
      </c>
      <c r="F2240" s="53">
        <v>5.7E9</v>
      </c>
      <c r="G2240" s="49" t="s">
        <v>56</v>
      </c>
      <c r="H2240" s="51">
        <v>2016.0</v>
      </c>
      <c r="I2240" s="51">
        <v>991297.0</v>
      </c>
      <c r="J2240" s="49" t="s">
        <v>95</v>
      </c>
      <c r="K2240" s="49" t="s">
        <v>611</v>
      </c>
    </row>
    <row r="2241">
      <c r="A2241" s="49" t="s">
        <v>4721</v>
      </c>
      <c r="B2241" s="49" t="s">
        <v>4722</v>
      </c>
      <c r="C2241" s="50">
        <v>1.33</v>
      </c>
      <c r="D2241" s="51">
        <v>-0.08</v>
      </c>
      <c r="E2241" s="52">
        <v>-0.0567</v>
      </c>
      <c r="F2241" s="51">
        <v>5.0700846E7</v>
      </c>
      <c r="G2241" s="54"/>
      <c r="H2241" s="51">
        <v>2021.0</v>
      </c>
      <c r="I2241" s="51">
        <v>11078.0</v>
      </c>
      <c r="J2241" s="49" t="s">
        <v>315</v>
      </c>
      <c r="K2241" s="49" t="s">
        <v>111</v>
      </c>
    </row>
    <row r="2242">
      <c r="A2242" s="49" t="s">
        <v>4723</v>
      </c>
      <c r="B2242" s="49" t="s">
        <v>4724</v>
      </c>
      <c r="C2242" s="50">
        <v>12.29</v>
      </c>
      <c r="D2242" s="51">
        <v>0.49</v>
      </c>
      <c r="E2242" s="52">
        <v>0.0415</v>
      </c>
      <c r="F2242" s="53">
        <v>1.58E8</v>
      </c>
      <c r="G2242" s="49" t="s">
        <v>738</v>
      </c>
      <c r="H2242" s="54"/>
      <c r="I2242" s="51">
        <v>3910.0</v>
      </c>
      <c r="J2242" s="49" t="s">
        <v>365</v>
      </c>
      <c r="K2242" s="49" t="s">
        <v>456</v>
      </c>
    </row>
    <row r="2243">
      <c r="A2243" s="49" t="s">
        <v>4725</v>
      </c>
      <c r="B2243" s="49" t="s">
        <v>4726</v>
      </c>
      <c r="C2243" s="50">
        <v>10.25</v>
      </c>
      <c r="D2243" s="51">
        <v>-0.35</v>
      </c>
      <c r="E2243" s="52">
        <v>-0.033</v>
      </c>
      <c r="F2243" s="51">
        <v>8.7751275E7</v>
      </c>
      <c r="G2243" s="49" t="s">
        <v>56</v>
      </c>
      <c r="H2243" s="51">
        <v>2011.0</v>
      </c>
      <c r="I2243" s="51">
        <v>14588.0</v>
      </c>
      <c r="J2243" s="49" t="s">
        <v>82</v>
      </c>
      <c r="K2243" s="49" t="s">
        <v>498</v>
      </c>
    </row>
    <row r="2244">
      <c r="A2244" s="49" t="s">
        <v>4727</v>
      </c>
      <c r="B2244" s="49" t="s">
        <v>4728</v>
      </c>
      <c r="C2244" s="50">
        <v>13.98</v>
      </c>
      <c r="D2244" s="51">
        <v>-0.02</v>
      </c>
      <c r="E2244" s="52">
        <v>-0.0014</v>
      </c>
      <c r="F2244" s="53">
        <v>1.23E9</v>
      </c>
      <c r="G2244" s="49" t="s">
        <v>56</v>
      </c>
      <c r="H2244" s="51">
        <v>2000.0</v>
      </c>
      <c r="I2244" s="51">
        <v>638920.0</v>
      </c>
      <c r="J2244" s="49" t="s">
        <v>68</v>
      </c>
      <c r="K2244" s="49" t="s">
        <v>86</v>
      </c>
    </row>
    <row r="2245">
      <c r="A2245" s="49" t="s">
        <v>4729</v>
      </c>
      <c r="B2245" s="49" t="s">
        <v>4730</v>
      </c>
      <c r="C2245" s="50">
        <v>8.14</v>
      </c>
      <c r="D2245" s="51">
        <v>0.29</v>
      </c>
      <c r="E2245" s="52">
        <v>0.0369</v>
      </c>
      <c r="F2245" s="53">
        <v>2.23E10</v>
      </c>
      <c r="G2245" s="49" t="s">
        <v>144</v>
      </c>
      <c r="H2245" s="51">
        <v>2021.0</v>
      </c>
      <c r="I2245" s="51">
        <v>490560.0</v>
      </c>
      <c r="J2245" s="49" t="s">
        <v>365</v>
      </c>
      <c r="K2245" s="49" t="s">
        <v>456</v>
      </c>
    </row>
    <row r="2246">
      <c r="A2246" s="49" t="s">
        <v>4731</v>
      </c>
      <c r="B2246" s="49" t="s">
        <v>4732</v>
      </c>
      <c r="C2246" s="50">
        <v>65.6</v>
      </c>
      <c r="D2246" s="51">
        <v>-2.38</v>
      </c>
      <c r="E2246" s="52">
        <v>-0.035</v>
      </c>
      <c r="F2246" s="53">
        <v>1.22E10</v>
      </c>
      <c r="G2246" s="49" t="s">
        <v>56</v>
      </c>
      <c r="I2246" s="51">
        <v>2090601.0</v>
      </c>
      <c r="J2246" s="49" t="s">
        <v>68</v>
      </c>
      <c r="K2246" s="49" t="s">
        <v>86</v>
      </c>
    </row>
    <row r="2247">
      <c r="A2247" s="49" t="s">
        <v>4733</v>
      </c>
      <c r="B2247" s="49" t="s">
        <v>4734</v>
      </c>
      <c r="C2247" s="50">
        <v>3.86</v>
      </c>
      <c r="D2247" s="51">
        <v>0.0</v>
      </c>
      <c r="E2247" s="52">
        <v>0.0</v>
      </c>
      <c r="F2247" s="51">
        <v>1.3232161E7</v>
      </c>
      <c r="G2247" s="49" t="s">
        <v>56</v>
      </c>
      <c r="I2247" s="51">
        <v>68.0</v>
      </c>
      <c r="J2247" s="49" t="s">
        <v>57</v>
      </c>
      <c r="K2247" s="49" t="s">
        <v>111</v>
      </c>
    </row>
    <row r="2248">
      <c r="A2248" s="49" t="s">
        <v>4735</v>
      </c>
      <c r="B2248" s="49" t="s">
        <v>4736</v>
      </c>
      <c r="C2248" s="50">
        <v>9.64</v>
      </c>
      <c r="D2248" s="51">
        <v>-0.78</v>
      </c>
      <c r="E2248" s="52">
        <v>-0.0749</v>
      </c>
      <c r="F2248" s="51">
        <v>5.6394E7</v>
      </c>
      <c r="G2248" s="49" t="s">
        <v>738</v>
      </c>
      <c r="H2248" s="51">
        <v>1997.0</v>
      </c>
      <c r="I2248" s="51">
        <v>23400.0</v>
      </c>
      <c r="J2248" s="49" t="s">
        <v>107</v>
      </c>
      <c r="K2248" s="49" t="s">
        <v>58</v>
      </c>
    </row>
    <row r="2249">
      <c r="A2249" s="49" t="s">
        <v>4737</v>
      </c>
      <c r="B2249" s="49" t="s">
        <v>4738</v>
      </c>
      <c r="C2249" s="50">
        <v>6.63</v>
      </c>
      <c r="D2249" s="51">
        <v>-0.37</v>
      </c>
      <c r="E2249" s="52">
        <v>-0.0529</v>
      </c>
      <c r="F2249" s="51">
        <v>5.561547E7</v>
      </c>
      <c r="G2249" s="49" t="s">
        <v>56</v>
      </c>
      <c r="H2249" s="51">
        <v>2021.0</v>
      </c>
      <c r="I2249" s="51">
        <v>4324.0</v>
      </c>
      <c r="J2249" s="49" t="s">
        <v>82</v>
      </c>
      <c r="K2249" s="49" t="s">
        <v>83</v>
      </c>
    </row>
    <row r="2250">
      <c r="A2250" s="49" t="s">
        <v>4739</v>
      </c>
      <c r="B2250" s="49" t="s">
        <v>4740</v>
      </c>
      <c r="C2250" s="50">
        <v>1.32</v>
      </c>
      <c r="D2250" s="51">
        <v>-0.01</v>
      </c>
      <c r="E2250" s="52">
        <v>-0.0075</v>
      </c>
      <c r="F2250" s="51">
        <v>2.1449798E7</v>
      </c>
      <c r="G2250" s="49" t="s">
        <v>56</v>
      </c>
      <c r="H2250" s="51">
        <v>2020.0</v>
      </c>
      <c r="I2250" s="51">
        <v>18203.0</v>
      </c>
      <c r="J2250" s="49" t="s">
        <v>82</v>
      </c>
      <c r="K2250" s="49" t="s">
        <v>244</v>
      </c>
    </row>
    <row r="2251">
      <c r="A2251" s="49" t="s">
        <v>4741</v>
      </c>
      <c r="B2251" s="49" t="s">
        <v>4742</v>
      </c>
      <c r="C2251" s="50">
        <v>463.28</v>
      </c>
      <c r="D2251" s="51">
        <v>-6.03</v>
      </c>
      <c r="E2251" s="52">
        <v>-0.0129</v>
      </c>
      <c r="F2251" s="53">
        <v>1.09E11</v>
      </c>
      <c r="G2251" s="49" t="s">
        <v>56</v>
      </c>
      <c r="I2251" s="51">
        <v>1238024.0</v>
      </c>
      <c r="J2251" s="49" t="s">
        <v>82</v>
      </c>
      <c r="K2251" s="49" t="s">
        <v>244</v>
      </c>
    </row>
    <row r="2252">
      <c r="A2252" s="49" t="s">
        <v>4743</v>
      </c>
      <c r="B2252" s="49" t="s">
        <v>4744</v>
      </c>
      <c r="C2252" s="50">
        <v>2.58</v>
      </c>
      <c r="D2252" s="51">
        <v>0.07</v>
      </c>
      <c r="E2252" s="52">
        <v>0.0279</v>
      </c>
      <c r="F2252" s="51">
        <v>8.5090572E7</v>
      </c>
      <c r="G2252" s="49" t="s">
        <v>121</v>
      </c>
      <c r="H2252" s="54"/>
      <c r="I2252" s="51">
        <v>18712.0</v>
      </c>
      <c r="J2252" s="54"/>
      <c r="K2252" s="54"/>
    </row>
    <row r="2253">
      <c r="A2253" s="49" t="s">
        <v>4745</v>
      </c>
      <c r="B2253" s="49" t="s">
        <v>4746</v>
      </c>
      <c r="C2253" s="50">
        <v>12.69</v>
      </c>
      <c r="D2253" s="51">
        <v>-0.31</v>
      </c>
      <c r="E2253" s="52">
        <v>-0.0239</v>
      </c>
      <c r="F2253" s="53">
        <v>5.92E8</v>
      </c>
      <c r="G2253" s="49" t="s">
        <v>56</v>
      </c>
      <c r="H2253" s="51">
        <v>2020.0</v>
      </c>
      <c r="I2253" s="51">
        <v>42315.0</v>
      </c>
      <c r="J2253" s="49" t="s">
        <v>82</v>
      </c>
      <c r="K2253" s="49" t="s">
        <v>83</v>
      </c>
    </row>
    <row r="2254">
      <c r="A2254" s="49" t="s">
        <v>4747</v>
      </c>
      <c r="B2254" s="49" t="s">
        <v>4748</v>
      </c>
      <c r="C2254" s="50">
        <v>0.682</v>
      </c>
      <c r="D2254" s="51">
        <v>-0.0481</v>
      </c>
      <c r="E2254" s="52">
        <v>-0.0659</v>
      </c>
      <c r="F2254" s="51">
        <v>1.0256871E7</v>
      </c>
      <c r="G2254" s="49" t="s">
        <v>1626</v>
      </c>
      <c r="H2254" s="51">
        <v>2023.0</v>
      </c>
      <c r="I2254" s="51">
        <v>32240.0</v>
      </c>
      <c r="J2254" s="54"/>
      <c r="K2254" s="54"/>
    </row>
    <row r="2255">
      <c r="A2255" s="49" t="s">
        <v>4749</v>
      </c>
      <c r="B2255" s="49" t="s">
        <v>4750</v>
      </c>
      <c r="C2255" s="50">
        <v>2.61</v>
      </c>
      <c r="D2255" s="51">
        <v>0.0</v>
      </c>
      <c r="E2255" s="52">
        <v>0.0</v>
      </c>
      <c r="F2255" s="51">
        <v>7.0702916E7</v>
      </c>
      <c r="G2255" s="49" t="s">
        <v>56</v>
      </c>
      <c r="H2255" s="51">
        <v>2021.0</v>
      </c>
      <c r="I2255" s="51">
        <v>20257.0</v>
      </c>
      <c r="J2255" s="49" t="s">
        <v>82</v>
      </c>
      <c r="K2255" s="49" t="s">
        <v>83</v>
      </c>
    </row>
    <row r="2256">
      <c r="A2256" s="49" t="s">
        <v>4751</v>
      </c>
      <c r="B2256" s="49" t="s">
        <v>4752</v>
      </c>
      <c r="C2256" s="50">
        <v>0.6802</v>
      </c>
      <c r="D2256" s="51">
        <v>-0.0485</v>
      </c>
      <c r="E2256" s="52">
        <v>-0.0666</v>
      </c>
      <c r="F2256" s="53">
        <v>1.76E8</v>
      </c>
      <c r="G2256" s="49" t="s">
        <v>67</v>
      </c>
      <c r="H2256" s="51">
        <v>2021.0</v>
      </c>
      <c r="I2256" s="51">
        <v>9532.0</v>
      </c>
      <c r="J2256" s="49" t="s">
        <v>95</v>
      </c>
      <c r="K2256" s="49" t="s">
        <v>69</v>
      </c>
    </row>
    <row r="2257">
      <c r="A2257" s="49" t="s">
        <v>4753</v>
      </c>
      <c r="B2257" s="49" t="s">
        <v>4754</v>
      </c>
      <c r="C2257" s="50">
        <v>15.32</v>
      </c>
      <c r="D2257" s="51">
        <v>-0.09</v>
      </c>
      <c r="E2257" s="52">
        <v>-0.0058</v>
      </c>
      <c r="F2257" s="53">
        <v>8.78E8</v>
      </c>
      <c r="G2257" s="49" t="s">
        <v>56</v>
      </c>
      <c r="I2257" s="51">
        <v>973451.0</v>
      </c>
      <c r="J2257" s="49" t="s">
        <v>82</v>
      </c>
      <c r="K2257" s="49" t="s">
        <v>178</v>
      </c>
    </row>
    <row r="2258">
      <c r="A2258" s="49" t="s">
        <v>4755</v>
      </c>
      <c r="B2258" s="49" t="s">
        <v>4756</v>
      </c>
      <c r="C2258" s="50">
        <v>10.86</v>
      </c>
      <c r="D2258" s="51">
        <v>0.02</v>
      </c>
      <c r="E2258" s="52">
        <v>0.0019</v>
      </c>
      <c r="F2258" s="51">
        <v>0.0</v>
      </c>
      <c r="G2258" s="49" t="s">
        <v>56</v>
      </c>
      <c r="H2258" s="51">
        <v>2022.0</v>
      </c>
      <c r="I2258" s="51">
        <v>100001.0</v>
      </c>
      <c r="J2258" s="49" t="s">
        <v>72</v>
      </c>
      <c r="K2258" s="49" t="s">
        <v>73</v>
      </c>
    </row>
    <row r="2259">
      <c r="A2259" s="49" t="s">
        <v>4757</v>
      </c>
      <c r="B2259" s="49" t="s">
        <v>4758</v>
      </c>
      <c r="C2259" s="50">
        <v>0.1401</v>
      </c>
      <c r="D2259" s="51">
        <v>0.0</v>
      </c>
      <c r="E2259" s="52">
        <v>0.0</v>
      </c>
      <c r="F2259" s="51">
        <v>0.0</v>
      </c>
      <c r="G2259" s="49" t="s">
        <v>56</v>
      </c>
      <c r="H2259" s="51">
        <v>2022.0</v>
      </c>
      <c r="I2259" s="51">
        <v>1.0</v>
      </c>
      <c r="J2259" s="49" t="s">
        <v>72</v>
      </c>
      <c r="K2259" s="49" t="s">
        <v>73</v>
      </c>
    </row>
    <row r="2260">
      <c r="A2260" s="49" t="s">
        <v>4759</v>
      </c>
      <c r="B2260" s="49" t="s">
        <v>4760</v>
      </c>
      <c r="C2260" s="50">
        <v>0.021</v>
      </c>
      <c r="D2260" s="51">
        <v>-0.0032</v>
      </c>
      <c r="E2260" s="52">
        <v>-0.1322</v>
      </c>
      <c r="F2260" s="51">
        <v>0.0</v>
      </c>
      <c r="G2260" s="49" t="s">
        <v>56</v>
      </c>
      <c r="H2260" s="51">
        <v>2022.0</v>
      </c>
      <c r="I2260" s="51">
        <v>12895.0</v>
      </c>
      <c r="J2260" s="49" t="s">
        <v>72</v>
      </c>
      <c r="K2260" s="49" t="s">
        <v>73</v>
      </c>
    </row>
    <row r="2261">
      <c r="A2261" s="49" t="s">
        <v>4761</v>
      </c>
      <c r="B2261" s="49" t="s">
        <v>4762</v>
      </c>
      <c r="C2261" s="50">
        <v>7.9</v>
      </c>
      <c r="D2261" s="51">
        <v>-0.03</v>
      </c>
      <c r="E2261" s="52">
        <v>-0.0038</v>
      </c>
      <c r="F2261" s="51">
        <v>0.0</v>
      </c>
      <c r="G2261" s="49" t="s">
        <v>56</v>
      </c>
      <c r="I2261" s="51">
        <v>179082.0</v>
      </c>
      <c r="J2261" s="49" t="s">
        <v>72</v>
      </c>
      <c r="K2261" s="49" t="s">
        <v>321</v>
      </c>
    </row>
    <row r="2262">
      <c r="A2262" s="49" t="s">
        <v>4763</v>
      </c>
      <c r="B2262" s="49" t="s">
        <v>4764</v>
      </c>
      <c r="C2262" s="50">
        <v>195.59</v>
      </c>
      <c r="D2262" s="51">
        <v>-0.86</v>
      </c>
      <c r="E2262" s="52">
        <v>-0.0044</v>
      </c>
      <c r="F2262" s="53">
        <v>9.22E9</v>
      </c>
      <c r="G2262" s="49" t="s">
        <v>56</v>
      </c>
      <c r="I2262" s="51">
        <v>344494.0</v>
      </c>
      <c r="J2262" s="49" t="s">
        <v>57</v>
      </c>
      <c r="K2262" s="49" t="s">
        <v>340</v>
      </c>
    </row>
    <row r="2263">
      <c r="A2263" s="49" t="s">
        <v>4765</v>
      </c>
      <c r="B2263" s="49" t="s">
        <v>4766</v>
      </c>
      <c r="C2263" s="50">
        <v>10.98</v>
      </c>
      <c r="D2263" s="51">
        <v>-0.19</v>
      </c>
      <c r="E2263" s="52">
        <v>-0.017</v>
      </c>
      <c r="F2263" s="51">
        <v>0.0</v>
      </c>
      <c r="G2263" s="49" t="s">
        <v>56</v>
      </c>
      <c r="H2263" s="51">
        <v>1987.0</v>
      </c>
      <c r="I2263" s="51">
        <v>18681.0</v>
      </c>
      <c r="J2263" s="49" t="s">
        <v>72</v>
      </c>
      <c r="K2263" s="49" t="s">
        <v>321</v>
      </c>
    </row>
    <row r="2264">
      <c r="A2264" s="49" t="s">
        <v>4767</v>
      </c>
      <c r="B2264" s="49" t="s">
        <v>4768</v>
      </c>
      <c r="C2264" s="50">
        <v>0.4462</v>
      </c>
      <c r="D2264" s="51">
        <v>0.0012</v>
      </c>
      <c r="E2264" s="52">
        <v>0.0027</v>
      </c>
      <c r="F2264" s="51">
        <v>2.4166405E7</v>
      </c>
      <c r="G2264" s="49" t="s">
        <v>56</v>
      </c>
      <c r="H2264" s="51">
        <v>1997.0</v>
      </c>
      <c r="I2264" s="51">
        <v>83208.0</v>
      </c>
      <c r="J2264" s="49" t="s">
        <v>107</v>
      </c>
      <c r="K2264" s="49" t="s">
        <v>108</v>
      </c>
    </row>
    <row r="2265">
      <c r="A2265" s="49" t="s">
        <v>4769</v>
      </c>
      <c r="B2265" s="49" t="s">
        <v>4770</v>
      </c>
      <c r="C2265" s="50">
        <v>16.95</v>
      </c>
      <c r="D2265" s="51">
        <v>-0.22</v>
      </c>
      <c r="E2265" s="52">
        <v>-0.0128</v>
      </c>
      <c r="F2265" s="53">
        <v>1.06E8</v>
      </c>
      <c r="G2265" s="49" t="s">
        <v>56</v>
      </c>
      <c r="I2265" s="51">
        <v>8138.0</v>
      </c>
      <c r="J2265" s="49" t="s">
        <v>95</v>
      </c>
      <c r="K2265" s="49" t="s">
        <v>111</v>
      </c>
    </row>
    <row r="2266">
      <c r="A2266" s="49" t="s">
        <v>4771</v>
      </c>
      <c r="B2266" s="49" t="s">
        <v>4772</v>
      </c>
      <c r="C2266" s="50">
        <v>10.48</v>
      </c>
      <c r="D2266" s="51">
        <v>0.0</v>
      </c>
      <c r="E2266" s="52">
        <v>0.0</v>
      </c>
      <c r="F2266" s="51">
        <v>0.0</v>
      </c>
      <c r="G2266" s="49" t="s">
        <v>56</v>
      </c>
      <c r="H2266" s="51">
        <v>2022.0</v>
      </c>
      <c r="I2266" s="51">
        <v>52.0</v>
      </c>
      <c r="J2266" s="49" t="s">
        <v>72</v>
      </c>
      <c r="K2266" s="49" t="s">
        <v>73</v>
      </c>
    </row>
    <row r="2267">
      <c r="A2267" s="49" t="s">
        <v>4773</v>
      </c>
      <c r="B2267" s="49" t="s">
        <v>4774</v>
      </c>
      <c r="C2267" s="50">
        <v>0.0579</v>
      </c>
      <c r="D2267" s="51">
        <v>-0.017</v>
      </c>
      <c r="E2267" s="52">
        <v>-0.227</v>
      </c>
      <c r="F2267" s="51">
        <v>0.0</v>
      </c>
      <c r="G2267" s="49" t="s">
        <v>56</v>
      </c>
      <c r="H2267" s="51">
        <v>2022.0</v>
      </c>
      <c r="I2267" s="51">
        <v>600.0</v>
      </c>
      <c r="J2267" s="49" t="s">
        <v>72</v>
      </c>
      <c r="K2267" s="49" t="s">
        <v>73</v>
      </c>
    </row>
    <row r="2268">
      <c r="A2268" s="49" t="s">
        <v>4775</v>
      </c>
      <c r="B2268" s="49" t="s">
        <v>4776</v>
      </c>
      <c r="C2268" s="50">
        <v>71.53</v>
      </c>
      <c r="D2268" s="51">
        <v>-1.16</v>
      </c>
      <c r="E2268" s="52">
        <v>-0.016</v>
      </c>
      <c r="F2268" s="53">
        <v>8.48E9</v>
      </c>
      <c r="G2268" s="49" t="s">
        <v>56</v>
      </c>
      <c r="I2268" s="51">
        <v>621872.0</v>
      </c>
      <c r="J2268" s="49" t="s">
        <v>57</v>
      </c>
      <c r="K2268" s="49" t="s">
        <v>345</v>
      </c>
    </row>
    <row r="2269">
      <c r="A2269" s="49" t="s">
        <v>4777</v>
      </c>
      <c r="B2269" s="49" t="s">
        <v>4778</v>
      </c>
      <c r="C2269" s="50">
        <v>31.92</v>
      </c>
      <c r="D2269" s="51">
        <v>0.04</v>
      </c>
      <c r="E2269" s="52">
        <v>0.0013</v>
      </c>
      <c r="F2269" s="51">
        <v>0.0</v>
      </c>
      <c r="G2269" s="49" t="s">
        <v>56</v>
      </c>
      <c r="H2269" s="51">
        <v>2011.0</v>
      </c>
      <c r="I2269" s="51">
        <v>34462.0</v>
      </c>
      <c r="J2269" s="49" t="s">
        <v>72</v>
      </c>
      <c r="K2269" s="49" t="s">
        <v>124</v>
      </c>
    </row>
    <row r="2270">
      <c r="A2270" s="49" t="s">
        <v>4779</v>
      </c>
      <c r="B2270" s="49" t="s">
        <v>4780</v>
      </c>
      <c r="C2270" s="50">
        <v>20.07</v>
      </c>
      <c r="D2270" s="51">
        <v>0.04</v>
      </c>
      <c r="E2270" s="52">
        <v>0.002</v>
      </c>
      <c r="F2270" s="53">
        <v>4.24E9</v>
      </c>
      <c r="G2270" s="49" t="s">
        <v>56</v>
      </c>
      <c r="H2270" s="51">
        <v>2016.0</v>
      </c>
      <c r="I2270" s="51">
        <v>12607.0</v>
      </c>
      <c r="J2270" s="54"/>
      <c r="K2270" s="54"/>
    </row>
    <row r="2271">
      <c r="A2271" s="49" t="s">
        <v>4781</v>
      </c>
      <c r="B2271" s="49" t="s">
        <v>4782</v>
      </c>
      <c r="C2271" s="50">
        <v>93.14</v>
      </c>
      <c r="D2271" s="51">
        <v>-0.56</v>
      </c>
      <c r="E2271" s="52">
        <v>-0.006</v>
      </c>
      <c r="F2271" s="53">
        <v>5.32E10</v>
      </c>
      <c r="G2271" s="49" t="s">
        <v>56</v>
      </c>
      <c r="I2271" s="51">
        <v>2678592.0</v>
      </c>
      <c r="J2271" s="49" t="s">
        <v>107</v>
      </c>
      <c r="K2271" s="49" t="s">
        <v>1246</v>
      </c>
    </row>
    <row r="2272">
      <c r="A2272" s="49" t="s">
        <v>4783</v>
      </c>
      <c r="B2272" s="49" t="s">
        <v>4784</v>
      </c>
      <c r="C2272" s="50">
        <v>1.76</v>
      </c>
      <c r="D2272" s="51">
        <v>0.02</v>
      </c>
      <c r="E2272" s="52">
        <v>0.0115</v>
      </c>
      <c r="F2272" s="53">
        <v>1.95E8</v>
      </c>
      <c r="G2272" s="49" t="s">
        <v>121</v>
      </c>
      <c r="H2272" s="54"/>
      <c r="I2272" s="51">
        <v>654304.0</v>
      </c>
      <c r="J2272" s="49" t="s">
        <v>127</v>
      </c>
      <c r="K2272" s="49" t="s">
        <v>128</v>
      </c>
    </row>
    <row r="2273">
      <c r="A2273" s="49" t="s">
        <v>4785</v>
      </c>
      <c r="B2273" s="49" t="s">
        <v>4786</v>
      </c>
      <c r="C2273" s="50">
        <v>32.09</v>
      </c>
      <c r="D2273" s="51">
        <v>-0.09</v>
      </c>
      <c r="E2273" s="52">
        <v>-0.0028</v>
      </c>
      <c r="F2273" s="53">
        <v>6.5E10</v>
      </c>
      <c r="G2273" s="49" t="s">
        <v>121</v>
      </c>
      <c r="H2273" s="54"/>
      <c r="I2273" s="51">
        <v>8209424.0</v>
      </c>
      <c r="J2273" s="49" t="s">
        <v>223</v>
      </c>
      <c r="K2273" s="49" t="s">
        <v>875</v>
      </c>
    </row>
    <row r="2274">
      <c r="A2274" s="49" t="s">
        <v>4787</v>
      </c>
      <c r="B2274" s="49" t="s">
        <v>4788</v>
      </c>
      <c r="C2274" s="50">
        <v>11.12</v>
      </c>
      <c r="D2274" s="51">
        <v>0.0</v>
      </c>
      <c r="E2274" s="52">
        <v>0.0</v>
      </c>
      <c r="F2274" s="51">
        <v>3.7842194E7</v>
      </c>
      <c r="G2274" s="49" t="s">
        <v>1172</v>
      </c>
      <c r="H2274" s="51">
        <v>2022.0</v>
      </c>
      <c r="I2274" s="51">
        <v>50.0</v>
      </c>
      <c r="J2274" s="49" t="s">
        <v>223</v>
      </c>
      <c r="K2274" s="49" t="s">
        <v>111</v>
      </c>
    </row>
    <row r="2275">
      <c r="A2275" s="49" t="s">
        <v>4789</v>
      </c>
      <c r="B2275" s="49" t="s">
        <v>4790</v>
      </c>
      <c r="C2275" s="50">
        <v>0.0425</v>
      </c>
      <c r="D2275" s="51">
        <v>0.0</v>
      </c>
      <c r="E2275" s="52">
        <v>0.0</v>
      </c>
      <c r="F2275" s="51">
        <v>144631.0</v>
      </c>
      <c r="G2275" s="49" t="s">
        <v>1172</v>
      </c>
      <c r="H2275" s="51">
        <v>2022.0</v>
      </c>
      <c r="I2275" s="51">
        <v>500.0</v>
      </c>
      <c r="J2275" s="49" t="s">
        <v>223</v>
      </c>
      <c r="K2275" s="49" t="s">
        <v>111</v>
      </c>
    </row>
    <row r="2276">
      <c r="A2276" s="49" t="s">
        <v>4791</v>
      </c>
      <c r="B2276" s="49" t="s">
        <v>4792</v>
      </c>
      <c r="C2276" s="50">
        <v>10.5</v>
      </c>
      <c r="D2276" s="51">
        <v>0.0</v>
      </c>
      <c r="E2276" s="52">
        <v>0.0</v>
      </c>
      <c r="F2276" s="51">
        <v>0.0</v>
      </c>
      <c r="G2276" s="49" t="s">
        <v>56</v>
      </c>
      <c r="H2276" s="51">
        <v>2021.0</v>
      </c>
      <c r="I2276" s="51">
        <v>2794.0</v>
      </c>
      <c r="J2276" s="49" t="s">
        <v>72</v>
      </c>
      <c r="K2276" s="49" t="s">
        <v>73</v>
      </c>
    </row>
    <row r="2277">
      <c r="A2277" s="49" t="s">
        <v>4793</v>
      </c>
      <c r="B2277" s="49" t="s">
        <v>4794</v>
      </c>
      <c r="C2277" s="50">
        <v>0.095</v>
      </c>
      <c r="D2277" s="51">
        <v>0.0016</v>
      </c>
      <c r="E2277" s="52">
        <v>0.0171</v>
      </c>
      <c r="F2277" s="51">
        <v>0.0</v>
      </c>
      <c r="G2277" s="49" t="s">
        <v>56</v>
      </c>
      <c r="H2277" s="51">
        <v>2021.0</v>
      </c>
      <c r="I2277" s="51">
        <v>2583.0</v>
      </c>
      <c r="J2277" s="49" t="s">
        <v>72</v>
      </c>
      <c r="K2277" s="49" t="s">
        <v>73</v>
      </c>
    </row>
    <row r="2278">
      <c r="A2278" s="49" t="s">
        <v>4795</v>
      </c>
      <c r="B2278" s="49" t="s">
        <v>4796</v>
      </c>
      <c r="C2278" s="50">
        <v>0.027</v>
      </c>
      <c r="D2278" s="51">
        <v>-1.0E-4</v>
      </c>
      <c r="E2278" s="52">
        <v>-0.0037</v>
      </c>
      <c r="F2278" s="51">
        <v>0.0</v>
      </c>
      <c r="G2278" s="49" t="s">
        <v>56</v>
      </c>
      <c r="H2278" s="51">
        <v>2021.0</v>
      </c>
      <c r="I2278" s="51">
        <v>250.0</v>
      </c>
      <c r="J2278" s="49" t="s">
        <v>72</v>
      </c>
      <c r="K2278" s="49" t="s">
        <v>73</v>
      </c>
    </row>
    <row r="2279">
      <c r="A2279" s="49" t="s">
        <v>4797</v>
      </c>
      <c r="B2279" s="49" t="s">
        <v>4798</v>
      </c>
      <c r="C2279" s="50">
        <v>8.76</v>
      </c>
      <c r="D2279" s="51">
        <v>0.03</v>
      </c>
      <c r="E2279" s="52">
        <v>0.0034</v>
      </c>
      <c r="F2279" s="53">
        <v>1.08E9</v>
      </c>
      <c r="G2279" s="49" t="s">
        <v>56</v>
      </c>
      <c r="H2279" s="51">
        <v>2021.0</v>
      </c>
      <c r="I2279" s="51">
        <v>167104.0</v>
      </c>
      <c r="J2279" s="49" t="s">
        <v>107</v>
      </c>
      <c r="K2279" s="49" t="s">
        <v>262</v>
      </c>
    </row>
    <row r="2280">
      <c r="A2280" s="49" t="s">
        <v>4799</v>
      </c>
      <c r="B2280" s="49" t="s">
        <v>4800</v>
      </c>
      <c r="C2280" s="50">
        <v>0.3149</v>
      </c>
      <c r="D2280" s="51">
        <v>0.0049</v>
      </c>
      <c r="E2280" s="52">
        <v>0.0158</v>
      </c>
      <c r="F2280" s="51">
        <v>1.2879393E7</v>
      </c>
      <c r="G2280" s="49" t="s">
        <v>56</v>
      </c>
      <c r="I2280" s="51">
        <v>85876.0</v>
      </c>
      <c r="J2280" s="49" t="s">
        <v>95</v>
      </c>
      <c r="K2280" s="49" t="s">
        <v>269</v>
      </c>
    </row>
    <row r="2281">
      <c r="A2281" s="49" t="s">
        <v>4801</v>
      </c>
      <c r="B2281" s="49" t="s">
        <v>4802</v>
      </c>
      <c r="C2281" s="50">
        <v>2.82</v>
      </c>
      <c r="D2281" s="51">
        <v>-0.02</v>
      </c>
      <c r="E2281" s="52">
        <v>-0.007</v>
      </c>
      <c r="F2281" s="53">
        <v>3.9E9</v>
      </c>
      <c r="G2281" s="54"/>
      <c r="H2281" s="51">
        <v>2016.0</v>
      </c>
      <c r="I2281" s="51">
        <v>1223427.0</v>
      </c>
      <c r="J2281" s="49" t="s">
        <v>365</v>
      </c>
      <c r="K2281" s="49" t="s">
        <v>456</v>
      </c>
    </row>
    <row r="2282">
      <c r="A2282" s="49" t="s">
        <v>4803</v>
      </c>
      <c r="B2282" s="49" t="s">
        <v>4804</v>
      </c>
      <c r="C2282" s="50">
        <v>19.49</v>
      </c>
      <c r="D2282" s="51">
        <v>-0.075</v>
      </c>
      <c r="E2282" s="52">
        <v>-0.0038</v>
      </c>
      <c r="F2282" s="53">
        <v>4.12E9</v>
      </c>
      <c r="G2282" s="49" t="s">
        <v>56</v>
      </c>
      <c r="I2282" s="51">
        <v>290.0</v>
      </c>
      <c r="J2282" s="49" t="s">
        <v>365</v>
      </c>
      <c r="K2282" s="49" t="s">
        <v>366</v>
      </c>
    </row>
    <row r="2283">
      <c r="A2283" s="49" t="s">
        <v>4805</v>
      </c>
      <c r="B2283" s="49" t="s">
        <v>4806</v>
      </c>
      <c r="C2283" s="50">
        <v>12.78</v>
      </c>
      <c r="D2283" s="51">
        <v>0.03</v>
      </c>
      <c r="E2283" s="52">
        <v>0.0024</v>
      </c>
      <c r="F2283" s="53">
        <v>5.9E9</v>
      </c>
      <c r="G2283" s="49" t="s">
        <v>56</v>
      </c>
      <c r="I2283" s="51">
        <v>1784318.0</v>
      </c>
      <c r="J2283" s="49" t="s">
        <v>365</v>
      </c>
      <c r="K2283" s="49" t="s">
        <v>875</v>
      </c>
    </row>
    <row r="2284">
      <c r="A2284" s="49" t="s">
        <v>4807</v>
      </c>
      <c r="B2284" s="49" t="s">
        <v>4808</v>
      </c>
      <c r="C2284" s="50">
        <v>12.79</v>
      </c>
      <c r="D2284" s="51">
        <v>-0.46</v>
      </c>
      <c r="E2284" s="52">
        <v>-0.0347</v>
      </c>
      <c r="F2284" s="53">
        <v>1.5E9</v>
      </c>
      <c r="G2284" s="49" t="s">
        <v>738</v>
      </c>
      <c r="H2284" s="51">
        <v>2023.0</v>
      </c>
      <c r="I2284" s="51">
        <v>76586.0</v>
      </c>
      <c r="J2284" s="54"/>
      <c r="K2284" s="54"/>
    </row>
    <row r="2285">
      <c r="A2285" s="49" t="s">
        <v>4809</v>
      </c>
      <c r="B2285" s="49" t="s">
        <v>4810</v>
      </c>
      <c r="C2285" s="50">
        <v>1.44</v>
      </c>
      <c r="D2285" s="51">
        <v>0.12</v>
      </c>
      <c r="E2285" s="52">
        <v>0.0909</v>
      </c>
      <c r="F2285" s="51">
        <v>2.65248E7</v>
      </c>
      <c r="G2285" s="49" t="s">
        <v>738</v>
      </c>
      <c r="H2285" s="51">
        <v>2014.0</v>
      </c>
      <c r="I2285" s="51">
        <v>46096.0</v>
      </c>
      <c r="J2285" s="49" t="s">
        <v>82</v>
      </c>
      <c r="K2285" s="49" t="s">
        <v>83</v>
      </c>
    </row>
    <row r="2286">
      <c r="A2286" s="49" t="s">
        <v>4811</v>
      </c>
      <c r="B2286" s="49" t="s">
        <v>4812</v>
      </c>
      <c r="C2286" s="50">
        <v>20.75</v>
      </c>
      <c r="D2286" s="51">
        <v>-0.21</v>
      </c>
      <c r="E2286" s="52">
        <v>-0.01</v>
      </c>
      <c r="F2286" s="53">
        <v>4.39E9</v>
      </c>
      <c r="G2286" s="49" t="s">
        <v>56</v>
      </c>
      <c r="H2286" s="51">
        <v>2016.0</v>
      </c>
      <c r="I2286" s="51">
        <v>16268.0</v>
      </c>
      <c r="J2286" s="49" t="s">
        <v>365</v>
      </c>
      <c r="K2286" s="49" t="s">
        <v>366</v>
      </c>
    </row>
    <row r="2287">
      <c r="A2287" s="49" t="s">
        <v>4813</v>
      </c>
      <c r="B2287" s="49" t="s">
        <v>4814</v>
      </c>
      <c r="C2287" s="50">
        <v>44.86</v>
      </c>
      <c r="D2287" s="51">
        <v>-3.63</v>
      </c>
      <c r="E2287" s="52">
        <v>-0.0749</v>
      </c>
      <c r="F2287" s="53">
        <v>2.45E9</v>
      </c>
      <c r="G2287" s="49" t="s">
        <v>56</v>
      </c>
      <c r="I2287" s="51">
        <v>3773563.0</v>
      </c>
      <c r="J2287" s="49" t="s">
        <v>57</v>
      </c>
      <c r="K2287" s="49" t="s">
        <v>1064</v>
      </c>
    </row>
    <row r="2288">
      <c r="A2288" s="49" t="s">
        <v>4815</v>
      </c>
      <c r="B2288" s="49" t="s">
        <v>4816</v>
      </c>
      <c r="C2288" s="50">
        <v>115.9</v>
      </c>
      <c r="D2288" s="51">
        <v>-7.94</v>
      </c>
      <c r="E2288" s="52">
        <v>-0.0641</v>
      </c>
      <c r="F2288" s="53">
        <v>1.58E10</v>
      </c>
      <c r="G2288" s="49" t="s">
        <v>56</v>
      </c>
      <c r="H2288" s="51">
        <v>2012.0</v>
      </c>
      <c r="I2288" s="51">
        <v>6372169.0</v>
      </c>
      <c r="J2288" s="49" t="s">
        <v>107</v>
      </c>
      <c r="K2288" s="49" t="s">
        <v>108</v>
      </c>
    </row>
    <row r="2289">
      <c r="A2289" s="49" t="s">
        <v>4817</v>
      </c>
      <c r="B2289" s="49" t="s">
        <v>4818</v>
      </c>
      <c r="C2289" s="50">
        <v>32.16</v>
      </c>
      <c r="D2289" s="51">
        <v>-0.1</v>
      </c>
      <c r="E2289" s="52">
        <v>-0.0031</v>
      </c>
      <c r="F2289" s="53">
        <v>2.3E9</v>
      </c>
      <c r="G2289" s="49" t="s">
        <v>56</v>
      </c>
      <c r="H2289" s="51">
        <v>2015.0</v>
      </c>
      <c r="I2289" s="51">
        <v>608695.0</v>
      </c>
      <c r="J2289" s="49" t="s">
        <v>315</v>
      </c>
      <c r="K2289" s="49" t="s">
        <v>111</v>
      </c>
    </row>
    <row r="2290">
      <c r="A2290" s="49" t="s">
        <v>4819</v>
      </c>
      <c r="B2290" s="49" t="s">
        <v>4820</v>
      </c>
      <c r="C2290" s="50">
        <v>89.82</v>
      </c>
      <c r="D2290" s="51">
        <v>-1.42</v>
      </c>
      <c r="E2290" s="52">
        <v>-0.0156</v>
      </c>
      <c r="F2290" s="53">
        <v>3.69E9</v>
      </c>
      <c r="G2290" s="49" t="s">
        <v>56</v>
      </c>
      <c r="H2290" s="51">
        <v>2004.0</v>
      </c>
      <c r="I2290" s="51">
        <v>480049.0</v>
      </c>
      <c r="J2290" s="49" t="s">
        <v>107</v>
      </c>
      <c r="K2290" s="49" t="s">
        <v>111</v>
      </c>
    </row>
    <row r="2291">
      <c r="A2291" s="49" t="s">
        <v>4821</v>
      </c>
      <c r="B2291" s="49" t="s">
        <v>4822</v>
      </c>
      <c r="C2291" s="50">
        <v>1.55</v>
      </c>
      <c r="D2291" s="51">
        <v>-0.175</v>
      </c>
      <c r="E2291" s="52">
        <v>-0.1015</v>
      </c>
      <c r="F2291" s="51">
        <v>4438720.0</v>
      </c>
      <c r="G2291" s="49" t="s">
        <v>56</v>
      </c>
      <c r="I2291" s="51">
        <v>88411.0</v>
      </c>
      <c r="J2291" s="49" t="s">
        <v>82</v>
      </c>
      <c r="K2291" s="49" t="s">
        <v>83</v>
      </c>
    </row>
    <row r="2292">
      <c r="A2292" s="49" t="s">
        <v>4823</v>
      </c>
      <c r="B2292" s="49" t="s">
        <v>4824</v>
      </c>
      <c r="C2292" s="50">
        <v>96.44</v>
      </c>
      <c r="D2292" s="51">
        <v>-1.37</v>
      </c>
      <c r="E2292" s="52">
        <v>-0.014</v>
      </c>
      <c r="F2292" s="53">
        <v>5.42E9</v>
      </c>
      <c r="G2292" s="49" t="s">
        <v>56</v>
      </c>
      <c r="H2292" s="51">
        <v>2007.0</v>
      </c>
      <c r="I2292" s="51">
        <v>242053.0</v>
      </c>
      <c r="J2292" s="49" t="s">
        <v>82</v>
      </c>
      <c r="K2292" s="49" t="s">
        <v>1454</v>
      </c>
    </row>
    <row r="2293">
      <c r="A2293" s="49" t="s">
        <v>4825</v>
      </c>
      <c r="B2293" s="49" t="s">
        <v>4826</v>
      </c>
      <c r="C2293" s="50">
        <v>0.4041</v>
      </c>
      <c r="D2293" s="51">
        <v>-0.046</v>
      </c>
      <c r="E2293" s="52">
        <v>-0.1022</v>
      </c>
      <c r="F2293" s="51">
        <v>9270260.0</v>
      </c>
      <c r="G2293" s="49" t="s">
        <v>56</v>
      </c>
      <c r="I2293" s="51">
        <v>1339406.0</v>
      </c>
      <c r="J2293" s="49" t="s">
        <v>223</v>
      </c>
      <c r="K2293" s="49" t="s">
        <v>224</v>
      </c>
    </row>
    <row r="2294">
      <c r="A2294" s="49" t="s">
        <v>4827</v>
      </c>
      <c r="B2294" s="49" t="s">
        <v>4828</v>
      </c>
      <c r="C2294" s="50">
        <v>9.42</v>
      </c>
      <c r="D2294" s="51">
        <v>-0.23</v>
      </c>
      <c r="E2294" s="52">
        <v>-0.0238</v>
      </c>
      <c r="F2294" s="53">
        <v>1.98E8</v>
      </c>
      <c r="G2294" s="49" t="s">
        <v>56</v>
      </c>
      <c r="H2294" s="51">
        <v>2013.0</v>
      </c>
      <c r="I2294" s="51">
        <v>356520.0</v>
      </c>
      <c r="J2294" s="49" t="s">
        <v>82</v>
      </c>
      <c r="K2294" s="49" t="s">
        <v>152</v>
      </c>
    </row>
    <row r="2295">
      <c r="A2295" s="49" t="s">
        <v>4829</v>
      </c>
      <c r="B2295" s="49" t="s">
        <v>4830</v>
      </c>
      <c r="C2295" s="50">
        <v>91.87</v>
      </c>
      <c r="D2295" s="51">
        <v>-3.2</v>
      </c>
      <c r="E2295" s="52">
        <v>-0.0337</v>
      </c>
      <c r="F2295" s="53">
        <v>1.38E10</v>
      </c>
      <c r="G2295" s="49" t="s">
        <v>56</v>
      </c>
      <c r="H2295" s="51">
        <v>2000.0</v>
      </c>
      <c r="I2295" s="51">
        <v>1832860.0</v>
      </c>
      <c r="J2295" s="49" t="s">
        <v>107</v>
      </c>
      <c r="K2295" s="49" t="s">
        <v>108</v>
      </c>
    </row>
    <row r="2296">
      <c r="A2296" s="49" t="s">
        <v>4831</v>
      </c>
      <c r="B2296" s="49" t="s">
        <v>4832</v>
      </c>
      <c r="C2296" s="50">
        <v>0.6553</v>
      </c>
      <c r="D2296" s="51">
        <v>-0.0147</v>
      </c>
      <c r="E2296" s="52">
        <v>-0.0219</v>
      </c>
      <c r="F2296" s="51">
        <v>1.8881783E7</v>
      </c>
      <c r="G2296" s="49" t="s">
        <v>738</v>
      </c>
      <c r="H2296" s="51">
        <v>2018.0</v>
      </c>
      <c r="I2296" s="51">
        <v>8141.0</v>
      </c>
      <c r="J2296" s="49" t="s">
        <v>82</v>
      </c>
      <c r="K2296" s="49" t="s">
        <v>139</v>
      </c>
    </row>
    <row r="2297">
      <c r="A2297" s="49" t="s">
        <v>4833</v>
      </c>
      <c r="B2297" s="49" t="s">
        <v>4834</v>
      </c>
      <c r="C2297" s="50">
        <v>40.25</v>
      </c>
      <c r="D2297" s="51">
        <v>-0.85</v>
      </c>
      <c r="E2297" s="52">
        <v>-0.0207</v>
      </c>
      <c r="F2297" s="53">
        <v>2.2E9</v>
      </c>
      <c r="G2297" s="49" t="s">
        <v>56</v>
      </c>
      <c r="H2297" s="51">
        <v>2010.0</v>
      </c>
      <c r="I2297" s="51">
        <v>427828.0</v>
      </c>
      <c r="J2297" s="49" t="s">
        <v>95</v>
      </c>
      <c r="K2297" s="49" t="s">
        <v>215</v>
      </c>
    </row>
    <row r="2298">
      <c r="A2298" s="49" t="s">
        <v>4835</v>
      </c>
      <c r="B2298" s="49" t="s">
        <v>4836</v>
      </c>
      <c r="C2298" s="50">
        <v>47.97</v>
      </c>
      <c r="D2298" s="51">
        <v>-0.71</v>
      </c>
      <c r="E2298" s="52">
        <v>-0.0146</v>
      </c>
      <c r="F2298" s="53">
        <v>1.48E9</v>
      </c>
      <c r="G2298" s="49" t="s">
        <v>56</v>
      </c>
      <c r="H2298" s="51">
        <v>2014.0</v>
      </c>
      <c r="I2298" s="51">
        <v>293910.0</v>
      </c>
      <c r="J2298" s="49" t="s">
        <v>72</v>
      </c>
      <c r="K2298" s="49" t="s">
        <v>650</v>
      </c>
    </row>
    <row r="2299">
      <c r="A2299" s="49" t="s">
        <v>4837</v>
      </c>
      <c r="B2299" s="49" t="s">
        <v>4838</v>
      </c>
      <c r="C2299" s="50">
        <v>2.02</v>
      </c>
      <c r="D2299" s="51">
        <v>-0.04</v>
      </c>
      <c r="E2299" s="52">
        <v>-0.0194</v>
      </c>
      <c r="F2299" s="51">
        <v>4338770.0</v>
      </c>
      <c r="G2299" s="49" t="s">
        <v>56</v>
      </c>
      <c r="I2299" s="51">
        <v>3498.0</v>
      </c>
      <c r="J2299" s="49" t="s">
        <v>82</v>
      </c>
      <c r="K2299" s="49" t="s">
        <v>83</v>
      </c>
    </row>
    <row r="2300">
      <c r="A2300" s="49" t="s">
        <v>4839</v>
      </c>
      <c r="B2300" s="49" t="s">
        <v>4840</v>
      </c>
      <c r="C2300" s="50">
        <v>10.21</v>
      </c>
      <c r="D2300" s="51">
        <v>-0.19</v>
      </c>
      <c r="E2300" s="52">
        <v>-0.0183</v>
      </c>
      <c r="F2300" s="53">
        <v>1.63E9</v>
      </c>
      <c r="G2300" s="49" t="s">
        <v>56</v>
      </c>
      <c r="H2300" s="51">
        <v>2021.0</v>
      </c>
      <c r="I2300" s="51">
        <v>3162573.0</v>
      </c>
      <c r="J2300" s="49" t="s">
        <v>315</v>
      </c>
      <c r="K2300" s="49" t="s">
        <v>111</v>
      </c>
    </row>
    <row r="2301">
      <c r="A2301" s="49" t="s">
        <v>4841</v>
      </c>
      <c r="B2301" s="49" t="s">
        <v>4842</v>
      </c>
      <c r="C2301" s="50">
        <v>8.05</v>
      </c>
      <c r="D2301" s="51">
        <v>-0.07</v>
      </c>
      <c r="E2301" s="52">
        <v>-0.0086</v>
      </c>
      <c r="F2301" s="51">
        <v>0.0</v>
      </c>
      <c r="G2301" s="49" t="s">
        <v>56</v>
      </c>
      <c r="H2301" s="51">
        <v>2002.0</v>
      </c>
      <c r="I2301" s="51">
        <v>21637.0</v>
      </c>
      <c r="J2301" s="49" t="s">
        <v>72</v>
      </c>
      <c r="K2301" s="49" t="s">
        <v>321</v>
      </c>
    </row>
    <row r="2302">
      <c r="A2302" s="49" t="s">
        <v>4843</v>
      </c>
      <c r="B2302" s="49" t="s">
        <v>4844</v>
      </c>
      <c r="C2302" s="50">
        <v>1.33</v>
      </c>
      <c r="D2302" s="51">
        <v>-0.05</v>
      </c>
      <c r="E2302" s="52">
        <v>-0.0362</v>
      </c>
      <c r="F2302" s="51">
        <v>6.6051552E7</v>
      </c>
      <c r="G2302" s="49" t="s">
        <v>56</v>
      </c>
      <c r="H2302" s="51">
        <v>1988.0</v>
      </c>
      <c r="I2302" s="51">
        <v>92085.0</v>
      </c>
      <c r="J2302" s="49" t="s">
        <v>82</v>
      </c>
      <c r="K2302" s="49" t="s">
        <v>244</v>
      </c>
    </row>
    <row r="2303">
      <c r="A2303" s="49" t="s">
        <v>4845</v>
      </c>
      <c r="B2303" s="49" t="s">
        <v>4846</v>
      </c>
      <c r="C2303" s="50">
        <v>3.95</v>
      </c>
      <c r="D2303" s="51">
        <v>-0.02</v>
      </c>
      <c r="E2303" s="52">
        <v>-0.005</v>
      </c>
      <c r="F2303" s="51">
        <v>0.0</v>
      </c>
      <c r="G2303" s="49" t="s">
        <v>56</v>
      </c>
      <c r="H2303" s="51">
        <v>2007.0</v>
      </c>
      <c r="I2303" s="51">
        <v>122817.0</v>
      </c>
      <c r="J2303" s="49" t="s">
        <v>72</v>
      </c>
      <c r="K2303" s="49" t="s">
        <v>124</v>
      </c>
    </row>
    <row r="2304">
      <c r="A2304" s="49" t="s">
        <v>4847</v>
      </c>
      <c r="B2304" s="49" t="s">
        <v>4848</v>
      </c>
      <c r="C2304" s="50">
        <v>136.23</v>
      </c>
      <c r="D2304" s="51">
        <v>0.47</v>
      </c>
      <c r="E2304" s="52">
        <v>0.0035</v>
      </c>
      <c r="F2304" s="53">
        <v>7.93E10</v>
      </c>
      <c r="G2304" s="49" t="s">
        <v>56</v>
      </c>
      <c r="I2304" s="51">
        <v>2420974.0</v>
      </c>
      <c r="J2304" s="49" t="s">
        <v>223</v>
      </c>
      <c r="K2304" s="49" t="s">
        <v>953</v>
      </c>
    </row>
    <row r="2305">
      <c r="A2305" s="49" t="s">
        <v>4849</v>
      </c>
      <c r="B2305" s="49" t="s">
        <v>4850</v>
      </c>
      <c r="C2305" s="50">
        <v>15.26</v>
      </c>
      <c r="D2305" s="51">
        <v>-0.06</v>
      </c>
      <c r="E2305" s="52">
        <v>-0.0039</v>
      </c>
      <c r="F2305" s="51">
        <v>0.0</v>
      </c>
      <c r="G2305" s="49" t="s">
        <v>56</v>
      </c>
      <c r="H2305" s="51">
        <v>2004.0</v>
      </c>
      <c r="I2305" s="51">
        <v>36402.0</v>
      </c>
      <c r="J2305" s="49" t="s">
        <v>72</v>
      </c>
      <c r="K2305" s="49" t="s">
        <v>321</v>
      </c>
    </row>
    <row r="2306">
      <c r="A2306" s="49" t="s">
        <v>4851</v>
      </c>
      <c r="B2306" s="49" t="s">
        <v>4852</v>
      </c>
      <c r="C2306" s="50">
        <v>7.93</v>
      </c>
      <c r="D2306" s="51">
        <v>-0.2</v>
      </c>
      <c r="E2306" s="52">
        <v>-0.0246</v>
      </c>
      <c r="F2306" s="53">
        <v>4.52E8</v>
      </c>
      <c r="G2306" s="49" t="s">
        <v>56</v>
      </c>
      <c r="H2306" s="51">
        <v>2018.0</v>
      </c>
      <c r="I2306" s="51">
        <v>359103.0</v>
      </c>
      <c r="J2306" s="49" t="s">
        <v>82</v>
      </c>
      <c r="K2306" s="49" t="s">
        <v>83</v>
      </c>
    </row>
    <row r="2307">
      <c r="A2307" s="49" t="s">
        <v>4853</v>
      </c>
      <c r="B2307" s="49" t="s">
        <v>4854</v>
      </c>
      <c r="C2307" s="50">
        <v>16.94</v>
      </c>
      <c r="D2307" s="51">
        <v>-0.14</v>
      </c>
      <c r="E2307" s="52">
        <v>-0.0082</v>
      </c>
      <c r="F2307" s="51">
        <v>0.0</v>
      </c>
      <c r="G2307" s="54"/>
      <c r="H2307" s="51">
        <v>2005.0</v>
      </c>
      <c r="I2307" s="51">
        <v>89535.0</v>
      </c>
      <c r="J2307" s="49" t="s">
        <v>72</v>
      </c>
      <c r="K2307" s="49" t="s">
        <v>481</v>
      </c>
    </row>
    <row r="2308">
      <c r="A2308" s="49" t="s">
        <v>4855</v>
      </c>
      <c r="B2308" s="49" t="s">
        <v>4856</v>
      </c>
      <c r="C2308" s="50">
        <v>1.72</v>
      </c>
      <c r="D2308" s="51">
        <v>-0.06</v>
      </c>
      <c r="E2308" s="52">
        <v>-0.0337</v>
      </c>
      <c r="F2308" s="53">
        <v>2.3E8</v>
      </c>
      <c r="G2308" s="49" t="s">
        <v>56</v>
      </c>
      <c r="I2308" s="51">
        <v>4880754.0</v>
      </c>
      <c r="J2308" s="49" t="s">
        <v>315</v>
      </c>
      <c r="K2308" s="49" t="s">
        <v>111</v>
      </c>
    </row>
    <row r="2309">
      <c r="A2309" s="49" t="s">
        <v>4857</v>
      </c>
      <c r="B2309" s="49" t="s">
        <v>4858</v>
      </c>
      <c r="C2309" s="50">
        <v>0.3765</v>
      </c>
      <c r="D2309" s="51">
        <v>-0.0179</v>
      </c>
      <c r="E2309" s="52">
        <v>-0.0454</v>
      </c>
      <c r="F2309" s="51">
        <v>5.0448932E7</v>
      </c>
      <c r="G2309" s="49" t="s">
        <v>56</v>
      </c>
      <c r="I2309" s="51">
        <v>10144.0</v>
      </c>
      <c r="J2309" s="49" t="s">
        <v>315</v>
      </c>
      <c r="K2309" s="49" t="s">
        <v>111</v>
      </c>
    </row>
    <row r="2310">
      <c r="A2310" s="49" t="s">
        <v>4859</v>
      </c>
      <c r="B2310" s="49" t="s">
        <v>4860</v>
      </c>
      <c r="C2310" s="50">
        <v>14.82</v>
      </c>
      <c r="D2310" s="51">
        <v>-0.09</v>
      </c>
      <c r="E2310" s="52">
        <v>-0.006</v>
      </c>
      <c r="F2310" s="53">
        <v>2.32E8</v>
      </c>
      <c r="G2310" s="49" t="s">
        <v>56</v>
      </c>
      <c r="H2310" s="51">
        <v>2009.0</v>
      </c>
      <c r="I2310" s="51">
        <v>50930.0</v>
      </c>
      <c r="J2310" s="49" t="s">
        <v>72</v>
      </c>
      <c r="K2310" s="49" t="s">
        <v>185</v>
      </c>
    </row>
    <row r="2311">
      <c r="A2311" s="49" t="s">
        <v>4861</v>
      </c>
      <c r="B2311" s="49" t="s">
        <v>4862</v>
      </c>
      <c r="C2311" s="50">
        <v>8.62</v>
      </c>
      <c r="D2311" s="51">
        <v>0.0</v>
      </c>
      <c r="E2311" s="52">
        <v>0.0</v>
      </c>
      <c r="F2311" s="53">
        <v>1.96E8</v>
      </c>
      <c r="G2311" s="49" t="s">
        <v>56</v>
      </c>
      <c r="H2311" s="51">
        <v>2022.0</v>
      </c>
      <c r="I2311" s="51">
        <v>22502.0</v>
      </c>
      <c r="J2311" s="49" t="s">
        <v>223</v>
      </c>
      <c r="K2311" s="49" t="s">
        <v>953</v>
      </c>
    </row>
    <row r="2312">
      <c r="A2312" s="49" t="s">
        <v>4863</v>
      </c>
      <c r="B2312" s="49" t="s">
        <v>4864</v>
      </c>
      <c r="C2312" s="50">
        <v>45.34</v>
      </c>
      <c r="D2312" s="51">
        <v>0.1</v>
      </c>
      <c r="E2312" s="52">
        <v>0.0022</v>
      </c>
      <c r="F2312" s="54"/>
      <c r="G2312" s="49" t="s">
        <v>56</v>
      </c>
      <c r="I2312" s="51">
        <v>474.0</v>
      </c>
      <c r="J2312" s="54"/>
      <c r="K2312" s="54"/>
    </row>
    <row r="2313">
      <c r="A2313" s="49" t="s">
        <v>4865</v>
      </c>
      <c r="B2313" s="49" t="s">
        <v>4866</v>
      </c>
      <c r="C2313" s="50">
        <v>28.75</v>
      </c>
      <c r="D2313" s="51">
        <v>-0.25</v>
      </c>
      <c r="E2313" s="52">
        <v>-0.0086</v>
      </c>
      <c r="F2313" s="53">
        <v>1.64E9</v>
      </c>
      <c r="G2313" s="49" t="s">
        <v>56</v>
      </c>
      <c r="I2313" s="51">
        <v>611491.0</v>
      </c>
      <c r="J2313" s="49" t="s">
        <v>57</v>
      </c>
      <c r="K2313" s="49" t="s">
        <v>111</v>
      </c>
    </row>
    <row r="2314">
      <c r="A2314" s="49" t="s">
        <v>4867</v>
      </c>
      <c r="B2314" s="49" t="s">
        <v>4868</v>
      </c>
      <c r="C2314" s="50">
        <v>230.73</v>
      </c>
      <c r="D2314" s="51">
        <v>-4.29</v>
      </c>
      <c r="E2314" s="52">
        <v>-0.0183</v>
      </c>
      <c r="F2314" s="53">
        <v>1.34E10</v>
      </c>
      <c r="G2314" s="49" t="s">
        <v>56</v>
      </c>
      <c r="H2314" s="51">
        <v>2012.0</v>
      </c>
      <c r="I2314" s="51">
        <v>287870.0</v>
      </c>
      <c r="J2314" s="49" t="s">
        <v>107</v>
      </c>
      <c r="K2314" s="49" t="s">
        <v>348</v>
      </c>
    </row>
    <row r="2315">
      <c r="A2315" s="49" t="s">
        <v>4869</v>
      </c>
      <c r="B2315" s="49" t="s">
        <v>4870</v>
      </c>
      <c r="C2315" s="50">
        <v>35.43</v>
      </c>
      <c r="D2315" s="51">
        <v>-0.31</v>
      </c>
      <c r="E2315" s="52">
        <v>-0.0087</v>
      </c>
      <c r="F2315" s="53">
        <v>1.8E9</v>
      </c>
      <c r="G2315" s="49" t="s">
        <v>56</v>
      </c>
      <c r="I2315" s="51">
        <v>310741.0</v>
      </c>
      <c r="J2315" s="49" t="s">
        <v>95</v>
      </c>
      <c r="K2315" s="49" t="s">
        <v>611</v>
      </c>
    </row>
    <row r="2316">
      <c r="A2316" s="49" t="s">
        <v>4871</v>
      </c>
      <c r="B2316" s="49" t="s">
        <v>4872</v>
      </c>
      <c r="C2316" s="50">
        <v>27.57</v>
      </c>
      <c r="D2316" s="51">
        <v>-0.11</v>
      </c>
      <c r="E2316" s="52">
        <v>-0.004</v>
      </c>
      <c r="F2316" s="53">
        <v>5.99E10</v>
      </c>
      <c r="G2316" s="49" t="s">
        <v>56</v>
      </c>
      <c r="I2316" s="51">
        <v>4892026.0</v>
      </c>
      <c r="J2316" s="49" t="s">
        <v>365</v>
      </c>
      <c r="K2316" s="49" t="s">
        <v>875</v>
      </c>
    </row>
    <row r="2317">
      <c r="A2317" s="49" t="s">
        <v>4873</v>
      </c>
      <c r="B2317" s="49" t="s">
        <v>4874</v>
      </c>
      <c r="C2317" s="50">
        <v>4.14</v>
      </c>
      <c r="D2317" s="51">
        <v>-0.1</v>
      </c>
      <c r="E2317" s="52">
        <v>-0.0236</v>
      </c>
      <c r="F2317" s="53">
        <v>1.83E8</v>
      </c>
      <c r="G2317" s="49" t="s">
        <v>121</v>
      </c>
      <c r="H2317" s="54"/>
      <c r="I2317" s="51">
        <v>469533.0</v>
      </c>
      <c r="J2317" s="49" t="s">
        <v>82</v>
      </c>
      <c r="K2317" s="49" t="s">
        <v>83</v>
      </c>
    </row>
    <row r="2318">
      <c r="A2318" s="49" t="s">
        <v>4875</v>
      </c>
      <c r="B2318" s="49" t="s">
        <v>4876</v>
      </c>
      <c r="C2318" s="50">
        <v>6.49</v>
      </c>
      <c r="D2318" s="51">
        <v>0.05</v>
      </c>
      <c r="E2318" s="52">
        <v>0.0078</v>
      </c>
      <c r="F2318" s="53">
        <v>2.16E8</v>
      </c>
      <c r="G2318" s="49" t="s">
        <v>56</v>
      </c>
      <c r="I2318" s="51">
        <v>335590.0</v>
      </c>
      <c r="J2318" s="49" t="s">
        <v>223</v>
      </c>
      <c r="K2318" s="49" t="s">
        <v>953</v>
      </c>
    </row>
    <row r="2319">
      <c r="A2319" s="49" t="s">
        <v>4877</v>
      </c>
      <c r="B2319" s="49" t="s">
        <v>4878</v>
      </c>
      <c r="C2319" s="50">
        <v>1.7499</v>
      </c>
      <c r="D2319" s="51">
        <v>0.05</v>
      </c>
      <c r="E2319" s="52">
        <v>0.0294</v>
      </c>
      <c r="F2319" s="51">
        <v>4.4377464E7</v>
      </c>
      <c r="G2319" s="49" t="s">
        <v>67</v>
      </c>
      <c r="H2319" s="51">
        <v>2021.0</v>
      </c>
      <c r="I2319" s="51">
        <v>14991.0</v>
      </c>
      <c r="J2319" s="49" t="s">
        <v>95</v>
      </c>
      <c r="K2319" s="49" t="s">
        <v>215</v>
      </c>
    </row>
    <row r="2320">
      <c r="A2320" s="49" t="s">
        <v>4879</v>
      </c>
      <c r="B2320" s="49" t="s">
        <v>4880</v>
      </c>
      <c r="C2320" s="50">
        <v>41.13</v>
      </c>
      <c r="D2320" s="51">
        <v>-1.32</v>
      </c>
      <c r="E2320" s="52">
        <v>-0.0311</v>
      </c>
      <c r="F2320" s="53">
        <v>3.1E9</v>
      </c>
      <c r="G2320" s="49" t="s">
        <v>56</v>
      </c>
      <c r="H2320" s="51">
        <v>1997.0</v>
      </c>
      <c r="I2320" s="51">
        <v>760484.0</v>
      </c>
      <c r="J2320" s="49" t="s">
        <v>68</v>
      </c>
      <c r="K2320" s="49" t="s">
        <v>86</v>
      </c>
    </row>
    <row r="2321">
      <c r="A2321" s="49" t="s">
        <v>4881</v>
      </c>
      <c r="B2321" s="49" t="s">
        <v>4882</v>
      </c>
      <c r="C2321" s="50">
        <v>18.37</v>
      </c>
      <c r="D2321" s="51">
        <v>-0.49</v>
      </c>
      <c r="E2321" s="52">
        <v>-0.026</v>
      </c>
      <c r="F2321" s="54"/>
      <c r="G2321" s="49" t="s">
        <v>56</v>
      </c>
      <c r="I2321" s="51">
        <v>2441.0</v>
      </c>
      <c r="J2321" s="54"/>
      <c r="K2321" s="54"/>
    </row>
    <row r="2322">
      <c r="A2322" s="49" t="s">
        <v>4883</v>
      </c>
      <c r="B2322" s="49" t="s">
        <v>4884</v>
      </c>
      <c r="C2322" s="50">
        <v>25.55</v>
      </c>
      <c r="D2322" s="51">
        <v>-0.14</v>
      </c>
      <c r="E2322" s="52">
        <v>-0.0055</v>
      </c>
      <c r="F2322" s="54"/>
      <c r="G2322" s="49" t="s">
        <v>56</v>
      </c>
      <c r="I2322" s="51">
        <v>4392.0</v>
      </c>
      <c r="J2322" s="54"/>
      <c r="K2322" s="54"/>
    </row>
    <row r="2323">
      <c r="A2323" s="49" t="s">
        <v>4885</v>
      </c>
      <c r="B2323" s="49" t="s">
        <v>4886</v>
      </c>
      <c r="C2323" s="50">
        <v>17.01</v>
      </c>
      <c r="D2323" s="51">
        <v>-0.58</v>
      </c>
      <c r="E2323" s="52">
        <v>-0.033</v>
      </c>
      <c r="F2323" s="54"/>
      <c r="G2323" s="49" t="s">
        <v>56</v>
      </c>
      <c r="I2323" s="51">
        <v>6475.0</v>
      </c>
      <c r="J2323" s="54"/>
      <c r="K2323" s="54"/>
    </row>
    <row r="2324">
      <c r="A2324" s="49" t="s">
        <v>4887</v>
      </c>
      <c r="B2324" s="49" t="s">
        <v>4888</v>
      </c>
      <c r="C2324" s="50">
        <v>20.97</v>
      </c>
      <c r="D2324" s="51">
        <v>-0.36</v>
      </c>
      <c r="E2324" s="52">
        <v>-0.0169</v>
      </c>
      <c r="F2324" s="53">
        <v>3.27E9</v>
      </c>
      <c r="G2324" s="49" t="s">
        <v>56</v>
      </c>
      <c r="H2324" s="51">
        <v>2018.0</v>
      </c>
      <c r="I2324" s="51">
        <v>1204769.0</v>
      </c>
      <c r="J2324" s="49" t="s">
        <v>68</v>
      </c>
      <c r="K2324" s="49" t="s">
        <v>86</v>
      </c>
    </row>
    <row r="2325">
      <c r="A2325" s="49" t="s">
        <v>4889</v>
      </c>
      <c r="B2325" s="49" t="s">
        <v>4890</v>
      </c>
      <c r="C2325" s="50">
        <v>5.57</v>
      </c>
      <c r="D2325" s="51">
        <v>0.14</v>
      </c>
      <c r="E2325" s="52">
        <v>0.0258</v>
      </c>
      <c r="F2325" s="53">
        <v>1.23E8</v>
      </c>
      <c r="G2325" s="49" t="s">
        <v>56</v>
      </c>
      <c r="I2325" s="51">
        <v>59219.0</v>
      </c>
      <c r="J2325" s="49" t="s">
        <v>223</v>
      </c>
      <c r="K2325" s="49" t="s">
        <v>953</v>
      </c>
    </row>
    <row r="2326">
      <c r="A2326" s="49" t="s">
        <v>4891</v>
      </c>
      <c r="B2326" s="49" t="s">
        <v>4892</v>
      </c>
      <c r="C2326" s="50">
        <v>0.6666</v>
      </c>
      <c r="D2326" s="51">
        <v>-0.0114</v>
      </c>
      <c r="E2326" s="52">
        <v>-0.0168</v>
      </c>
      <c r="F2326" s="51">
        <v>2.3043362E7</v>
      </c>
      <c r="G2326" s="49" t="s">
        <v>56</v>
      </c>
      <c r="H2326" s="51">
        <v>2018.0</v>
      </c>
      <c r="I2326" s="51">
        <v>16619.0</v>
      </c>
      <c r="J2326" s="49" t="s">
        <v>82</v>
      </c>
      <c r="K2326" s="49" t="s">
        <v>83</v>
      </c>
    </row>
    <row r="2327">
      <c r="A2327" s="49" t="s">
        <v>4893</v>
      </c>
      <c r="B2327" s="49" t="s">
        <v>4894</v>
      </c>
      <c r="C2327" s="50">
        <v>23.93</v>
      </c>
      <c r="D2327" s="51">
        <v>0.03</v>
      </c>
      <c r="E2327" s="52">
        <v>0.0013</v>
      </c>
      <c r="F2327" s="53">
        <v>3.69E8</v>
      </c>
      <c r="G2327" s="49" t="s">
        <v>56</v>
      </c>
      <c r="I2327" s="51">
        <v>82860.0</v>
      </c>
      <c r="J2327" s="49" t="s">
        <v>72</v>
      </c>
      <c r="K2327" s="49" t="s">
        <v>133</v>
      </c>
    </row>
    <row r="2328">
      <c r="A2328" s="49" t="s">
        <v>4895</v>
      </c>
      <c r="B2328" s="49" t="s">
        <v>4896</v>
      </c>
      <c r="C2328" s="50">
        <v>18.29</v>
      </c>
      <c r="D2328" s="51">
        <v>-0.24</v>
      </c>
      <c r="E2328" s="52">
        <v>-0.013</v>
      </c>
      <c r="F2328" s="53">
        <v>2.01E9</v>
      </c>
      <c r="G2328" s="49" t="s">
        <v>56</v>
      </c>
      <c r="I2328" s="51">
        <v>1227288.0</v>
      </c>
      <c r="J2328" s="49" t="s">
        <v>68</v>
      </c>
      <c r="K2328" s="49" t="s">
        <v>86</v>
      </c>
    </row>
    <row r="2329">
      <c r="A2329" s="49" t="s">
        <v>4897</v>
      </c>
      <c r="B2329" s="49" t="s">
        <v>4898</v>
      </c>
      <c r="C2329" s="50">
        <v>24.67</v>
      </c>
      <c r="D2329" s="51">
        <v>-0.13</v>
      </c>
      <c r="E2329" s="52">
        <v>-0.0052</v>
      </c>
      <c r="F2329" s="54"/>
      <c r="G2329" s="49" t="s">
        <v>56</v>
      </c>
      <c r="I2329" s="51">
        <v>1609.0</v>
      </c>
      <c r="J2329" s="54"/>
      <c r="K2329" s="54"/>
    </row>
    <row r="2330">
      <c r="A2330" s="49" t="s">
        <v>4899</v>
      </c>
      <c r="B2330" s="49" t="s">
        <v>4900</v>
      </c>
      <c r="C2330" s="50">
        <v>27.64</v>
      </c>
      <c r="D2330" s="51">
        <v>-0.57</v>
      </c>
      <c r="E2330" s="52">
        <v>-0.0202</v>
      </c>
      <c r="F2330" s="53">
        <v>9.6E9</v>
      </c>
      <c r="G2330" s="49" t="s">
        <v>56</v>
      </c>
      <c r="H2330" s="51">
        <v>2018.0</v>
      </c>
      <c r="I2330" s="51">
        <v>2244661.0</v>
      </c>
      <c r="J2330" s="49" t="s">
        <v>72</v>
      </c>
      <c r="K2330" s="49" t="s">
        <v>312</v>
      </c>
    </row>
    <row r="2331">
      <c r="A2331" s="49" t="s">
        <v>4901</v>
      </c>
      <c r="B2331" s="49" t="s">
        <v>4902</v>
      </c>
      <c r="C2331" s="50">
        <v>17.79</v>
      </c>
      <c r="D2331" s="51">
        <v>-0.54</v>
      </c>
      <c r="E2331" s="52">
        <v>-0.0295</v>
      </c>
      <c r="F2331" s="54"/>
      <c r="G2331" s="49" t="s">
        <v>56</v>
      </c>
      <c r="I2331" s="51">
        <v>41424.0</v>
      </c>
      <c r="J2331" s="54"/>
      <c r="K2331" s="54"/>
    </row>
    <row r="2332">
      <c r="A2332" s="49" t="s">
        <v>4903</v>
      </c>
      <c r="B2332" s="49" t="s">
        <v>4904</v>
      </c>
      <c r="C2332" s="50">
        <v>13.95</v>
      </c>
      <c r="D2332" s="51">
        <v>-0.49</v>
      </c>
      <c r="E2332" s="52">
        <v>-0.0339</v>
      </c>
      <c r="F2332" s="54"/>
      <c r="G2332" s="49" t="s">
        <v>56</v>
      </c>
      <c r="I2332" s="51">
        <v>35296.0</v>
      </c>
      <c r="J2332" s="54"/>
      <c r="K2332" s="54"/>
    </row>
    <row r="2333">
      <c r="A2333" s="49" t="s">
        <v>4905</v>
      </c>
      <c r="B2333" s="49" t="s">
        <v>4906</v>
      </c>
      <c r="C2333" s="50">
        <v>703.81</v>
      </c>
      <c r="D2333" s="51">
        <v>-29.12</v>
      </c>
      <c r="E2333" s="52">
        <v>-0.0397</v>
      </c>
      <c r="F2333" s="53">
        <v>6.59E10</v>
      </c>
      <c r="G2333" s="49" t="s">
        <v>56</v>
      </c>
      <c r="H2333" s="51">
        <v>2000.0</v>
      </c>
      <c r="I2333" s="51">
        <v>409639.0</v>
      </c>
      <c r="J2333" s="49" t="s">
        <v>68</v>
      </c>
      <c r="K2333" s="49" t="s">
        <v>86</v>
      </c>
    </row>
    <row r="2334">
      <c r="A2334" s="49" t="s">
        <v>4907</v>
      </c>
      <c r="B2334" s="49" t="s">
        <v>4908</v>
      </c>
      <c r="C2334" s="50">
        <v>34.49</v>
      </c>
      <c r="D2334" s="51">
        <v>-0.24</v>
      </c>
      <c r="E2334" s="52">
        <v>-0.0069</v>
      </c>
      <c r="F2334" s="53">
        <v>1.08E11</v>
      </c>
      <c r="G2334" s="49" t="s">
        <v>4909</v>
      </c>
      <c r="H2334" s="54"/>
      <c r="I2334" s="51">
        <v>2693611.0</v>
      </c>
      <c r="J2334" s="49" t="s">
        <v>223</v>
      </c>
      <c r="K2334" s="49" t="s">
        <v>2349</v>
      </c>
    </row>
    <row r="2335">
      <c r="A2335" s="49" t="s">
        <v>4910</v>
      </c>
      <c r="B2335" s="49" t="s">
        <v>4911</v>
      </c>
      <c r="C2335" s="50">
        <v>58.49</v>
      </c>
      <c r="D2335" s="51">
        <v>-0.51</v>
      </c>
      <c r="E2335" s="52">
        <v>-0.0086</v>
      </c>
      <c r="F2335" s="53">
        <v>2.22E10</v>
      </c>
      <c r="G2335" s="49" t="s">
        <v>56</v>
      </c>
      <c r="I2335" s="51">
        <v>1382301.0</v>
      </c>
      <c r="J2335" s="49" t="s">
        <v>68</v>
      </c>
      <c r="K2335" s="49" t="s">
        <v>86</v>
      </c>
    </row>
    <row r="2336">
      <c r="A2336" s="49" t="s">
        <v>4912</v>
      </c>
      <c r="B2336" s="49" t="s">
        <v>4913</v>
      </c>
      <c r="C2336" s="50">
        <v>2.3</v>
      </c>
      <c r="D2336" s="51">
        <v>-0.03</v>
      </c>
      <c r="E2336" s="52">
        <v>-0.0129</v>
      </c>
      <c r="F2336" s="53">
        <v>1.12E9</v>
      </c>
      <c r="G2336" s="49" t="s">
        <v>56</v>
      </c>
      <c r="H2336" s="51">
        <v>2021.0</v>
      </c>
      <c r="I2336" s="51">
        <v>1212730.0</v>
      </c>
      <c r="J2336" s="49" t="s">
        <v>82</v>
      </c>
      <c r="K2336" s="49" t="s">
        <v>83</v>
      </c>
    </row>
    <row r="2337">
      <c r="A2337" s="49" t="s">
        <v>4914</v>
      </c>
      <c r="B2337" s="49" t="s">
        <v>4915</v>
      </c>
      <c r="C2337" s="50">
        <v>0.06</v>
      </c>
      <c r="D2337" s="51">
        <v>0.0</v>
      </c>
      <c r="E2337" s="52">
        <v>0.0</v>
      </c>
      <c r="F2337" s="51">
        <v>2.92449E7</v>
      </c>
      <c r="G2337" s="49" t="s">
        <v>56</v>
      </c>
      <c r="H2337" s="51">
        <v>2021.0</v>
      </c>
      <c r="I2337" s="51">
        <v>545.0</v>
      </c>
      <c r="J2337" s="49" t="s">
        <v>82</v>
      </c>
      <c r="K2337" s="49" t="s">
        <v>83</v>
      </c>
    </row>
    <row r="2338">
      <c r="A2338" s="49" t="s">
        <v>4916</v>
      </c>
      <c r="B2338" s="49" t="s">
        <v>4917</v>
      </c>
      <c r="C2338" s="50">
        <v>1.46</v>
      </c>
      <c r="D2338" s="51">
        <v>0.02</v>
      </c>
      <c r="E2338" s="52">
        <v>0.0139</v>
      </c>
      <c r="F2338" s="51">
        <v>1.9736493E7</v>
      </c>
      <c r="G2338" s="49" t="s">
        <v>56</v>
      </c>
      <c r="I2338" s="51">
        <v>706.0</v>
      </c>
      <c r="J2338" s="49" t="s">
        <v>72</v>
      </c>
      <c r="K2338" s="49" t="s">
        <v>321</v>
      </c>
    </row>
    <row r="2339">
      <c r="A2339" s="49" t="s">
        <v>4918</v>
      </c>
      <c r="B2339" s="49" t="s">
        <v>4919</v>
      </c>
      <c r="C2339" s="50">
        <v>43.09</v>
      </c>
      <c r="D2339" s="51">
        <v>-0.59</v>
      </c>
      <c r="E2339" s="52">
        <v>-0.0135</v>
      </c>
      <c r="F2339" s="53">
        <v>1.56E10</v>
      </c>
      <c r="G2339" s="49" t="s">
        <v>56</v>
      </c>
      <c r="I2339" s="51">
        <v>4183617.0</v>
      </c>
      <c r="J2339" s="49" t="s">
        <v>223</v>
      </c>
      <c r="K2339" s="49" t="s">
        <v>953</v>
      </c>
    </row>
    <row r="2340">
      <c r="A2340" s="49" t="s">
        <v>4920</v>
      </c>
      <c r="B2340" s="49" t="s">
        <v>4921</v>
      </c>
      <c r="C2340" s="50">
        <v>4.6</v>
      </c>
      <c r="D2340" s="51">
        <v>0.07</v>
      </c>
      <c r="E2340" s="52">
        <v>0.0155</v>
      </c>
      <c r="F2340" s="53">
        <v>1.44E9</v>
      </c>
      <c r="G2340" s="49" t="s">
        <v>121</v>
      </c>
      <c r="H2340" s="54"/>
      <c r="I2340" s="51">
        <v>2017871.0</v>
      </c>
      <c r="J2340" s="54"/>
      <c r="K2340" s="54"/>
    </row>
    <row r="2341">
      <c r="A2341" s="49" t="s">
        <v>4922</v>
      </c>
      <c r="B2341" s="49" t="s">
        <v>4923</v>
      </c>
      <c r="C2341" s="50">
        <v>2.23</v>
      </c>
      <c r="D2341" s="51">
        <v>-0.11</v>
      </c>
      <c r="E2341" s="52">
        <v>-0.047</v>
      </c>
      <c r="F2341" s="53">
        <v>3.37E8</v>
      </c>
      <c r="G2341" s="49" t="s">
        <v>56</v>
      </c>
      <c r="H2341" s="51">
        <v>2021.0</v>
      </c>
      <c r="I2341" s="51">
        <v>505341.0</v>
      </c>
      <c r="J2341" s="49" t="s">
        <v>82</v>
      </c>
      <c r="K2341" s="49" t="s">
        <v>83</v>
      </c>
    </row>
    <row r="2342">
      <c r="A2342" s="49" t="s">
        <v>4924</v>
      </c>
      <c r="B2342" s="49" t="s">
        <v>4925</v>
      </c>
      <c r="C2342" s="50">
        <v>8.76</v>
      </c>
      <c r="D2342" s="51">
        <v>-0.04</v>
      </c>
      <c r="E2342" s="52">
        <v>-0.0046</v>
      </c>
      <c r="F2342" s="51">
        <v>0.0</v>
      </c>
      <c r="G2342" s="49" t="s">
        <v>56</v>
      </c>
      <c r="H2342" s="51">
        <v>2003.0</v>
      </c>
      <c r="I2342" s="51">
        <v>22978.0</v>
      </c>
      <c r="J2342" s="49" t="s">
        <v>72</v>
      </c>
      <c r="K2342" s="49" t="s">
        <v>321</v>
      </c>
    </row>
    <row r="2343">
      <c r="A2343" s="49" t="s">
        <v>4926</v>
      </c>
      <c r="B2343" s="49" t="s">
        <v>4927</v>
      </c>
      <c r="C2343" s="50">
        <v>17.99</v>
      </c>
      <c r="D2343" s="51">
        <v>0.26</v>
      </c>
      <c r="E2343" s="52">
        <v>0.0147</v>
      </c>
      <c r="F2343" s="53">
        <v>3.79E9</v>
      </c>
      <c r="G2343" s="49" t="s">
        <v>121</v>
      </c>
      <c r="H2343" s="54"/>
      <c r="I2343" s="51">
        <v>1214492.0</v>
      </c>
      <c r="J2343" s="54"/>
      <c r="K2343" s="54"/>
    </row>
    <row r="2344">
      <c r="A2344" s="49" t="s">
        <v>4928</v>
      </c>
      <c r="B2344" s="49" t="s">
        <v>4929</v>
      </c>
      <c r="C2344" s="50">
        <v>8.3</v>
      </c>
      <c r="D2344" s="51">
        <v>-0.065</v>
      </c>
      <c r="E2344" s="52">
        <v>-0.0078</v>
      </c>
      <c r="F2344" s="51">
        <v>0.0</v>
      </c>
      <c r="G2344" s="54"/>
      <c r="H2344" s="51">
        <v>2004.0</v>
      </c>
      <c r="I2344" s="51">
        <v>23179.0</v>
      </c>
      <c r="J2344" s="49" t="s">
        <v>72</v>
      </c>
      <c r="K2344" s="49" t="s">
        <v>321</v>
      </c>
    </row>
    <row r="2345">
      <c r="A2345" s="49" t="s">
        <v>4930</v>
      </c>
      <c r="B2345" s="49" t="s">
        <v>4931</v>
      </c>
      <c r="C2345" s="50">
        <v>4.42</v>
      </c>
      <c r="D2345" s="51">
        <v>-0.06</v>
      </c>
      <c r="E2345" s="52">
        <v>-0.0134</v>
      </c>
      <c r="F2345" s="53">
        <v>1.47E10</v>
      </c>
      <c r="G2345" s="49" t="s">
        <v>858</v>
      </c>
      <c r="H2345" s="54"/>
      <c r="I2345" s="51">
        <v>1.5488575E7</v>
      </c>
      <c r="J2345" s="49" t="s">
        <v>107</v>
      </c>
      <c r="K2345" s="49" t="s">
        <v>678</v>
      </c>
    </row>
    <row r="2346">
      <c r="A2346" s="49" t="s">
        <v>4932</v>
      </c>
      <c r="B2346" s="49" t="s">
        <v>4933</v>
      </c>
      <c r="C2346" s="50">
        <v>304.07</v>
      </c>
      <c r="D2346" s="51">
        <v>-2.62</v>
      </c>
      <c r="E2346" s="52">
        <v>-0.0085</v>
      </c>
      <c r="F2346" s="53">
        <v>1.4E10</v>
      </c>
      <c r="G2346" s="49" t="s">
        <v>56</v>
      </c>
      <c r="I2346" s="51">
        <v>94498.0</v>
      </c>
      <c r="J2346" s="49" t="s">
        <v>72</v>
      </c>
      <c r="K2346" s="49" t="s">
        <v>312</v>
      </c>
    </row>
    <row r="2347">
      <c r="A2347" s="49" t="s">
        <v>4934</v>
      </c>
      <c r="B2347" s="49" t="s">
        <v>4935</v>
      </c>
      <c r="C2347" s="50">
        <v>18.29</v>
      </c>
      <c r="D2347" s="51">
        <v>-0.46</v>
      </c>
      <c r="E2347" s="52">
        <v>-0.0245</v>
      </c>
      <c r="F2347" s="53">
        <v>1.03E9</v>
      </c>
      <c r="G2347" s="49" t="s">
        <v>56</v>
      </c>
      <c r="H2347" s="51">
        <v>2008.0</v>
      </c>
      <c r="I2347" s="51">
        <v>493588.0</v>
      </c>
      <c r="J2347" s="49" t="s">
        <v>107</v>
      </c>
      <c r="K2347" s="49" t="s">
        <v>111</v>
      </c>
    </row>
    <row r="2348">
      <c r="A2348" s="49" t="s">
        <v>4936</v>
      </c>
      <c r="B2348" s="49" t="s">
        <v>4937</v>
      </c>
      <c r="C2348" s="50">
        <v>14.1</v>
      </c>
      <c r="D2348" s="51">
        <v>0.04</v>
      </c>
      <c r="E2348" s="52">
        <v>0.0028</v>
      </c>
      <c r="F2348" s="53">
        <v>2.59E9</v>
      </c>
      <c r="G2348" s="49" t="s">
        <v>144</v>
      </c>
      <c r="H2348" s="51">
        <v>2000.0</v>
      </c>
      <c r="I2348" s="51">
        <v>1504396.0</v>
      </c>
      <c r="J2348" s="49" t="s">
        <v>57</v>
      </c>
      <c r="K2348" s="49" t="s">
        <v>249</v>
      </c>
    </row>
    <row r="2349">
      <c r="A2349" s="49" t="s">
        <v>4938</v>
      </c>
      <c r="B2349" s="49" t="s">
        <v>4939</v>
      </c>
      <c r="C2349" s="50">
        <v>1.925</v>
      </c>
      <c r="D2349" s="51">
        <v>-0.075</v>
      </c>
      <c r="E2349" s="52">
        <v>-0.0375</v>
      </c>
      <c r="F2349" s="51">
        <v>1.0414887E7</v>
      </c>
      <c r="G2349" s="49" t="s">
        <v>56</v>
      </c>
      <c r="I2349" s="51">
        <v>7934.0</v>
      </c>
      <c r="J2349" s="49" t="s">
        <v>82</v>
      </c>
      <c r="K2349" s="49" t="s">
        <v>83</v>
      </c>
    </row>
    <row r="2350">
      <c r="A2350" s="49" t="s">
        <v>4940</v>
      </c>
      <c r="B2350" s="49" t="s">
        <v>4941</v>
      </c>
      <c r="C2350" s="50">
        <v>14.11</v>
      </c>
      <c r="D2350" s="51">
        <v>-0.39</v>
      </c>
      <c r="E2350" s="52">
        <v>-0.0269</v>
      </c>
      <c r="F2350" s="53">
        <v>1.32E9</v>
      </c>
      <c r="G2350" s="54"/>
      <c r="H2350" s="51">
        <v>2021.0</v>
      </c>
      <c r="I2350" s="51">
        <v>358675.0</v>
      </c>
      <c r="J2350" s="49" t="s">
        <v>127</v>
      </c>
      <c r="K2350" s="49" t="s">
        <v>128</v>
      </c>
    </row>
    <row r="2351">
      <c r="A2351" s="49" t="s">
        <v>4942</v>
      </c>
      <c r="B2351" s="49" t="s">
        <v>4943</v>
      </c>
      <c r="C2351" s="50">
        <v>53.9</v>
      </c>
      <c r="D2351" s="51">
        <v>-0.59</v>
      </c>
      <c r="E2351" s="52">
        <v>-0.0108</v>
      </c>
      <c r="F2351" s="53">
        <v>1.88E10</v>
      </c>
      <c r="G2351" s="49" t="s">
        <v>56</v>
      </c>
      <c r="I2351" s="51">
        <v>2376482.0</v>
      </c>
      <c r="J2351" s="49" t="s">
        <v>365</v>
      </c>
      <c r="K2351" s="49" t="s">
        <v>456</v>
      </c>
    </row>
    <row r="2352">
      <c r="A2352" s="49" t="s">
        <v>4944</v>
      </c>
      <c r="B2352" s="49" t="s">
        <v>4945</v>
      </c>
      <c r="C2352" s="50">
        <v>65.23</v>
      </c>
      <c r="D2352" s="51">
        <v>-1.48</v>
      </c>
      <c r="E2352" s="52">
        <v>-0.0222</v>
      </c>
      <c r="F2352" s="53">
        <v>3.93E9</v>
      </c>
      <c r="G2352" s="49" t="s">
        <v>56</v>
      </c>
      <c r="H2352" s="51">
        <v>2022.0</v>
      </c>
      <c r="I2352" s="51">
        <v>646063.0</v>
      </c>
      <c r="J2352" s="49" t="s">
        <v>57</v>
      </c>
      <c r="K2352" s="49" t="s">
        <v>469</v>
      </c>
    </row>
    <row r="2353">
      <c r="A2353" s="49" t="s">
        <v>4946</v>
      </c>
      <c r="B2353" s="49" t="s">
        <v>4947</v>
      </c>
      <c r="C2353" s="50">
        <v>11.19</v>
      </c>
      <c r="D2353" s="51">
        <v>-0.03</v>
      </c>
      <c r="E2353" s="52">
        <v>-0.0027</v>
      </c>
      <c r="F2353" s="51">
        <v>0.0</v>
      </c>
      <c r="G2353" s="49" t="s">
        <v>56</v>
      </c>
      <c r="H2353" s="51">
        <v>2021.0</v>
      </c>
      <c r="I2353" s="51">
        <v>2198.0</v>
      </c>
      <c r="J2353" s="49" t="s">
        <v>72</v>
      </c>
      <c r="K2353" s="49" t="s">
        <v>73</v>
      </c>
    </row>
    <row r="2354">
      <c r="A2354" s="49" t="s">
        <v>4948</v>
      </c>
      <c r="B2354" s="49" t="s">
        <v>4949</v>
      </c>
      <c r="C2354" s="50">
        <v>0.0687</v>
      </c>
      <c r="D2354" s="51">
        <v>-0.0013</v>
      </c>
      <c r="E2354" s="52">
        <v>-0.0186</v>
      </c>
      <c r="F2354" s="51">
        <v>0.0</v>
      </c>
      <c r="G2354" s="49" t="s">
        <v>56</v>
      </c>
      <c r="H2354" s="51">
        <v>2021.0</v>
      </c>
      <c r="I2354" s="51">
        <v>139.0</v>
      </c>
      <c r="J2354" s="49" t="s">
        <v>72</v>
      </c>
      <c r="K2354" s="49" t="s">
        <v>73</v>
      </c>
    </row>
    <row r="2355">
      <c r="A2355" s="49" t="s">
        <v>4950</v>
      </c>
      <c r="B2355" s="49" t="s">
        <v>4951</v>
      </c>
      <c r="C2355" s="50">
        <v>16.27</v>
      </c>
      <c r="D2355" s="51">
        <v>-0.63</v>
      </c>
      <c r="E2355" s="52">
        <v>-0.0373</v>
      </c>
      <c r="F2355" s="53">
        <v>2.23E8</v>
      </c>
      <c r="G2355" s="49" t="s">
        <v>56</v>
      </c>
      <c r="I2355" s="51">
        <v>10697.0</v>
      </c>
      <c r="J2355" s="49" t="s">
        <v>95</v>
      </c>
      <c r="K2355" s="49" t="s">
        <v>1354</v>
      </c>
    </row>
    <row r="2356">
      <c r="A2356" s="49" t="s">
        <v>4952</v>
      </c>
      <c r="B2356" s="49" t="s">
        <v>4953</v>
      </c>
      <c r="C2356" s="50">
        <v>99.46</v>
      </c>
      <c r="D2356" s="51">
        <v>-1.37</v>
      </c>
      <c r="E2356" s="52">
        <v>-0.0136</v>
      </c>
      <c r="F2356" s="53">
        <v>2.56E9</v>
      </c>
      <c r="G2356" s="49" t="s">
        <v>56</v>
      </c>
      <c r="I2356" s="51">
        <v>104340.0</v>
      </c>
      <c r="J2356" s="49" t="s">
        <v>520</v>
      </c>
      <c r="K2356" s="49" t="s">
        <v>391</v>
      </c>
    </row>
    <row r="2357">
      <c r="A2357" s="49" t="s">
        <v>4954</v>
      </c>
      <c r="B2357" s="49" t="s">
        <v>4955</v>
      </c>
      <c r="C2357" s="50">
        <v>26.44</v>
      </c>
      <c r="D2357" s="51">
        <v>0.16</v>
      </c>
      <c r="E2357" s="52">
        <v>0.0061</v>
      </c>
      <c r="F2357" s="53">
        <v>1.85E8</v>
      </c>
      <c r="G2357" s="49" t="s">
        <v>3183</v>
      </c>
      <c r="H2357" s="54"/>
      <c r="I2357" s="51">
        <v>13819.0</v>
      </c>
      <c r="J2357" s="49" t="s">
        <v>95</v>
      </c>
      <c r="K2357" s="49" t="s">
        <v>1315</v>
      </c>
    </row>
    <row r="2358">
      <c r="A2358" s="49" t="s">
        <v>4956</v>
      </c>
      <c r="B2358" s="49" t="s">
        <v>4957</v>
      </c>
      <c r="C2358" s="50">
        <v>0.679</v>
      </c>
      <c r="D2358" s="51">
        <v>0.0794</v>
      </c>
      <c r="E2358" s="52">
        <v>0.1324</v>
      </c>
      <c r="F2358" s="51">
        <v>0.0</v>
      </c>
      <c r="G2358" s="49" t="s">
        <v>476</v>
      </c>
      <c r="I2358" s="51">
        <v>170271.0</v>
      </c>
      <c r="J2358" s="54"/>
      <c r="K2358" s="54"/>
    </row>
    <row r="2359">
      <c r="A2359" s="49" t="s">
        <v>4958</v>
      </c>
      <c r="B2359" s="49" t="s">
        <v>4959</v>
      </c>
      <c r="C2359" s="50">
        <v>0.0089</v>
      </c>
      <c r="D2359" s="51">
        <v>0.002</v>
      </c>
      <c r="E2359" s="52">
        <v>0.2899</v>
      </c>
      <c r="F2359" s="51">
        <v>0.0</v>
      </c>
      <c r="G2359" s="49" t="s">
        <v>476</v>
      </c>
      <c r="I2359" s="51">
        <v>200.0</v>
      </c>
      <c r="J2359" s="54"/>
      <c r="K2359" s="54"/>
    </row>
    <row r="2360">
      <c r="A2360" s="49" t="s">
        <v>4960</v>
      </c>
      <c r="B2360" s="49" t="s">
        <v>4961</v>
      </c>
      <c r="C2360" s="50">
        <v>233.49</v>
      </c>
      <c r="D2360" s="51">
        <v>-4.96</v>
      </c>
      <c r="E2360" s="52">
        <v>-0.0208</v>
      </c>
      <c r="F2360" s="53">
        <v>3.74E9</v>
      </c>
      <c r="G2360" s="49" t="s">
        <v>236</v>
      </c>
      <c r="H2360" s="54"/>
      <c r="I2360" s="51">
        <v>23124.0</v>
      </c>
      <c r="J2360" s="49" t="s">
        <v>72</v>
      </c>
      <c r="K2360" s="49" t="s">
        <v>237</v>
      </c>
    </row>
    <row r="2361">
      <c r="A2361" s="49" t="s">
        <v>4962</v>
      </c>
      <c r="B2361" s="49" t="s">
        <v>4963</v>
      </c>
      <c r="C2361" s="50">
        <v>22.5</v>
      </c>
      <c r="D2361" s="51">
        <v>0.15</v>
      </c>
      <c r="E2361" s="52">
        <v>0.0067</v>
      </c>
      <c r="F2361" s="53">
        <v>3.61E8</v>
      </c>
      <c r="G2361" s="49" t="s">
        <v>236</v>
      </c>
      <c r="H2361" s="54"/>
      <c r="I2361" s="51">
        <v>15243.0</v>
      </c>
      <c r="J2361" s="49" t="s">
        <v>72</v>
      </c>
      <c r="K2361" s="49" t="s">
        <v>237</v>
      </c>
    </row>
    <row r="2362">
      <c r="A2362" s="49" t="s">
        <v>4964</v>
      </c>
      <c r="B2362" s="49" t="s">
        <v>4965</v>
      </c>
      <c r="C2362" s="50">
        <v>22.44</v>
      </c>
      <c r="D2362" s="51">
        <v>-0.25</v>
      </c>
      <c r="E2362" s="52">
        <v>-0.011</v>
      </c>
      <c r="F2362" s="53">
        <v>3.6E8</v>
      </c>
      <c r="G2362" s="49" t="s">
        <v>236</v>
      </c>
      <c r="H2362" s="54"/>
      <c r="I2362" s="51">
        <v>21641.0</v>
      </c>
      <c r="J2362" s="49" t="s">
        <v>72</v>
      </c>
      <c r="K2362" s="49" t="s">
        <v>237</v>
      </c>
    </row>
    <row r="2363">
      <c r="A2363" s="49" t="s">
        <v>4966</v>
      </c>
      <c r="B2363" s="49" t="s">
        <v>4967</v>
      </c>
      <c r="C2363" s="50">
        <v>10.12</v>
      </c>
      <c r="D2363" s="51">
        <v>0.0</v>
      </c>
      <c r="E2363" s="52">
        <v>0.0</v>
      </c>
      <c r="F2363" s="51">
        <v>0.0</v>
      </c>
      <c r="G2363" s="49" t="s">
        <v>56</v>
      </c>
      <c r="H2363" s="51">
        <v>2023.0</v>
      </c>
      <c r="I2363" s="51">
        <v>116.0</v>
      </c>
      <c r="J2363" s="49" t="s">
        <v>72</v>
      </c>
      <c r="K2363" s="49" t="s">
        <v>73</v>
      </c>
    </row>
    <row r="2364">
      <c r="A2364" s="49" t="s">
        <v>4968</v>
      </c>
      <c r="B2364" s="49" t="s">
        <v>4969</v>
      </c>
      <c r="C2364" s="50">
        <v>0.1551</v>
      </c>
      <c r="D2364" s="51">
        <v>0.0</v>
      </c>
      <c r="E2364" s="52">
        <v>0.0</v>
      </c>
      <c r="F2364" s="51">
        <v>0.0</v>
      </c>
      <c r="G2364" s="49" t="s">
        <v>56</v>
      </c>
      <c r="H2364" s="51">
        <v>2023.0</v>
      </c>
      <c r="I2364" s="51">
        <v>1.0</v>
      </c>
      <c r="J2364" s="49" t="s">
        <v>72</v>
      </c>
      <c r="K2364" s="49" t="s">
        <v>73</v>
      </c>
    </row>
    <row r="2365">
      <c r="A2365" s="49" t="s">
        <v>4970</v>
      </c>
      <c r="B2365" s="49" t="s">
        <v>4971</v>
      </c>
      <c r="C2365" s="50">
        <v>18.46</v>
      </c>
      <c r="D2365" s="51">
        <v>-0.07</v>
      </c>
      <c r="E2365" s="52">
        <v>-0.0038</v>
      </c>
      <c r="F2365" s="53">
        <v>4.46E9</v>
      </c>
      <c r="G2365" s="49" t="s">
        <v>56</v>
      </c>
      <c r="H2365" s="51">
        <v>2014.0</v>
      </c>
      <c r="I2365" s="51">
        <v>1199135.0</v>
      </c>
      <c r="J2365" s="49" t="s">
        <v>57</v>
      </c>
      <c r="K2365" s="49" t="s">
        <v>345</v>
      </c>
    </row>
    <row r="2366">
      <c r="A2366" s="49" t="s">
        <v>4972</v>
      </c>
      <c r="B2366" s="49" t="s">
        <v>4973</v>
      </c>
      <c r="C2366" s="50">
        <v>1.3724</v>
      </c>
      <c r="D2366" s="51">
        <v>0.0224</v>
      </c>
      <c r="E2366" s="52">
        <v>0.0166</v>
      </c>
      <c r="F2366" s="51">
        <v>2975849.0</v>
      </c>
      <c r="G2366" s="49" t="s">
        <v>56</v>
      </c>
      <c r="H2366" s="51">
        <v>2021.0</v>
      </c>
      <c r="I2366" s="51">
        <v>47532.0</v>
      </c>
      <c r="J2366" s="49" t="s">
        <v>82</v>
      </c>
      <c r="K2366" s="49" t="s">
        <v>139</v>
      </c>
    </row>
    <row r="2367">
      <c r="A2367" s="49" t="s">
        <v>4974</v>
      </c>
      <c r="B2367" s="49" t="s">
        <v>4975</v>
      </c>
      <c r="C2367" s="50">
        <v>0.068</v>
      </c>
      <c r="D2367" s="51">
        <v>-0.007</v>
      </c>
      <c r="E2367" s="52">
        <v>-0.0933</v>
      </c>
      <c r="F2367" s="51">
        <v>147448.0</v>
      </c>
      <c r="G2367" s="49" t="s">
        <v>56</v>
      </c>
      <c r="H2367" s="51">
        <v>2021.0</v>
      </c>
      <c r="I2367" s="51">
        <v>698.0</v>
      </c>
      <c r="J2367" s="49" t="s">
        <v>82</v>
      </c>
      <c r="K2367" s="49" t="s">
        <v>139</v>
      </c>
    </row>
    <row r="2368">
      <c r="A2368" s="49" t="s">
        <v>4976</v>
      </c>
      <c r="B2368" s="49" t="s">
        <v>4977</v>
      </c>
      <c r="C2368" s="50">
        <v>193.1</v>
      </c>
      <c r="D2368" s="51">
        <v>-2.65</v>
      </c>
      <c r="E2368" s="52">
        <v>-0.0135</v>
      </c>
      <c r="F2368" s="53">
        <v>8.56E9</v>
      </c>
      <c r="G2368" s="49" t="s">
        <v>738</v>
      </c>
      <c r="H2368" s="54"/>
      <c r="I2368" s="51">
        <v>29445.0</v>
      </c>
      <c r="J2368" s="49" t="s">
        <v>57</v>
      </c>
      <c r="K2368" s="49" t="s">
        <v>269</v>
      </c>
    </row>
    <row r="2369">
      <c r="A2369" s="49" t="s">
        <v>4978</v>
      </c>
      <c r="B2369" s="49" t="s">
        <v>4979</v>
      </c>
      <c r="C2369" s="50">
        <v>20.65</v>
      </c>
      <c r="D2369" s="51">
        <v>-0.46</v>
      </c>
      <c r="E2369" s="52">
        <v>-0.0218</v>
      </c>
      <c r="F2369" s="53">
        <v>3.46E9</v>
      </c>
      <c r="G2369" s="49" t="s">
        <v>56</v>
      </c>
      <c r="H2369" s="51">
        <v>2021.0</v>
      </c>
      <c r="I2369" s="51">
        <v>670198.0</v>
      </c>
      <c r="J2369" s="49" t="s">
        <v>107</v>
      </c>
      <c r="K2369" s="49" t="s">
        <v>348</v>
      </c>
    </row>
    <row r="2370">
      <c r="A2370" s="49" t="s">
        <v>4980</v>
      </c>
      <c r="B2370" s="49" t="s">
        <v>4981</v>
      </c>
      <c r="C2370" s="50">
        <v>47.36</v>
      </c>
      <c r="D2370" s="51">
        <v>-1.07</v>
      </c>
      <c r="E2370" s="52">
        <v>-0.0221</v>
      </c>
      <c r="F2370" s="53">
        <v>5.07E9</v>
      </c>
      <c r="G2370" s="49" t="s">
        <v>236</v>
      </c>
      <c r="H2370" s="51">
        <v>2013.0</v>
      </c>
      <c r="I2370" s="51">
        <v>376971.0</v>
      </c>
      <c r="J2370" s="49" t="s">
        <v>72</v>
      </c>
      <c r="K2370" s="49" t="s">
        <v>237</v>
      </c>
    </row>
    <row r="2371">
      <c r="A2371" s="49" t="s">
        <v>4982</v>
      </c>
      <c r="B2371" s="49" t="s">
        <v>4983</v>
      </c>
      <c r="C2371" s="50">
        <v>4.65</v>
      </c>
      <c r="D2371" s="51">
        <v>-0.13</v>
      </c>
      <c r="E2371" s="52">
        <v>-0.0272</v>
      </c>
      <c r="F2371" s="51">
        <v>7.703741E7</v>
      </c>
      <c r="G2371" s="49" t="s">
        <v>56</v>
      </c>
      <c r="I2371" s="51">
        <v>72067.0</v>
      </c>
      <c r="J2371" s="49" t="s">
        <v>57</v>
      </c>
      <c r="K2371" s="49" t="s">
        <v>4493</v>
      </c>
    </row>
    <row r="2372">
      <c r="A2372" s="49" t="s">
        <v>4984</v>
      </c>
      <c r="B2372" s="49" t="s">
        <v>4985</v>
      </c>
      <c r="C2372" s="50">
        <v>15.04</v>
      </c>
      <c r="D2372" s="51">
        <v>-0.01</v>
      </c>
      <c r="E2372" s="52">
        <v>-7.0E-4</v>
      </c>
      <c r="F2372" s="51">
        <v>4.070776E7</v>
      </c>
      <c r="G2372" s="49" t="s">
        <v>56</v>
      </c>
      <c r="H2372" s="51">
        <v>1960.0</v>
      </c>
      <c r="I2372" s="51">
        <v>13714.0</v>
      </c>
      <c r="J2372" s="49" t="s">
        <v>107</v>
      </c>
      <c r="K2372" s="49" t="s">
        <v>111</v>
      </c>
    </row>
    <row r="2373">
      <c r="A2373" s="49" t="s">
        <v>4986</v>
      </c>
      <c r="B2373" s="49" t="s">
        <v>4987</v>
      </c>
      <c r="C2373" s="50">
        <v>0.802</v>
      </c>
      <c r="D2373" s="51">
        <v>-0.09</v>
      </c>
      <c r="E2373" s="52">
        <v>-0.1009</v>
      </c>
      <c r="F2373" s="51">
        <v>8.5809404E7</v>
      </c>
      <c r="G2373" s="49" t="s">
        <v>56</v>
      </c>
      <c r="H2373" s="51">
        <v>2013.0</v>
      </c>
      <c r="I2373" s="51">
        <v>5237063.0</v>
      </c>
      <c r="J2373" s="49" t="s">
        <v>82</v>
      </c>
      <c r="K2373" s="49" t="s">
        <v>83</v>
      </c>
    </row>
    <row r="2374">
      <c r="A2374" s="49" t="s">
        <v>4988</v>
      </c>
      <c r="B2374" s="49" t="s">
        <v>4989</v>
      </c>
      <c r="C2374" s="50">
        <v>44.5</v>
      </c>
      <c r="D2374" s="51">
        <v>-0.29</v>
      </c>
      <c r="E2374" s="52">
        <v>-0.0065</v>
      </c>
      <c r="F2374" s="53">
        <v>3.65E8</v>
      </c>
      <c r="G2374" s="49" t="s">
        <v>56</v>
      </c>
      <c r="H2374" s="51">
        <v>2017.0</v>
      </c>
      <c r="I2374" s="51">
        <v>16394.0</v>
      </c>
      <c r="J2374" s="49" t="s">
        <v>72</v>
      </c>
      <c r="K2374" s="49" t="s">
        <v>878</v>
      </c>
    </row>
    <row r="2375">
      <c r="A2375" s="49" t="s">
        <v>4990</v>
      </c>
      <c r="B2375" s="49" t="s">
        <v>4991</v>
      </c>
      <c r="C2375" s="50">
        <v>7.7</v>
      </c>
      <c r="D2375" s="51">
        <v>-0.2</v>
      </c>
      <c r="E2375" s="52">
        <v>-0.0253</v>
      </c>
      <c r="F2375" s="53">
        <v>1.24E9</v>
      </c>
      <c r="G2375" s="49" t="s">
        <v>56</v>
      </c>
      <c r="H2375" s="51">
        <v>2013.0</v>
      </c>
      <c r="I2375" s="51">
        <v>761890.0</v>
      </c>
      <c r="J2375" s="49" t="s">
        <v>68</v>
      </c>
      <c r="K2375" s="49" t="s">
        <v>86</v>
      </c>
    </row>
    <row r="2376">
      <c r="A2376" s="49" t="s">
        <v>4992</v>
      </c>
      <c r="B2376" s="49" t="s">
        <v>4993</v>
      </c>
      <c r="C2376" s="50">
        <v>214.3</v>
      </c>
      <c r="D2376" s="51">
        <v>-1.32</v>
      </c>
      <c r="E2376" s="52">
        <v>-0.0061</v>
      </c>
      <c r="F2376" s="53">
        <v>1.38E10</v>
      </c>
      <c r="G2376" s="49" t="s">
        <v>56</v>
      </c>
      <c r="H2376" s="51">
        <v>1994.0</v>
      </c>
      <c r="I2376" s="51">
        <v>361674.0</v>
      </c>
      <c r="J2376" s="49" t="s">
        <v>68</v>
      </c>
      <c r="K2376" s="49" t="s">
        <v>86</v>
      </c>
    </row>
    <row r="2377">
      <c r="A2377" s="49" t="s">
        <v>4994</v>
      </c>
      <c r="B2377" s="49" t="s">
        <v>4995</v>
      </c>
      <c r="C2377" s="50">
        <v>14.5</v>
      </c>
      <c r="D2377" s="51">
        <v>-0.06</v>
      </c>
      <c r="E2377" s="52">
        <v>-0.0041</v>
      </c>
      <c r="F2377" s="53">
        <v>1.51E8</v>
      </c>
      <c r="G2377" s="49" t="s">
        <v>56</v>
      </c>
      <c r="H2377" s="51">
        <v>2007.0</v>
      </c>
      <c r="I2377" s="51">
        <v>8109.0</v>
      </c>
      <c r="J2377" s="49" t="s">
        <v>72</v>
      </c>
      <c r="K2377" s="49" t="s">
        <v>1858</v>
      </c>
    </row>
    <row r="2378">
      <c r="A2378" s="49" t="s">
        <v>4996</v>
      </c>
      <c r="B2378" s="49" t="s">
        <v>4997</v>
      </c>
      <c r="C2378" s="50">
        <v>34.94</v>
      </c>
      <c r="D2378" s="51">
        <v>-2.17</v>
      </c>
      <c r="E2378" s="52">
        <v>-0.0585</v>
      </c>
      <c r="F2378" s="53">
        <v>9.01E8</v>
      </c>
      <c r="G2378" s="49" t="s">
        <v>4998</v>
      </c>
      <c r="H2378" s="51">
        <v>2018.0</v>
      </c>
      <c r="I2378" s="51">
        <v>279969.0</v>
      </c>
      <c r="J2378" s="49" t="s">
        <v>82</v>
      </c>
      <c r="K2378" s="49" t="s">
        <v>379</v>
      </c>
    </row>
    <row r="2379">
      <c r="A2379" s="49" t="s">
        <v>4999</v>
      </c>
      <c r="B2379" s="49" t="s">
        <v>5000</v>
      </c>
      <c r="C2379" s="50">
        <v>82.2</v>
      </c>
      <c r="D2379" s="51">
        <v>0.38</v>
      </c>
      <c r="E2379" s="52">
        <v>0.0046</v>
      </c>
      <c r="F2379" s="53">
        <v>8.09E9</v>
      </c>
      <c r="G2379" s="49" t="s">
        <v>56</v>
      </c>
      <c r="H2379" s="51">
        <v>2018.0</v>
      </c>
      <c r="I2379" s="51">
        <v>1897879.0</v>
      </c>
      <c r="J2379" s="49" t="s">
        <v>107</v>
      </c>
      <c r="K2379" s="49" t="s">
        <v>262</v>
      </c>
    </row>
    <row r="2380">
      <c r="A2380" s="49" t="s">
        <v>5001</v>
      </c>
      <c r="B2380" s="49" t="s">
        <v>5002</v>
      </c>
      <c r="C2380" s="50">
        <v>22.42</v>
      </c>
      <c r="D2380" s="51">
        <v>0.34</v>
      </c>
      <c r="E2380" s="52">
        <v>0.0154</v>
      </c>
      <c r="F2380" s="53">
        <v>3.15E9</v>
      </c>
      <c r="G2380" s="49" t="s">
        <v>56</v>
      </c>
      <c r="I2380" s="51">
        <v>1069206.0</v>
      </c>
      <c r="J2380" s="49" t="s">
        <v>223</v>
      </c>
      <c r="K2380" s="49" t="s">
        <v>953</v>
      </c>
    </row>
    <row r="2381">
      <c r="A2381" s="49" t="s">
        <v>5003</v>
      </c>
      <c r="B2381" s="49" t="s">
        <v>5004</v>
      </c>
      <c r="C2381" s="50">
        <v>14.03</v>
      </c>
      <c r="D2381" s="51">
        <v>0.1</v>
      </c>
      <c r="E2381" s="52">
        <v>0.0072</v>
      </c>
      <c r="F2381" s="53">
        <v>4.41E10</v>
      </c>
      <c r="G2381" s="49" t="s">
        <v>56</v>
      </c>
      <c r="I2381" s="51">
        <v>1.166771E7</v>
      </c>
      <c r="J2381" s="49" t="s">
        <v>365</v>
      </c>
      <c r="K2381" s="49" t="s">
        <v>875</v>
      </c>
    </row>
    <row r="2382">
      <c r="A2382" s="49" t="s">
        <v>5005</v>
      </c>
      <c r="B2382" s="49" t="s">
        <v>5006</v>
      </c>
      <c r="C2382" s="50">
        <v>25.41</v>
      </c>
      <c r="D2382" s="51">
        <v>-0.02</v>
      </c>
      <c r="E2382" s="52">
        <v>-8.0E-4</v>
      </c>
      <c r="F2382" s="54"/>
      <c r="G2382" s="49" t="s">
        <v>56</v>
      </c>
      <c r="I2382" s="51">
        <v>19496.0</v>
      </c>
      <c r="J2382" s="54"/>
      <c r="K2382" s="54"/>
    </row>
    <row r="2383">
      <c r="A2383" s="49" t="s">
        <v>5007</v>
      </c>
      <c r="B2383" s="49" t="s">
        <v>5008</v>
      </c>
      <c r="C2383" s="50">
        <v>25.48</v>
      </c>
      <c r="D2383" s="51">
        <v>0.03</v>
      </c>
      <c r="E2383" s="52">
        <v>0.0012</v>
      </c>
      <c r="F2383" s="54"/>
      <c r="G2383" s="49" t="s">
        <v>56</v>
      </c>
      <c r="I2383" s="51">
        <v>26929.0</v>
      </c>
      <c r="J2383" s="54"/>
      <c r="K2383" s="54"/>
    </row>
    <row r="2384">
      <c r="A2384" s="49" t="s">
        <v>5009</v>
      </c>
      <c r="B2384" s="49" t="s">
        <v>5010</v>
      </c>
      <c r="C2384" s="50">
        <v>25.07</v>
      </c>
      <c r="D2384" s="51">
        <v>0.05</v>
      </c>
      <c r="E2384" s="52">
        <v>0.002</v>
      </c>
      <c r="F2384" s="54"/>
      <c r="G2384" s="49" t="s">
        <v>56</v>
      </c>
      <c r="I2384" s="51">
        <v>27918.0</v>
      </c>
      <c r="J2384" s="54"/>
      <c r="K2384" s="54"/>
    </row>
    <row r="2385">
      <c r="A2385" s="49" t="s">
        <v>5011</v>
      </c>
      <c r="B2385" s="49" t="s">
        <v>5012</v>
      </c>
      <c r="C2385" s="50">
        <v>0.179</v>
      </c>
      <c r="D2385" s="51">
        <v>-0.0129</v>
      </c>
      <c r="E2385" s="52">
        <v>-0.0672</v>
      </c>
      <c r="F2385" s="51">
        <v>1.8337807E7</v>
      </c>
      <c r="G2385" s="49" t="s">
        <v>56</v>
      </c>
      <c r="I2385" s="51">
        <v>417107.0</v>
      </c>
      <c r="J2385" s="49" t="s">
        <v>72</v>
      </c>
      <c r="K2385" s="49" t="s">
        <v>73</v>
      </c>
    </row>
    <row r="2386">
      <c r="A2386" s="49" t="s">
        <v>5013</v>
      </c>
      <c r="B2386" s="49" t="s">
        <v>5014</v>
      </c>
      <c r="C2386" s="50">
        <v>12.44</v>
      </c>
      <c r="D2386" s="51">
        <v>-0.07</v>
      </c>
      <c r="E2386" s="52">
        <v>-0.0056</v>
      </c>
      <c r="F2386" s="53">
        <v>3.65E8</v>
      </c>
      <c r="G2386" s="49" t="s">
        <v>56</v>
      </c>
      <c r="H2386" s="51">
        <v>2005.0</v>
      </c>
      <c r="I2386" s="51">
        <v>74605.0</v>
      </c>
      <c r="J2386" s="49" t="s">
        <v>72</v>
      </c>
      <c r="K2386" s="49" t="s">
        <v>185</v>
      </c>
    </row>
    <row r="2387">
      <c r="A2387" s="49" t="s">
        <v>5015</v>
      </c>
      <c r="B2387" s="49" t="s">
        <v>5016</v>
      </c>
      <c r="C2387" s="50">
        <v>28.88</v>
      </c>
      <c r="D2387" s="51">
        <v>-0.43</v>
      </c>
      <c r="E2387" s="52">
        <v>-0.0147</v>
      </c>
      <c r="F2387" s="53">
        <v>7.33E8</v>
      </c>
      <c r="G2387" s="49" t="s">
        <v>56</v>
      </c>
      <c r="I2387" s="51">
        <v>209038.0</v>
      </c>
      <c r="J2387" s="49" t="s">
        <v>95</v>
      </c>
      <c r="K2387" s="49" t="s">
        <v>2465</v>
      </c>
    </row>
    <row r="2388">
      <c r="A2388" s="49" t="s">
        <v>5017</v>
      </c>
      <c r="B2388" s="49" t="s">
        <v>5018</v>
      </c>
      <c r="C2388" s="50">
        <v>15.03</v>
      </c>
      <c r="D2388" s="51">
        <v>-0.15</v>
      </c>
      <c r="E2388" s="52">
        <v>-0.0099</v>
      </c>
      <c r="F2388" s="51">
        <v>0.0</v>
      </c>
      <c r="G2388" s="49" t="s">
        <v>56</v>
      </c>
      <c r="H2388" s="51">
        <v>2004.0</v>
      </c>
      <c r="I2388" s="51">
        <v>143980.0</v>
      </c>
      <c r="J2388" s="49" t="s">
        <v>72</v>
      </c>
      <c r="K2388" s="49" t="s">
        <v>124</v>
      </c>
    </row>
    <row r="2389">
      <c r="A2389" s="49" t="s">
        <v>5019</v>
      </c>
      <c r="B2389" s="49" t="s">
        <v>5020</v>
      </c>
      <c r="C2389" s="50">
        <v>21.75</v>
      </c>
      <c r="D2389" s="51">
        <v>-0.23</v>
      </c>
      <c r="E2389" s="52">
        <v>-0.0105</v>
      </c>
      <c r="F2389" s="54"/>
      <c r="G2389" s="49" t="s">
        <v>56</v>
      </c>
      <c r="I2389" s="51">
        <v>1201.0</v>
      </c>
      <c r="J2389" s="54"/>
      <c r="K2389" s="54"/>
    </row>
    <row r="2390">
      <c r="A2390" s="49" t="s">
        <v>5021</v>
      </c>
      <c r="B2390" s="49" t="s">
        <v>5022</v>
      </c>
      <c r="C2390" s="50">
        <v>7.74</v>
      </c>
      <c r="D2390" s="51">
        <v>-0.09</v>
      </c>
      <c r="E2390" s="52">
        <v>-0.0115</v>
      </c>
      <c r="F2390" s="51">
        <v>0.0</v>
      </c>
      <c r="G2390" s="49" t="s">
        <v>56</v>
      </c>
      <c r="H2390" s="51">
        <v>2007.0</v>
      </c>
      <c r="I2390" s="51">
        <v>176915.0</v>
      </c>
      <c r="J2390" s="49" t="s">
        <v>72</v>
      </c>
      <c r="K2390" s="49" t="s">
        <v>552</v>
      </c>
    </row>
    <row r="2391">
      <c r="A2391" s="49" t="s">
        <v>5023</v>
      </c>
      <c r="B2391" s="49" t="s">
        <v>5024</v>
      </c>
      <c r="C2391" s="50">
        <v>199.91</v>
      </c>
      <c r="D2391" s="51">
        <v>-2.5</v>
      </c>
      <c r="E2391" s="52">
        <v>-0.0124</v>
      </c>
      <c r="F2391" s="53">
        <v>7.98E10</v>
      </c>
      <c r="G2391" s="49" t="s">
        <v>274</v>
      </c>
      <c r="H2391" s="54"/>
      <c r="I2391" s="51">
        <v>2001303.0</v>
      </c>
      <c r="J2391" s="49" t="s">
        <v>107</v>
      </c>
      <c r="K2391" s="49" t="s">
        <v>111</v>
      </c>
    </row>
    <row r="2392">
      <c r="A2392" s="49" t="s">
        <v>5025</v>
      </c>
      <c r="B2392" s="49" t="s">
        <v>5026</v>
      </c>
      <c r="C2392" s="50">
        <v>6.86</v>
      </c>
      <c r="D2392" s="51">
        <v>-0.22</v>
      </c>
      <c r="E2392" s="52">
        <v>-0.0311</v>
      </c>
      <c r="F2392" s="53">
        <v>5.18E8</v>
      </c>
      <c r="G2392" s="49" t="s">
        <v>56</v>
      </c>
      <c r="H2392" s="51">
        <v>2019.0</v>
      </c>
      <c r="I2392" s="51">
        <v>2853401.0</v>
      </c>
      <c r="J2392" s="49" t="s">
        <v>82</v>
      </c>
      <c r="K2392" s="49" t="s">
        <v>83</v>
      </c>
    </row>
    <row r="2393">
      <c r="A2393" s="49" t="s">
        <v>5027</v>
      </c>
      <c r="B2393" s="49" t="s">
        <v>5028</v>
      </c>
      <c r="C2393" s="50">
        <v>20.96</v>
      </c>
      <c r="D2393" s="51">
        <v>-0.2</v>
      </c>
      <c r="E2393" s="52">
        <v>-0.0095</v>
      </c>
      <c r="F2393" s="53">
        <v>3.43E8</v>
      </c>
      <c r="G2393" s="49" t="s">
        <v>56</v>
      </c>
      <c r="H2393" s="51">
        <v>2004.0</v>
      </c>
      <c r="I2393" s="51">
        <v>14541.0</v>
      </c>
      <c r="J2393" s="49" t="s">
        <v>72</v>
      </c>
      <c r="K2393" s="49" t="s">
        <v>124</v>
      </c>
    </row>
    <row r="2394">
      <c r="A2394" s="49" t="s">
        <v>5029</v>
      </c>
      <c r="B2394" s="49" t="s">
        <v>5030</v>
      </c>
      <c r="C2394" s="50">
        <v>3.77</v>
      </c>
      <c r="D2394" s="51">
        <v>-0.28</v>
      </c>
      <c r="E2394" s="52">
        <v>-0.0691</v>
      </c>
      <c r="F2394" s="51">
        <v>9.6713303E7</v>
      </c>
      <c r="G2394" s="49" t="s">
        <v>56</v>
      </c>
      <c r="H2394" s="51">
        <v>2018.0</v>
      </c>
      <c r="I2394" s="51">
        <v>71298.0</v>
      </c>
      <c r="J2394" s="49" t="s">
        <v>82</v>
      </c>
      <c r="K2394" s="49" t="s">
        <v>83</v>
      </c>
    </row>
    <row r="2395">
      <c r="A2395" s="49" t="s">
        <v>5031</v>
      </c>
      <c r="B2395" s="49" t="s">
        <v>5032</v>
      </c>
      <c r="C2395" s="50">
        <v>93.37</v>
      </c>
      <c r="D2395" s="51">
        <v>-1.36</v>
      </c>
      <c r="E2395" s="52">
        <v>-0.0144</v>
      </c>
      <c r="F2395" s="53">
        <v>1.97E10</v>
      </c>
      <c r="G2395" s="49" t="s">
        <v>56</v>
      </c>
      <c r="I2395" s="51">
        <v>1885879.0</v>
      </c>
      <c r="J2395" s="49" t="s">
        <v>365</v>
      </c>
      <c r="K2395" s="49" t="s">
        <v>456</v>
      </c>
    </row>
    <row r="2396">
      <c r="A2396" s="49" t="s">
        <v>5033</v>
      </c>
      <c r="B2396" s="49" t="s">
        <v>5034</v>
      </c>
      <c r="C2396" s="50">
        <v>8.94</v>
      </c>
      <c r="D2396" s="51">
        <v>-0.62</v>
      </c>
      <c r="E2396" s="52">
        <v>-0.0649</v>
      </c>
      <c r="F2396" s="53">
        <v>3.87E9</v>
      </c>
      <c r="G2396" s="49" t="s">
        <v>56</v>
      </c>
      <c r="H2396" s="51">
        <v>2018.0</v>
      </c>
      <c r="I2396" s="51">
        <v>2.2680669E7</v>
      </c>
      <c r="J2396" s="49" t="s">
        <v>365</v>
      </c>
      <c r="K2396" s="49" t="s">
        <v>875</v>
      </c>
    </row>
    <row r="2397">
      <c r="A2397" s="49" t="s">
        <v>5035</v>
      </c>
      <c r="B2397" s="49" t="s">
        <v>5036</v>
      </c>
      <c r="C2397" s="50">
        <v>65.42</v>
      </c>
      <c r="D2397" s="51">
        <v>-2.48</v>
      </c>
      <c r="E2397" s="52">
        <v>-0.0365</v>
      </c>
      <c r="F2397" s="53">
        <v>8.05E9</v>
      </c>
      <c r="G2397" s="49" t="s">
        <v>56</v>
      </c>
      <c r="H2397" s="51">
        <v>2015.0</v>
      </c>
      <c r="I2397" s="51">
        <v>3697151.0</v>
      </c>
      <c r="J2397" s="49" t="s">
        <v>95</v>
      </c>
      <c r="K2397" s="49" t="s">
        <v>215</v>
      </c>
    </row>
    <row r="2398">
      <c r="A2398" s="49" t="s">
        <v>5037</v>
      </c>
      <c r="B2398" s="49" t="s">
        <v>5038</v>
      </c>
      <c r="C2398" s="50">
        <v>11.75</v>
      </c>
      <c r="D2398" s="51">
        <v>-0.06</v>
      </c>
      <c r="E2398" s="52">
        <v>-0.0051</v>
      </c>
      <c r="F2398" s="53">
        <v>1.28E9</v>
      </c>
      <c r="G2398" s="49" t="s">
        <v>56</v>
      </c>
      <c r="H2398" s="51">
        <v>2005.0</v>
      </c>
      <c r="I2398" s="51">
        <v>206394.0</v>
      </c>
      <c r="J2398" s="49" t="s">
        <v>72</v>
      </c>
      <c r="K2398" s="49" t="s">
        <v>124</v>
      </c>
    </row>
    <row r="2399">
      <c r="A2399" s="49" t="s">
        <v>5039</v>
      </c>
      <c r="B2399" s="49" t="s">
        <v>5040</v>
      </c>
      <c r="C2399" s="50">
        <v>7.37</v>
      </c>
      <c r="D2399" s="51">
        <v>-0.08</v>
      </c>
      <c r="E2399" s="52">
        <v>-0.0107</v>
      </c>
      <c r="F2399" s="53">
        <v>8.08E8</v>
      </c>
      <c r="G2399" s="49" t="s">
        <v>56</v>
      </c>
      <c r="H2399" s="51">
        <v>2005.0</v>
      </c>
      <c r="I2399" s="51">
        <v>409857.0</v>
      </c>
      <c r="J2399" s="49" t="s">
        <v>72</v>
      </c>
      <c r="K2399" s="49" t="s">
        <v>124</v>
      </c>
    </row>
    <row r="2400">
      <c r="A2400" s="49" t="s">
        <v>5041</v>
      </c>
      <c r="B2400" s="49" t="s">
        <v>5042</v>
      </c>
      <c r="C2400" s="50">
        <v>3.04</v>
      </c>
      <c r="D2400" s="51">
        <v>-0.04</v>
      </c>
      <c r="E2400" s="52">
        <v>-0.013</v>
      </c>
      <c r="F2400" s="53">
        <v>9.22E8</v>
      </c>
      <c r="G2400" s="49" t="s">
        <v>56</v>
      </c>
      <c r="H2400" s="51">
        <v>2020.0</v>
      </c>
      <c r="I2400" s="51">
        <v>2814607.0</v>
      </c>
      <c r="J2400" s="49" t="s">
        <v>107</v>
      </c>
      <c r="K2400" s="49" t="s">
        <v>348</v>
      </c>
    </row>
    <row r="2401">
      <c r="A2401" s="49" t="s">
        <v>5043</v>
      </c>
      <c r="B2401" s="49" t="s">
        <v>5044</v>
      </c>
      <c r="C2401" s="50">
        <v>16.59</v>
      </c>
      <c r="D2401" s="51">
        <v>-0.16</v>
      </c>
      <c r="E2401" s="52">
        <v>-0.0096</v>
      </c>
      <c r="F2401" s="53">
        <v>1.81E8</v>
      </c>
      <c r="G2401" s="54"/>
      <c r="H2401" s="51">
        <v>2013.0</v>
      </c>
      <c r="I2401" s="51">
        <v>9378.0</v>
      </c>
      <c r="J2401" s="49" t="s">
        <v>72</v>
      </c>
      <c r="K2401" s="49" t="s">
        <v>185</v>
      </c>
    </row>
    <row r="2402">
      <c r="A2402" s="49" t="s">
        <v>5045</v>
      </c>
      <c r="B2402" s="49" t="s">
        <v>5046</v>
      </c>
      <c r="C2402" s="50">
        <v>11.29</v>
      </c>
      <c r="D2402" s="51">
        <v>-0.1</v>
      </c>
      <c r="E2402" s="52">
        <v>-0.0088</v>
      </c>
      <c r="F2402" s="51">
        <v>0.0</v>
      </c>
      <c r="G2402" s="49" t="s">
        <v>56</v>
      </c>
      <c r="H2402" s="51">
        <v>2006.0</v>
      </c>
      <c r="I2402" s="51">
        <v>187380.0</v>
      </c>
      <c r="J2402" s="49" t="s">
        <v>72</v>
      </c>
      <c r="K2402" s="49" t="s">
        <v>552</v>
      </c>
    </row>
    <row r="2403">
      <c r="A2403" s="49" t="s">
        <v>5047</v>
      </c>
      <c r="B2403" s="49" t="s">
        <v>5048</v>
      </c>
      <c r="C2403" s="50">
        <v>3.12</v>
      </c>
      <c r="D2403" s="51">
        <v>0.1</v>
      </c>
      <c r="E2403" s="52">
        <v>0.0331</v>
      </c>
      <c r="F2403" s="53">
        <v>4.76E8</v>
      </c>
      <c r="G2403" s="54"/>
      <c r="H2403" s="51">
        <v>2023.0</v>
      </c>
      <c r="I2403" s="51">
        <v>1753981.0</v>
      </c>
      <c r="J2403" s="54"/>
      <c r="K2403" s="54"/>
    </row>
    <row r="2404">
      <c r="A2404" s="49" t="s">
        <v>5049</v>
      </c>
      <c r="B2404" s="49" t="s">
        <v>5050</v>
      </c>
      <c r="C2404" s="50">
        <v>0.7993</v>
      </c>
      <c r="D2404" s="51">
        <v>-0.6107</v>
      </c>
      <c r="E2404" s="52">
        <v>-0.4331</v>
      </c>
      <c r="F2404" s="51">
        <v>1.9804663E7</v>
      </c>
      <c r="G2404" s="49" t="s">
        <v>476</v>
      </c>
      <c r="H2404" s="51">
        <v>2021.0</v>
      </c>
      <c r="I2404" s="51">
        <v>241466.0</v>
      </c>
      <c r="J2404" s="49" t="s">
        <v>72</v>
      </c>
      <c r="K2404" s="49" t="s">
        <v>73</v>
      </c>
    </row>
    <row r="2405">
      <c r="A2405" s="49" t="s">
        <v>5051</v>
      </c>
      <c r="B2405" s="49" t="s">
        <v>5052</v>
      </c>
      <c r="C2405" s="50">
        <v>0.125</v>
      </c>
      <c r="D2405" s="51">
        <v>-0.055</v>
      </c>
      <c r="E2405" s="52">
        <v>-0.3056</v>
      </c>
      <c r="F2405" s="51">
        <v>3097189.0</v>
      </c>
      <c r="G2405" s="49" t="s">
        <v>476</v>
      </c>
      <c r="H2405" s="51">
        <v>2021.0</v>
      </c>
      <c r="I2405" s="51">
        <v>277.0</v>
      </c>
      <c r="J2405" s="54"/>
      <c r="K2405" s="54"/>
    </row>
    <row r="2406">
      <c r="A2406" s="49" t="s">
        <v>5053</v>
      </c>
      <c r="B2406" s="49" t="s">
        <v>5054</v>
      </c>
      <c r="C2406" s="50">
        <v>17.79</v>
      </c>
      <c r="D2406" s="51">
        <v>-0.12</v>
      </c>
      <c r="E2406" s="52">
        <v>-0.0067</v>
      </c>
      <c r="F2406" s="53">
        <v>3.91E9</v>
      </c>
      <c r="G2406" s="54"/>
      <c r="H2406" s="51">
        <v>2015.0</v>
      </c>
      <c r="I2406" s="51">
        <v>1162372.0</v>
      </c>
      <c r="J2406" s="49" t="s">
        <v>95</v>
      </c>
      <c r="K2406" s="49" t="s">
        <v>1315</v>
      </c>
    </row>
    <row r="2407">
      <c r="A2407" s="49" t="s">
        <v>5055</v>
      </c>
      <c r="B2407" s="49" t="s">
        <v>5056</v>
      </c>
      <c r="C2407" s="50">
        <v>4.18</v>
      </c>
      <c r="D2407" s="51">
        <v>-0.18</v>
      </c>
      <c r="E2407" s="52">
        <v>-0.0413</v>
      </c>
      <c r="F2407" s="53">
        <v>3.11E8</v>
      </c>
      <c r="G2407" s="49" t="s">
        <v>56</v>
      </c>
      <c r="H2407" s="51">
        <v>2015.0</v>
      </c>
      <c r="I2407" s="51">
        <v>1537940.0</v>
      </c>
      <c r="J2407" s="54"/>
      <c r="K2407" s="54"/>
    </row>
    <row r="2408">
      <c r="A2408" s="49" t="s">
        <v>5057</v>
      </c>
      <c r="B2408" s="49" t="s">
        <v>5058</v>
      </c>
      <c r="C2408" s="50">
        <v>0.8072</v>
      </c>
      <c r="D2408" s="51">
        <v>-0.0222</v>
      </c>
      <c r="E2408" s="52">
        <v>-0.0268</v>
      </c>
      <c r="F2408" s="51">
        <v>1.9485334E7</v>
      </c>
      <c r="G2408" s="49" t="s">
        <v>1349</v>
      </c>
      <c r="H2408" s="51">
        <v>2021.0</v>
      </c>
      <c r="I2408" s="51">
        <v>37083.0</v>
      </c>
      <c r="J2408" s="49" t="s">
        <v>82</v>
      </c>
      <c r="K2408" s="49" t="s">
        <v>139</v>
      </c>
    </row>
    <row r="2409">
      <c r="A2409" s="49" t="s">
        <v>5059</v>
      </c>
      <c r="B2409" s="49" t="s">
        <v>5060</v>
      </c>
      <c r="C2409" s="50">
        <v>19.99</v>
      </c>
      <c r="D2409" s="51">
        <v>-1.0</v>
      </c>
      <c r="E2409" s="52">
        <v>-0.0476</v>
      </c>
      <c r="F2409" s="53">
        <v>8.15E8</v>
      </c>
      <c r="G2409" s="49" t="s">
        <v>56</v>
      </c>
      <c r="H2409" s="51">
        <v>2016.0</v>
      </c>
      <c r="I2409" s="51">
        <v>474392.0</v>
      </c>
      <c r="J2409" s="49" t="s">
        <v>107</v>
      </c>
      <c r="K2409" s="49" t="s">
        <v>262</v>
      </c>
    </row>
    <row r="2410">
      <c r="A2410" s="49" t="s">
        <v>5061</v>
      </c>
      <c r="B2410" s="49" t="s">
        <v>5062</v>
      </c>
      <c r="C2410" s="50">
        <v>27.25</v>
      </c>
      <c r="D2410" s="51">
        <v>-0.15</v>
      </c>
      <c r="E2410" s="52">
        <v>-0.0055</v>
      </c>
      <c r="F2410" s="53">
        <v>1.49E8</v>
      </c>
      <c r="G2410" s="49" t="s">
        <v>56</v>
      </c>
      <c r="I2410" s="51">
        <v>11021.0</v>
      </c>
      <c r="J2410" s="49" t="s">
        <v>72</v>
      </c>
      <c r="K2410" s="49" t="s">
        <v>133</v>
      </c>
    </row>
    <row r="2411">
      <c r="A2411" s="49" t="s">
        <v>5063</v>
      </c>
      <c r="B2411" s="49" t="s">
        <v>5064</v>
      </c>
      <c r="C2411" s="50">
        <v>3.67</v>
      </c>
      <c r="D2411" s="51">
        <v>-0.06</v>
      </c>
      <c r="E2411" s="52">
        <v>-0.0161</v>
      </c>
      <c r="F2411" s="53">
        <v>3.23E8</v>
      </c>
      <c r="G2411" s="49" t="s">
        <v>56</v>
      </c>
      <c r="H2411" s="51">
        <v>2000.0</v>
      </c>
      <c r="I2411" s="51">
        <v>153369.0</v>
      </c>
      <c r="J2411" s="49" t="s">
        <v>57</v>
      </c>
      <c r="K2411" s="49" t="s">
        <v>1795</v>
      </c>
    </row>
    <row r="2412">
      <c r="A2412" s="49" t="s">
        <v>5065</v>
      </c>
      <c r="B2412" s="49" t="s">
        <v>5066</v>
      </c>
      <c r="C2412" s="50">
        <v>9.87</v>
      </c>
      <c r="D2412" s="51">
        <v>-0.15</v>
      </c>
      <c r="E2412" s="52">
        <v>-0.015</v>
      </c>
      <c r="F2412" s="53">
        <v>1.86E9</v>
      </c>
      <c r="G2412" s="49" t="s">
        <v>56</v>
      </c>
      <c r="H2412" s="51">
        <v>2021.0</v>
      </c>
      <c r="I2412" s="51">
        <v>56823.0</v>
      </c>
      <c r="J2412" s="49" t="s">
        <v>107</v>
      </c>
      <c r="K2412" s="49" t="s">
        <v>348</v>
      </c>
    </row>
    <row r="2413">
      <c r="A2413" s="49" t="s">
        <v>5067</v>
      </c>
      <c r="B2413" s="49" t="s">
        <v>5068</v>
      </c>
      <c r="C2413" s="50">
        <v>10.725</v>
      </c>
      <c r="D2413" s="51">
        <v>0.005</v>
      </c>
      <c r="E2413" s="52">
        <v>5.0E-4</v>
      </c>
      <c r="F2413" s="51">
        <v>0.0</v>
      </c>
      <c r="G2413" s="54"/>
      <c r="H2413" s="51">
        <v>2022.0</v>
      </c>
      <c r="I2413" s="51">
        <v>693.0</v>
      </c>
      <c r="J2413" s="49" t="s">
        <v>72</v>
      </c>
      <c r="K2413" s="49" t="s">
        <v>73</v>
      </c>
    </row>
    <row r="2414">
      <c r="A2414" s="49" t="s">
        <v>5069</v>
      </c>
      <c r="B2414" s="49" t="s">
        <v>5070</v>
      </c>
      <c r="C2414" s="50">
        <v>7.53</v>
      </c>
      <c r="D2414" s="51">
        <v>-0.3</v>
      </c>
      <c r="E2414" s="52">
        <v>-0.0383</v>
      </c>
      <c r="F2414" s="53">
        <v>2.51E8</v>
      </c>
      <c r="G2414" s="49" t="s">
        <v>56</v>
      </c>
      <c r="H2414" s="51">
        <v>2018.0</v>
      </c>
      <c r="I2414" s="51">
        <v>222285.0</v>
      </c>
      <c r="J2414" s="49" t="s">
        <v>107</v>
      </c>
      <c r="K2414" s="49" t="s">
        <v>2079</v>
      </c>
    </row>
    <row r="2415">
      <c r="A2415" s="49" t="s">
        <v>5071</v>
      </c>
      <c r="B2415" s="49" t="s">
        <v>5072</v>
      </c>
      <c r="C2415" s="50">
        <v>7.81</v>
      </c>
      <c r="D2415" s="51">
        <v>0.01</v>
      </c>
      <c r="E2415" s="52">
        <v>0.0013</v>
      </c>
      <c r="F2415" s="53">
        <v>2.1E9</v>
      </c>
      <c r="G2415" s="54"/>
      <c r="H2415" s="51">
        <v>2022.0</v>
      </c>
      <c r="I2415" s="51">
        <v>45279.0</v>
      </c>
      <c r="J2415" s="49" t="s">
        <v>57</v>
      </c>
      <c r="K2415" s="49" t="s">
        <v>249</v>
      </c>
    </row>
    <row r="2416">
      <c r="A2416" s="49" t="s">
        <v>5073</v>
      </c>
      <c r="B2416" s="49" t="s">
        <v>5074</v>
      </c>
      <c r="C2416" s="50">
        <v>5.92</v>
      </c>
      <c r="D2416" s="51">
        <v>-0.02</v>
      </c>
      <c r="E2416" s="52">
        <v>-0.0034</v>
      </c>
      <c r="F2416" s="53">
        <v>1.04E8</v>
      </c>
      <c r="G2416" s="49" t="s">
        <v>56</v>
      </c>
      <c r="H2416" s="51">
        <v>1998.0</v>
      </c>
      <c r="I2416" s="51">
        <v>152803.0</v>
      </c>
      <c r="J2416" s="49" t="s">
        <v>72</v>
      </c>
      <c r="K2416" s="49" t="s">
        <v>124</v>
      </c>
    </row>
    <row r="2417">
      <c r="A2417" s="49" t="s">
        <v>5075</v>
      </c>
      <c r="B2417" s="49" t="s">
        <v>5076</v>
      </c>
      <c r="C2417" s="50">
        <v>9.96</v>
      </c>
      <c r="D2417" s="51">
        <v>-0.12</v>
      </c>
      <c r="E2417" s="52">
        <v>-0.0119</v>
      </c>
      <c r="F2417" s="51">
        <v>0.0</v>
      </c>
      <c r="G2417" s="49" t="s">
        <v>56</v>
      </c>
      <c r="H2417" s="51">
        <v>2005.0</v>
      </c>
      <c r="I2417" s="51">
        <v>17302.0</v>
      </c>
      <c r="J2417" s="49" t="s">
        <v>72</v>
      </c>
      <c r="K2417" s="49" t="s">
        <v>124</v>
      </c>
    </row>
    <row r="2418">
      <c r="A2418" s="49" t="s">
        <v>5077</v>
      </c>
      <c r="B2418" s="49" t="s">
        <v>5078</v>
      </c>
      <c r="C2418" s="50">
        <v>0.4704</v>
      </c>
      <c r="D2418" s="51">
        <v>-0.0242</v>
      </c>
      <c r="E2418" s="52">
        <v>-0.0489</v>
      </c>
      <c r="F2418" s="51">
        <v>1.9399296E7</v>
      </c>
      <c r="G2418" s="49" t="s">
        <v>738</v>
      </c>
      <c r="H2418" s="54"/>
      <c r="I2418" s="51">
        <v>94038.0</v>
      </c>
      <c r="J2418" s="49" t="s">
        <v>57</v>
      </c>
      <c r="K2418" s="49" t="s">
        <v>1573</v>
      </c>
    </row>
    <row r="2419">
      <c r="A2419" s="49" t="s">
        <v>5079</v>
      </c>
      <c r="B2419" s="49" t="s">
        <v>5080</v>
      </c>
      <c r="C2419" s="50">
        <v>2.745</v>
      </c>
      <c r="D2419" s="51">
        <v>-0.08</v>
      </c>
      <c r="E2419" s="52">
        <v>-0.0283</v>
      </c>
      <c r="F2419" s="53">
        <v>8.21E8</v>
      </c>
      <c r="G2419" s="49" t="s">
        <v>56</v>
      </c>
      <c r="I2419" s="51">
        <v>2157408.0</v>
      </c>
      <c r="J2419" s="49" t="s">
        <v>95</v>
      </c>
      <c r="K2419" s="49" t="s">
        <v>800</v>
      </c>
    </row>
    <row r="2420">
      <c r="A2420" s="49" t="s">
        <v>5081</v>
      </c>
      <c r="B2420" s="49" t="s">
        <v>5082</v>
      </c>
      <c r="C2420" s="50">
        <v>0.2699</v>
      </c>
      <c r="D2420" s="51">
        <v>-0.01</v>
      </c>
      <c r="E2420" s="52">
        <v>-0.0357</v>
      </c>
      <c r="F2420" s="51">
        <v>8.0750671E7</v>
      </c>
      <c r="G2420" s="49" t="s">
        <v>56</v>
      </c>
      <c r="I2420" s="51">
        <v>10705.0</v>
      </c>
      <c r="J2420" s="49" t="s">
        <v>95</v>
      </c>
      <c r="K2420" s="49" t="s">
        <v>800</v>
      </c>
    </row>
    <row r="2421">
      <c r="A2421" s="49" t="s">
        <v>5083</v>
      </c>
      <c r="B2421" s="49" t="s">
        <v>5084</v>
      </c>
      <c r="C2421" s="50">
        <v>11.02</v>
      </c>
      <c r="D2421" s="51">
        <v>0.0</v>
      </c>
      <c r="E2421" s="52">
        <v>0.0</v>
      </c>
      <c r="F2421" s="51">
        <v>0.0</v>
      </c>
      <c r="G2421" s="49" t="s">
        <v>1172</v>
      </c>
      <c r="H2421" s="51">
        <v>2022.0</v>
      </c>
      <c r="I2421" s="51">
        <v>124.0</v>
      </c>
      <c r="J2421" s="49" t="s">
        <v>72</v>
      </c>
      <c r="K2421" s="49" t="s">
        <v>73</v>
      </c>
    </row>
    <row r="2422">
      <c r="A2422" s="49" t="s">
        <v>5085</v>
      </c>
      <c r="B2422" s="49" t="s">
        <v>5086</v>
      </c>
      <c r="C2422" s="50">
        <v>26.62</v>
      </c>
      <c r="D2422" s="51">
        <v>-1.03</v>
      </c>
      <c r="E2422" s="52">
        <v>-0.0373</v>
      </c>
      <c r="F2422" s="53">
        <v>3.01E9</v>
      </c>
      <c r="G2422" s="49" t="s">
        <v>56</v>
      </c>
      <c r="H2422" s="51">
        <v>2015.0</v>
      </c>
      <c r="I2422" s="51">
        <v>1361134.0</v>
      </c>
      <c r="J2422" s="49" t="s">
        <v>95</v>
      </c>
      <c r="K2422" s="49" t="s">
        <v>69</v>
      </c>
    </row>
    <row r="2423">
      <c r="A2423" s="49" t="s">
        <v>5087</v>
      </c>
      <c r="B2423" s="49" t="s">
        <v>5088</v>
      </c>
      <c r="C2423" s="50">
        <v>27.0</v>
      </c>
      <c r="D2423" s="51">
        <v>0.0</v>
      </c>
      <c r="E2423" s="52">
        <v>0.0</v>
      </c>
      <c r="F2423" s="53">
        <v>3.4E8</v>
      </c>
      <c r="G2423" s="49" t="s">
        <v>56</v>
      </c>
      <c r="H2423" s="51">
        <v>1999.0</v>
      </c>
      <c r="I2423" s="51">
        <v>18375.0</v>
      </c>
      <c r="J2423" s="49" t="s">
        <v>95</v>
      </c>
      <c r="K2423" s="49" t="s">
        <v>69</v>
      </c>
    </row>
    <row r="2424">
      <c r="A2424" s="49" t="s">
        <v>5089</v>
      </c>
      <c r="B2424" s="49" t="s">
        <v>5090</v>
      </c>
      <c r="C2424" s="50">
        <v>0.8883</v>
      </c>
      <c r="D2424" s="51">
        <v>-0.1117</v>
      </c>
      <c r="E2424" s="52">
        <v>-0.1117</v>
      </c>
      <c r="F2424" s="51">
        <v>1.6731189E7</v>
      </c>
      <c r="G2424" s="49" t="s">
        <v>56</v>
      </c>
      <c r="H2424" s="51">
        <v>2018.0</v>
      </c>
      <c r="I2424" s="51">
        <v>346148.0</v>
      </c>
      <c r="J2424" s="49" t="s">
        <v>82</v>
      </c>
      <c r="K2424" s="49" t="s">
        <v>83</v>
      </c>
    </row>
    <row r="2425">
      <c r="A2425" s="49" t="s">
        <v>5091</v>
      </c>
      <c r="B2425" s="49" t="s">
        <v>5092</v>
      </c>
      <c r="C2425" s="50">
        <v>3.73</v>
      </c>
      <c r="D2425" s="51">
        <v>0.09</v>
      </c>
      <c r="E2425" s="52">
        <v>0.0247</v>
      </c>
      <c r="F2425" s="53">
        <v>5.59E8</v>
      </c>
      <c r="G2425" s="49" t="s">
        <v>56</v>
      </c>
      <c r="H2425" s="51">
        <v>2020.0</v>
      </c>
      <c r="I2425" s="51">
        <v>1117752.0</v>
      </c>
      <c r="J2425" s="49" t="s">
        <v>107</v>
      </c>
      <c r="K2425" s="49" t="s">
        <v>819</v>
      </c>
    </row>
    <row r="2426">
      <c r="A2426" s="49" t="s">
        <v>5093</v>
      </c>
      <c r="B2426" s="49" t="s">
        <v>5094</v>
      </c>
      <c r="C2426" s="50">
        <v>0.51</v>
      </c>
      <c r="D2426" s="51">
        <v>0.01</v>
      </c>
      <c r="E2426" s="52">
        <v>0.02</v>
      </c>
      <c r="F2426" s="51">
        <v>7.6497356E7</v>
      </c>
      <c r="G2426" s="49" t="s">
        <v>56</v>
      </c>
      <c r="H2426" s="51">
        <v>2020.0</v>
      </c>
      <c r="I2426" s="51">
        <v>9119.0</v>
      </c>
      <c r="J2426" s="49" t="s">
        <v>107</v>
      </c>
      <c r="K2426" s="49" t="s">
        <v>819</v>
      </c>
    </row>
    <row r="2427">
      <c r="A2427" s="49" t="s">
        <v>5095</v>
      </c>
      <c r="B2427" s="49" t="s">
        <v>5096</v>
      </c>
      <c r="C2427" s="50">
        <v>7.93</v>
      </c>
      <c r="D2427" s="51">
        <v>-0.02</v>
      </c>
      <c r="E2427" s="52">
        <v>-0.0025</v>
      </c>
      <c r="F2427" s="51">
        <v>0.0</v>
      </c>
      <c r="G2427" s="49" t="s">
        <v>56</v>
      </c>
      <c r="H2427" s="51">
        <v>2002.0</v>
      </c>
      <c r="I2427" s="51">
        <v>46064.0</v>
      </c>
      <c r="J2427" s="49" t="s">
        <v>72</v>
      </c>
      <c r="K2427" s="49" t="s">
        <v>321</v>
      </c>
    </row>
    <row r="2428">
      <c r="A2428" s="49" t="s">
        <v>5097</v>
      </c>
      <c r="B2428" s="49" t="s">
        <v>5098</v>
      </c>
      <c r="C2428" s="50">
        <v>8.72</v>
      </c>
      <c r="D2428" s="51">
        <v>0.0</v>
      </c>
      <c r="E2428" s="52">
        <v>0.0</v>
      </c>
      <c r="F2428" s="53">
        <v>3.46E8</v>
      </c>
      <c r="G2428" s="49" t="s">
        <v>56</v>
      </c>
      <c r="H2428" s="51">
        <v>1999.0</v>
      </c>
      <c r="I2428" s="51">
        <v>110065.0</v>
      </c>
      <c r="J2428" s="49" t="s">
        <v>72</v>
      </c>
      <c r="K2428" s="49" t="s">
        <v>124</v>
      </c>
    </row>
    <row r="2429">
      <c r="A2429" s="49" t="s">
        <v>5099</v>
      </c>
      <c r="B2429" s="49" t="s">
        <v>5100</v>
      </c>
      <c r="C2429" s="50">
        <v>9.16</v>
      </c>
      <c r="D2429" s="51">
        <v>0.15</v>
      </c>
      <c r="E2429" s="52">
        <v>0.0167</v>
      </c>
      <c r="F2429" s="53">
        <v>3.24E9</v>
      </c>
      <c r="G2429" s="49" t="s">
        <v>504</v>
      </c>
      <c r="H2429" s="51">
        <v>2021.0</v>
      </c>
      <c r="I2429" s="51">
        <v>29089.0</v>
      </c>
      <c r="J2429" s="49" t="s">
        <v>82</v>
      </c>
      <c r="K2429" s="49" t="s">
        <v>83</v>
      </c>
    </row>
    <row r="2430">
      <c r="A2430" s="49" t="s">
        <v>5101</v>
      </c>
      <c r="B2430" s="49" t="s">
        <v>5102</v>
      </c>
      <c r="C2430" s="50">
        <v>1.28</v>
      </c>
      <c r="D2430" s="51">
        <v>-0.0099</v>
      </c>
      <c r="E2430" s="52">
        <v>-0.0077</v>
      </c>
      <c r="F2430" s="51">
        <v>4279130.0</v>
      </c>
      <c r="G2430" s="49" t="s">
        <v>56</v>
      </c>
      <c r="H2430" s="51">
        <v>2013.0</v>
      </c>
      <c r="I2430" s="51">
        <v>3002.0</v>
      </c>
      <c r="J2430" s="49" t="s">
        <v>82</v>
      </c>
      <c r="K2430" s="49" t="s">
        <v>83</v>
      </c>
    </row>
    <row r="2431">
      <c r="A2431" s="49" t="s">
        <v>5103</v>
      </c>
      <c r="B2431" s="49" t="s">
        <v>5104</v>
      </c>
      <c r="C2431" s="50">
        <v>130.91</v>
      </c>
      <c r="D2431" s="51">
        <v>-2.33</v>
      </c>
      <c r="E2431" s="52">
        <v>-0.0175</v>
      </c>
      <c r="F2431" s="53">
        <v>4.96E9</v>
      </c>
      <c r="G2431" s="49" t="s">
        <v>56</v>
      </c>
      <c r="H2431" s="51">
        <v>2006.0</v>
      </c>
      <c r="I2431" s="51">
        <v>296435.0</v>
      </c>
      <c r="J2431" s="49" t="s">
        <v>72</v>
      </c>
      <c r="K2431" s="49" t="s">
        <v>124</v>
      </c>
    </row>
    <row r="2432">
      <c r="A2432" s="49" t="s">
        <v>5105</v>
      </c>
      <c r="B2432" s="49" t="s">
        <v>5106</v>
      </c>
      <c r="C2432" s="50">
        <v>48.52</v>
      </c>
      <c r="D2432" s="51">
        <v>-0.69</v>
      </c>
      <c r="E2432" s="52">
        <v>-0.014</v>
      </c>
      <c r="F2432" s="53">
        <v>1.11E10</v>
      </c>
      <c r="G2432" s="49" t="s">
        <v>56</v>
      </c>
      <c r="I2432" s="51">
        <v>3001095.0</v>
      </c>
      <c r="J2432" s="49" t="s">
        <v>365</v>
      </c>
      <c r="K2432" s="49" t="s">
        <v>366</v>
      </c>
    </row>
    <row r="2433">
      <c r="A2433" s="49" t="s">
        <v>5107</v>
      </c>
      <c r="B2433" s="49" t="s">
        <v>5108</v>
      </c>
      <c r="C2433" s="50">
        <v>11.22</v>
      </c>
      <c r="D2433" s="51">
        <v>-0.45</v>
      </c>
      <c r="E2433" s="52">
        <v>-0.0386</v>
      </c>
      <c r="F2433" s="53">
        <v>9.87E8</v>
      </c>
      <c r="G2433" s="49" t="s">
        <v>56</v>
      </c>
      <c r="I2433" s="51">
        <v>1214726.0</v>
      </c>
      <c r="J2433" s="49" t="s">
        <v>95</v>
      </c>
      <c r="K2433" s="49" t="s">
        <v>229</v>
      </c>
    </row>
    <row r="2434">
      <c r="A2434" s="49" t="s">
        <v>5109</v>
      </c>
      <c r="B2434" s="49" t="s">
        <v>5110</v>
      </c>
      <c r="C2434" s="50">
        <v>20.15</v>
      </c>
      <c r="D2434" s="51">
        <v>-0.4</v>
      </c>
      <c r="E2434" s="52">
        <v>-0.0195</v>
      </c>
      <c r="F2434" s="51">
        <v>0.0</v>
      </c>
      <c r="G2434" s="49" t="s">
        <v>56</v>
      </c>
      <c r="H2434" s="51">
        <v>2003.0</v>
      </c>
      <c r="I2434" s="51">
        <v>127555.0</v>
      </c>
      <c r="J2434" s="49" t="s">
        <v>72</v>
      </c>
      <c r="K2434" s="49" t="s">
        <v>552</v>
      </c>
    </row>
    <row r="2435">
      <c r="A2435" s="49" t="s">
        <v>5111</v>
      </c>
      <c r="B2435" s="49" t="s">
        <v>5112</v>
      </c>
      <c r="C2435" s="50">
        <v>35.3</v>
      </c>
      <c r="D2435" s="51">
        <v>-0.67</v>
      </c>
      <c r="E2435" s="52">
        <v>-0.0186</v>
      </c>
      <c r="F2435" s="53">
        <v>2.28E9</v>
      </c>
      <c r="G2435" s="49" t="s">
        <v>5113</v>
      </c>
      <c r="H2435" s="51">
        <v>2013.0</v>
      </c>
      <c r="I2435" s="51">
        <v>228374.0</v>
      </c>
      <c r="J2435" s="49" t="s">
        <v>107</v>
      </c>
      <c r="K2435" s="49" t="s">
        <v>348</v>
      </c>
    </row>
    <row r="2436">
      <c r="A2436" s="49" t="s">
        <v>5114</v>
      </c>
      <c r="B2436" s="49" t="s">
        <v>5115</v>
      </c>
      <c r="C2436" s="50">
        <v>1.12</v>
      </c>
      <c r="D2436" s="51">
        <v>0.06</v>
      </c>
      <c r="E2436" s="52">
        <v>0.0566</v>
      </c>
      <c r="F2436" s="53">
        <v>2.4E8</v>
      </c>
      <c r="G2436" s="54"/>
      <c r="H2436" s="51">
        <v>2021.0</v>
      </c>
      <c r="I2436" s="51">
        <v>347279.0</v>
      </c>
      <c r="J2436" s="49" t="s">
        <v>57</v>
      </c>
      <c r="K2436" s="49" t="s">
        <v>249</v>
      </c>
    </row>
    <row r="2437">
      <c r="A2437" s="49" t="s">
        <v>5116</v>
      </c>
      <c r="B2437" s="49" t="s">
        <v>5117</v>
      </c>
      <c r="C2437" s="50">
        <v>1.78</v>
      </c>
      <c r="D2437" s="51">
        <v>-0.03</v>
      </c>
      <c r="E2437" s="52">
        <v>-0.0166</v>
      </c>
      <c r="F2437" s="51">
        <v>2.6888837E7</v>
      </c>
      <c r="G2437" s="49" t="s">
        <v>56</v>
      </c>
      <c r="I2437" s="51">
        <v>14811.0</v>
      </c>
      <c r="J2437" s="49" t="s">
        <v>95</v>
      </c>
      <c r="K2437" s="49" t="s">
        <v>362</v>
      </c>
    </row>
    <row r="2438">
      <c r="A2438" s="49" t="s">
        <v>5118</v>
      </c>
      <c r="B2438" s="49" t="s">
        <v>5119</v>
      </c>
      <c r="C2438" s="50">
        <v>8.6</v>
      </c>
      <c r="D2438" s="51">
        <v>-0.09</v>
      </c>
      <c r="E2438" s="52">
        <v>-0.0104</v>
      </c>
      <c r="F2438" s="51">
        <v>0.0</v>
      </c>
      <c r="G2438" s="49" t="s">
        <v>56</v>
      </c>
      <c r="H2438" s="51">
        <v>2003.0</v>
      </c>
      <c r="I2438" s="51">
        <v>447744.0</v>
      </c>
      <c r="J2438" s="49" t="s">
        <v>72</v>
      </c>
      <c r="K2438" s="49" t="s">
        <v>321</v>
      </c>
    </row>
    <row r="2439">
      <c r="A2439" s="49" t="s">
        <v>5120</v>
      </c>
      <c r="B2439" s="49" t="s">
        <v>5121</v>
      </c>
      <c r="C2439" s="50">
        <v>69.08</v>
      </c>
      <c r="D2439" s="51">
        <v>-0.63</v>
      </c>
      <c r="E2439" s="52">
        <v>-0.009</v>
      </c>
      <c r="F2439" s="53">
        <v>4.2E10</v>
      </c>
      <c r="G2439" s="49" t="s">
        <v>56</v>
      </c>
      <c r="I2439" s="51">
        <v>2845342.0</v>
      </c>
      <c r="J2439" s="49" t="s">
        <v>82</v>
      </c>
      <c r="K2439" s="49" t="s">
        <v>379</v>
      </c>
    </row>
    <row r="2440">
      <c r="A2440" s="49" t="s">
        <v>5122</v>
      </c>
      <c r="B2440" s="49" t="s">
        <v>5123</v>
      </c>
      <c r="C2440" s="50">
        <v>52.98</v>
      </c>
      <c r="D2440" s="51">
        <v>1.5</v>
      </c>
      <c r="E2440" s="52">
        <v>0.0291</v>
      </c>
      <c r="F2440" s="53">
        <v>7.5E9</v>
      </c>
      <c r="G2440" s="49" t="s">
        <v>56</v>
      </c>
      <c r="I2440" s="51">
        <v>2152872.0</v>
      </c>
      <c r="J2440" s="49" t="s">
        <v>72</v>
      </c>
      <c r="K2440" s="49" t="s">
        <v>133</v>
      </c>
    </row>
    <row r="2441">
      <c r="A2441" s="49" t="s">
        <v>5124</v>
      </c>
      <c r="B2441" s="49" t="s">
        <v>5125</v>
      </c>
      <c r="C2441" s="50">
        <v>15.42</v>
      </c>
      <c r="D2441" s="51">
        <v>-0.16</v>
      </c>
      <c r="E2441" s="52">
        <v>-0.0103</v>
      </c>
      <c r="F2441" s="53">
        <v>9.67E8</v>
      </c>
      <c r="G2441" s="49" t="s">
        <v>56</v>
      </c>
      <c r="H2441" s="51">
        <v>2021.0</v>
      </c>
      <c r="I2441" s="51">
        <v>406194.0</v>
      </c>
      <c r="J2441" s="49" t="s">
        <v>95</v>
      </c>
      <c r="K2441" s="49" t="s">
        <v>611</v>
      </c>
    </row>
    <row r="2442">
      <c r="A2442" s="49" t="s">
        <v>5126</v>
      </c>
      <c r="B2442" s="49" t="s">
        <v>5127</v>
      </c>
      <c r="C2442" s="50">
        <v>7.36</v>
      </c>
      <c r="D2442" s="51">
        <v>0.14</v>
      </c>
      <c r="E2442" s="52">
        <v>0.0194</v>
      </c>
      <c r="F2442" s="53">
        <v>4.67E8</v>
      </c>
      <c r="G2442" s="49" t="s">
        <v>56</v>
      </c>
      <c r="H2442" s="51">
        <v>2021.0</v>
      </c>
      <c r="I2442" s="51">
        <v>258594.0</v>
      </c>
      <c r="J2442" s="49" t="s">
        <v>82</v>
      </c>
      <c r="K2442" s="49" t="s">
        <v>83</v>
      </c>
    </row>
    <row r="2443">
      <c r="A2443" s="49" t="s">
        <v>5128</v>
      </c>
      <c r="B2443" s="49" t="s">
        <v>5129</v>
      </c>
      <c r="C2443" s="50">
        <v>5.18</v>
      </c>
      <c r="D2443" s="51">
        <v>-0.06</v>
      </c>
      <c r="E2443" s="52">
        <v>-0.0115</v>
      </c>
      <c r="F2443" s="53">
        <v>6.37E8</v>
      </c>
      <c r="G2443" s="49" t="s">
        <v>138</v>
      </c>
      <c r="H2443" s="51">
        <v>2021.0</v>
      </c>
      <c r="I2443" s="51">
        <v>432985.0</v>
      </c>
      <c r="J2443" s="49" t="s">
        <v>82</v>
      </c>
      <c r="K2443" s="49" t="s">
        <v>139</v>
      </c>
    </row>
    <row r="2444">
      <c r="A2444" s="49" t="s">
        <v>5130</v>
      </c>
      <c r="B2444" s="49" t="s">
        <v>5131</v>
      </c>
      <c r="C2444" s="50">
        <v>64.45</v>
      </c>
      <c r="D2444" s="51">
        <v>-1.03</v>
      </c>
      <c r="E2444" s="52">
        <v>-0.0157</v>
      </c>
      <c r="F2444" s="53">
        <v>1.16E10</v>
      </c>
      <c r="G2444" s="49" t="s">
        <v>56</v>
      </c>
      <c r="H2444" s="51">
        <v>2001.0</v>
      </c>
      <c r="I2444" s="51">
        <v>1041320.0</v>
      </c>
      <c r="J2444" s="49" t="s">
        <v>82</v>
      </c>
      <c r="K2444" s="49" t="s">
        <v>244</v>
      </c>
    </row>
    <row r="2445">
      <c r="A2445" s="49" t="s">
        <v>5132</v>
      </c>
      <c r="B2445" s="49" t="s">
        <v>5133</v>
      </c>
      <c r="C2445" s="50">
        <v>39.77</v>
      </c>
      <c r="D2445" s="51">
        <v>-0.14</v>
      </c>
      <c r="E2445" s="52">
        <v>-0.0035</v>
      </c>
      <c r="F2445" s="53">
        <v>3.96E10</v>
      </c>
      <c r="G2445" s="49" t="s">
        <v>56</v>
      </c>
      <c r="I2445" s="51">
        <v>4372404.0</v>
      </c>
      <c r="J2445" s="49" t="s">
        <v>365</v>
      </c>
      <c r="K2445" s="49" t="s">
        <v>366</v>
      </c>
    </row>
    <row r="2446">
      <c r="A2446" s="49" t="s">
        <v>5134</v>
      </c>
      <c r="B2446" s="49" t="s">
        <v>5135</v>
      </c>
      <c r="C2446" s="50">
        <v>20.83</v>
      </c>
      <c r="D2446" s="51">
        <v>-0.52</v>
      </c>
      <c r="E2446" s="52">
        <v>-0.0244</v>
      </c>
      <c r="F2446" s="53">
        <v>6.63E9</v>
      </c>
      <c r="G2446" s="49" t="s">
        <v>56</v>
      </c>
      <c r="H2446" s="51">
        <v>2000.0</v>
      </c>
      <c r="I2446" s="51">
        <v>2161534.0</v>
      </c>
      <c r="J2446" s="49" t="s">
        <v>82</v>
      </c>
      <c r="K2446" s="49" t="s">
        <v>139</v>
      </c>
    </row>
    <row r="2447">
      <c r="A2447" s="49" t="s">
        <v>5136</v>
      </c>
      <c r="B2447" s="49" t="s">
        <v>5137</v>
      </c>
      <c r="C2447" s="50">
        <v>2.95</v>
      </c>
      <c r="D2447" s="51">
        <v>0.08</v>
      </c>
      <c r="E2447" s="52">
        <v>0.0279</v>
      </c>
      <c r="F2447" s="53">
        <v>2.44E8</v>
      </c>
      <c r="G2447" s="49" t="s">
        <v>56</v>
      </c>
      <c r="H2447" s="51">
        <v>2021.0</v>
      </c>
      <c r="I2447" s="51">
        <v>645931.0</v>
      </c>
      <c r="J2447" s="49" t="s">
        <v>107</v>
      </c>
      <c r="K2447" s="49" t="s">
        <v>262</v>
      </c>
    </row>
    <row r="2448">
      <c r="A2448" s="49" t="s">
        <v>5138</v>
      </c>
      <c r="B2448" s="49" t="s">
        <v>5139</v>
      </c>
      <c r="C2448" s="50">
        <v>7.27</v>
      </c>
      <c r="D2448" s="51">
        <v>-0.06</v>
      </c>
      <c r="E2448" s="52">
        <v>-0.0082</v>
      </c>
      <c r="F2448" s="51">
        <v>0.0</v>
      </c>
      <c r="G2448" s="49" t="s">
        <v>56</v>
      </c>
      <c r="H2448" s="51">
        <v>2007.0</v>
      </c>
      <c r="I2448" s="51">
        <v>613676.0</v>
      </c>
      <c r="J2448" s="49" t="s">
        <v>72</v>
      </c>
      <c r="K2448" s="49" t="s">
        <v>552</v>
      </c>
    </row>
    <row r="2449">
      <c r="A2449" s="49" t="s">
        <v>5140</v>
      </c>
      <c r="B2449" s="49" t="s">
        <v>5141</v>
      </c>
      <c r="C2449" s="50">
        <v>2.47</v>
      </c>
      <c r="D2449" s="51">
        <v>-0.01</v>
      </c>
      <c r="E2449" s="52">
        <v>-0.004</v>
      </c>
      <c r="F2449" s="53">
        <v>4.73E8</v>
      </c>
      <c r="G2449" s="49" t="s">
        <v>121</v>
      </c>
      <c r="H2449" s="54"/>
      <c r="I2449" s="51">
        <v>2441927.0</v>
      </c>
      <c r="J2449" s="49" t="s">
        <v>127</v>
      </c>
      <c r="K2449" s="49" t="s">
        <v>441</v>
      </c>
    </row>
    <row r="2450">
      <c r="A2450" s="49" t="s">
        <v>5142</v>
      </c>
      <c r="B2450" s="49" t="s">
        <v>5143</v>
      </c>
      <c r="C2450" s="50">
        <v>26.95</v>
      </c>
      <c r="D2450" s="51">
        <v>-1.97</v>
      </c>
      <c r="E2450" s="52">
        <v>-0.0681</v>
      </c>
      <c r="F2450" s="53">
        <v>4.47E9</v>
      </c>
      <c r="G2450" s="49" t="s">
        <v>56</v>
      </c>
      <c r="H2450" s="51">
        <v>2006.0</v>
      </c>
      <c r="I2450" s="51">
        <v>2467926.0</v>
      </c>
      <c r="J2450" s="49" t="s">
        <v>95</v>
      </c>
      <c r="K2450" s="49" t="s">
        <v>215</v>
      </c>
    </row>
    <row r="2451">
      <c r="A2451" s="49" t="s">
        <v>5144</v>
      </c>
      <c r="B2451" s="49" t="s">
        <v>5145</v>
      </c>
      <c r="C2451" s="50">
        <v>157.36</v>
      </c>
      <c r="D2451" s="51">
        <v>-1.95</v>
      </c>
      <c r="E2451" s="52">
        <v>-0.0122</v>
      </c>
      <c r="F2451" s="53">
        <v>5.58E9</v>
      </c>
      <c r="G2451" s="49" t="s">
        <v>56</v>
      </c>
      <c r="I2451" s="51">
        <v>377495.0</v>
      </c>
      <c r="J2451" s="49" t="s">
        <v>57</v>
      </c>
      <c r="K2451" s="49" t="s">
        <v>425</v>
      </c>
    </row>
    <row r="2452">
      <c r="A2452" s="49" t="s">
        <v>5146</v>
      </c>
      <c r="B2452" s="49" t="s">
        <v>5147</v>
      </c>
      <c r="C2452" s="50">
        <v>114.78</v>
      </c>
      <c r="D2452" s="51">
        <v>-2.4</v>
      </c>
      <c r="E2452" s="52">
        <v>-0.0205</v>
      </c>
      <c r="F2452" s="53">
        <v>1.7E10</v>
      </c>
      <c r="G2452" s="49" t="s">
        <v>56</v>
      </c>
      <c r="I2452" s="51">
        <v>1083080.0</v>
      </c>
      <c r="J2452" s="49" t="s">
        <v>95</v>
      </c>
      <c r="K2452" s="49" t="s">
        <v>409</v>
      </c>
    </row>
    <row r="2453">
      <c r="A2453" s="49" t="s">
        <v>5148</v>
      </c>
      <c r="B2453" s="49" t="s">
        <v>5149</v>
      </c>
      <c r="C2453" s="50">
        <v>95.66</v>
      </c>
      <c r="D2453" s="51">
        <v>-3.25</v>
      </c>
      <c r="E2453" s="52">
        <v>-0.0329</v>
      </c>
      <c r="F2453" s="53">
        <v>1.37E10</v>
      </c>
      <c r="G2453" s="49" t="s">
        <v>56</v>
      </c>
      <c r="I2453" s="51">
        <v>2380503.0</v>
      </c>
      <c r="J2453" s="49" t="s">
        <v>95</v>
      </c>
      <c r="K2453" s="49" t="s">
        <v>1389</v>
      </c>
    </row>
    <row r="2454">
      <c r="A2454" s="49" t="s">
        <v>5150</v>
      </c>
      <c r="B2454" s="49" t="s">
        <v>5151</v>
      </c>
      <c r="C2454" s="50">
        <v>13.35</v>
      </c>
      <c r="D2454" s="51">
        <v>-0.23</v>
      </c>
      <c r="E2454" s="52">
        <v>-0.0169</v>
      </c>
      <c r="F2454" s="53">
        <v>2.05E9</v>
      </c>
      <c r="G2454" s="49" t="s">
        <v>56</v>
      </c>
      <c r="I2454" s="51">
        <v>994906.0</v>
      </c>
      <c r="J2454" s="49" t="s">
        <v>72</v>
      </c>
      <c r="K2454" s="49" t="s">
        <v>68</v>
      </c>
    </row>
    <row r="2455">
      <c r="A2455" s="49" t="s">
        <v>5152</v>
      </c>
      <c r="B2455" s="49" t="s">
        <v>5153</v>
      </c>
      <c r="C2455" s="50">
        <v>86.94</v>
      </c>
      <c r="D2455" s="51">
        <v>-1.42</v>
      </c>
      <c r="E2455" s="52">
        <v>-0.0161</v>
      </c>
      <c r="F2455" s="53">
        <v>4.42E9</v>
      </c>
      <c r="G2455" s="49" t="s">
        <v>56</v>
      </c>
      <c r="I2455" s="51">
        <v>218336.0</v>
      </c>
      <c r="J2455" s="49" t="s">
        <v>95</v>
      </c>
      <c r="K2455" s="49" t="s">
        <v>540</v>
      </c>
    </row>
    <row r="2456">
      <c r="A2456" s="49" t="s">
        <v>5154</v>
      </c>
      <c r="B2456" s="49" t="s">
        <v>5155</v>
      </c>
      <c r="C2456" s="50">
        <v>9.15</v>
      </c>
      <c r="D2456" s="51">
        <v>0.16</v>
      </c>
      <c r="E2456" s="52">
        <v>0.0178</v>
      </c>
      <c r="F2456" s="51">
        <v>3.4268818E7</v>
      </c>
      <c r="G2456" s="49" t="s">
        <v>56</v>
      </c>
      <c r="H2456" s="51">
        <v>2010.0</v>
      </c>
      <c r="I2456" s="51">
        <v>62843.0</v>
      </c>
      <c r="J2456" s="49" t="s">
        <v>95</v>
      </c>
      <c r="K2456" s="49" t="s">
        <v>451</v>
      </c>
    </row>
    <row r="2457">
      <c r="A2457" s="49" t="s">
        <v>5156</v>
      </c>
      <c r="B2457" s="49" t="s">
        <v>5157</v>
      </c>
      <c r="C2457" s="50">
        <v>112.5</v>
      </c>
      <c r="D2457" s="51">
        <v>-3.5</v>
      </c>
      <c r="E2457" s="52">
        <v>-0.0302</v>
      </c>
      <c r="F2457" s="53">
        <v>2.38E10</v>
      </c>
      <c r="G2457" s="49" t="s">
        <v>56</v>
      </c>
      <c r="H2457" s="51">
        <v>2004.0</v>
      </c>
      <c r="I2457" s="51">
        <v>1222271.0</v>
      </c>
      <c r="J2457" s="49" t="s">
        <v>68</v>
      </c>
      <c r="K2457" s="49" t="s">
        <v>86</v>
      </c>
    </row>
    <row r="2458">
      <c r="A2458" s="49" t="s">
        <v>5158</v>
      </c>
      <c r="B2458" s="49" t="s">
        <v>5159</v>
      </c>
      <c r="C2458" s="50">
        <v>6.8</v>
      </c>
      <c r="D2458" s="51">
        <v>0.0</v>
      </c>
      <c r="E2458" s="52">
        <v>0.0</v>
      </c>
      <c r="F2458" s="51">
        <v>0.0</v>
      </c>
      <c r="G2458" s="54"/>
      <c r="H2458" s="51">
        <v>2023.0</v>
      </c>
      <c r="I2458" s="51">
        <v>434656.0</v>
      </c>
      <c r="J2458" s="54"/>
      <c r="K2458" s="54"/>
    </row>
    <row r="2459">
      <c r="A2459" s="49" t="s">
        <v>5160</v>
      </c>
      <c r="B2459" s="49" t="s">
        <v>5161</v>
      </c>
      <c r="C2459" s="50">
        <v>21.28</v>
      </c>
      <c r="D2459" s="51">
        <v>-0.85</v>
      </c>
      <c r="E2459" s="52">
        <v>-0.0384</v>
      </c>
      <c r="F2459" s="53">
        <v>2.77E9</v>
      </c>
      <c r="G2459" s="49" t="s">
        <v>56</v>
      </c>
      <c r="H2459" s="51">
        <v>1999.0</v>
      </c>
      <c r="I2459" s="51">
        <v>3219648.0</v>
      </c>
      <c r="J2459" s="49" t="s">
        <v>520</v>
      </c>
      <c r="K2459" s="49" t="s">
        <v>2332</v>
      </c>
    </row>
    <row r="2460">
      <c r="A2460" s="49" t="s">
        <v>5162</v>
      </c>
      <c r="B2460" s="49" t="s">
        <v>5163</v>
      </c>
      <c r="C2460" s="50">
        <v>15.75</v>
      </c>
      <c r="D2460" s="51">
        <v>-0.02</v>
      </c>
      <c r="E2460" s="52">
        <v>-0.0013</v>
      </c>
      <c r="F2460" s="53">
        <v>1.23E9</v>
      </c>
      <c r="G2460" s="49" t="s">
        <v>56</v>
      </c>
      <c r="H2460" s="51">
        <v>2017.0</v>
      </c>
      <c r="I2460" s="51">
        <v>1736262.0</v>
      </c>
      <c r="J2460" s="49" t="s">
        <v>82</v>
      </c>
      <c r="K2460" s="49" t="s">
        <v>745</v>
      </c>
    </row>
    <row r="2461">
      <c r="A2461" s="49" t="s">
        <v>5164</v>
      </c>
      <c r="B2461" s="49" t="s">
        <v>5165</v>
      </c>
      <c r="C2461" s="50">
        <v>1.33</v>
      </c>
      <c r="D2461" s="51">
        <v>-0.015</v>
      </c>
      <c r="E2461" s="52">
        <v>-0.0112</v>
      </c>
      <c r="F2461" s="51">
        <v>5.0821705E7</v>
      </c>
      <c r="G2461" s="49" t="s">
        <v>56</v>
      </c>
      <c r="H2461" s="51">
        <v>2018.0</v>
      </c>
      <c r="I2461" s="51">
        <v>154955.0</v>
      </c>
      <c r="J2461" s="49" t="s">
        <v>82</v>
      </c>
      <c r="K2461" s="49" t="s">
        <v>83</v>
      </c>
    </row>
    <row r="2462">
      <c r="A2462" s="49" t="s">
        <v>5166</v>
      </c>
      <c r="B2462" s="49" t="s">
        <v>5167</v>
      </c>
      <c r="C2462" s="50">
        <v>7.5</v>
      </c>
      <c r="D2462" s="51">
        <v>-0.14</v>
      </c>
      <c r="E2462" s="52">
        <v>-0.0183</v>
      </c>
      <c r="F2462" s="53">
        <v>2.62E8</v>
      </c>
      <c r="G2462" s="49" t="s">
        <v>56</v>
      </c>
      <c r="I2462" s="51">
        <v>465905.0</v>
      </c>
      <c r="J2462" s="49" t="s">
        <v>57</v>
      </c>
      <c r="K2462" s="49" t="s">
        <v>1611</v>
      </c>
    </row>
    <row r="2463">
      <c r="A2463" s="49" t="s">
        <v>5168</v>
      </c>
      <c r="B2463" s="49" t="s">
        <v>5169</v>
      </c>
      <c r="C2463" s="50">
        <v>1.94</v>
      </c>
      <c r="D2463" s="51">
        <v>-0.07</v>
      </c>
      <c r="E2463" s="52">
        <v>-0.0348</v>
      </c>
      <c r="F2463" s="51">
        <v>7848639.0</v>
      </c>
      <c r="G2463" s="49" t="s">
        <v>56</v>
      </c>
      <c r="H2463" s="51">
        <v>2021.0</v>
      </c>
      <c r="I2463" s="51">
        <v>2611.0</v>
      </c>
      <c r="J2463" s="49" t="s">
        <v>107</v>
      </c>
      <c r="K2463" s="49" t="s">
        <v>348</v>
      </c>
    </row>
    <row r="2464">
      <c r="A2464" s="49" t="s">
        <v>5170</v>
      </c>
      <c r="B2464" s="49" t="s">
        <v>5171</v>
      </c>
      <c r="C2464" s="50">
        <v>0.1277</v>
      </c>
      <c r="D2464" s="51">
        <v>1.0E-4</v>
      </c>
      <c r="E2464" s="52">
        <v>8.0E-4</v>
      </c>
      <c r="F2464" s="51">
        <v>6648062.0</v>
      </c>
      <c r="G2464" s="49" t="s">
        <v>67</v>
      </c>
      <c r="H2464" s="51">
        <v>2021.0</v>
      </c>
      <c r="I2464" s="51">
        <v>4581509.0</v>
      </c>
      <c r="J2464" s="49" t="s">
        <v>95</v>
      </c>
      <c r="K2464" s="49" t="s">
        <v>5172</v>
      </c>
    </row>
    <row r="2465">
      <c r="A2465" s="49" t="s">
        <v>5173</v>
      </c>
      <c r="B2465" s="49" t="s">
        <v>5174</v>
      </c>
      <c r="C2465" s="50">
        <v>7.85</v>
      </c>
      <c r="D2465" s="51">
        <v>-0.18</v>
      </c>
      <c r="E2465" s="52">
        <v>-0.0224</v>
      </c>
      <c r="F2465" s="53">
        <v>4.32E8</v>
      </c>
      <c r="G2465" s="49" t="s">
        <v>56</v>
      </c>
      <c r="H2465" s="51">
        <v>1991.0</v>
      </c>
      <c r="I2465" s="51">
        <v>788300.0</v>
      </c>
      <c r="J2465" s="49" t="s">
        <v>95</v>
      </c>
      <c r="K2465" s="49" t="s">
        <v>800</v>
      </c>
    </row>
    <row r="2466">
      <c r="A2466" s="49" t="s">
        <v>5175</v>
      </c>
      <c r="B2466" s="49" t="s">
        <v>5176</v>
      </c>
      <c r="C2466" s="50">
        <v>11.53</v>
      </c>
      <c r="D2466" s="51">
        <v>-0.22</v>
      </c>
      <c r="E2466" s="52">
        <v>-0.0187</v>
      </c>
      <c r="F2466" s="53">
        <v>4.61E10</v>
      </c>
      <c r="G2466" s="49" t="s">
        <v>56</v>
      </c>
      <c r="I2466" s="51">
        <v>4.8960312E7</v>
      </c>
      <c r="J2466" s="49" t="s">
        <v>95</v>
      </c>
      <c r="K2466" s="49" t="s">
        <v>1289</v>
      </c>
    </row>
    <row r="2467">
      <c r="A2467" s="49" t="s">
        <v>5177</v>
      </c>
      <c r="B2467" s="49" t="s">
        <v>5178</v>
      </c>
      <c r="C2467" s="50">
        <v>20.83</v>
      </c>
      <c r="D2467" s="51">
        <v>0.06</v>
      </c>
      <c r="E2467" s="52">
        <v>0.0029</v>
      </c>
      <c r="F2467" s="54"/>
      <c r="G2467" s="49" t="s">
        <v>56</v>
      </c>
      <c r="I2467" s="51">
        <v>119144.0</v>
      </c>
      <c r="J2467" s="54"/>
      <c r="K2467" s="54"/>
    </row>
    <row r="2468">
      <c r="A2468" s="49" t="s">
        <v>5179</v>
      </c>
      <c r="B2468" s="49" t="s">
        <v>5180</v>
      </c>
      <c r="C2468" s="50">
        <v>20.49</v>
      </c>
      <c r="D2468" s="51">
        <v>-0.09</v>
      </c>
      <c r="E2468" s="52">
        <v>-0.0044</v>
      </c>
      <c r="F2468" s="54"/>
      <c r="G2468" s="49" t="s">
        <v>56</v>
      </c>
      <c r="I2468" s="51">
        <v>41523.0</v>
      </c>
      <c r="J2468" s="54"/>
      <c r="K2468" s="54"/>
    </row>
    <row r="2469">
      <c r="A2469" s="49" t="s">
        <v>5181</v>
      </c>
      <c r="B2469" s="49" t="s">
        <v>5182</v>
      </c>
      <c r="C2469" s="50">
        <v>20.79</v>
      </c>
      <c r="D2469" s="51">
        <v>-0.11</v>
      </c>
      <c r="E2469" s="52">
        <v>-0.0053</v>
      </c>
      <c r="F2469" s="54"/>
      <c r="G2469" s="49" t="s">
        <v>56</v>
      </c>
      <c r="I2469" s="51">
        <v>52419.0</v>
      </c>
      <c r="J2469" s="54"/>
      <c r="K2469" s="54"/>
    </row>
    <row r="2470">
      <c r="A2470" s="49" t="s">
        <v>5183</v>
      </c>
      <c r="B2470" s="49" t="s">
        <v>5184</v>
      </c>
      <c r="C2470" s="50">
        <v>13.7</v>
      </c>
      <c r="D2470" s="51">
        <v>-0.3</v>
      </c>
      <c r="E2470" s="52">
        <v>-0.0214</v>
      </c>
      <c r="F2470" s="53">
        <v>1.99E9</v>
      </c>
      <c r="G2470" s="49" t="s">
        <v>56</v>
      </c>
      <c r="H2470" s="51">
        <v>2021.0</v>
      </c>
      <c r="I2470" s="51">
        <v>419056.0</v>
      </c>
      <c r="J2470" s="49" t="s">
        <v>95</v>
      </c>
      <c r="K2470" s="49" t="s">
        <v>215</v>
      </c>
    </row>
    <row r="2471">
      <c r="A2471" s="49" t="s">
        <v>5185</v>
      </c>
      <c r="B2471" s="49" t="s">
        <v>5186</v>
      </c>
      <c r="C2471" s="50">
        <v>50.58</v>
      </c>
      <c r="D2471" s="51">
        <v>-1.25</v>
      </c>
      <c r="E2471" s="52">
        <v>-0.0241</v>
      </c>
      <c r="F2471" s="53">
        <v>5.21E9</v>
      </c>
      <c r="G2471" s="49" t="s">
        <v>56</v>
      </c>
      <c r="I2471" s="51">
        <v>559419.0</v>
      </c>
      <c r="J2471" s="49" t="s">
        <v>72</v>
      </c>
      <c r="K2471" s="49" t="s">
        <v>312</v>
      </c>
    </row>
    <row r="2472">
      <c r="A2472" s="49" t="s">
        <v>5187</v>
      </c>
      <c r="B2472" s="49" t="s">
        <v>5188</v>
      </c>
      <c r="C2472" s="50">
        <v>5.4</v>
      </c>
      <c r="D2472" s="51">
        <v>0.0</v>
      </c>
      <c r="E2472" s="52">
        <v>0.0</v>
      </c>
      <c r="F2472" s="51">
        <v>0.0</v>
      </c>
      <c r="G2472" s="49" t="s">
        <v>56</v>
      </c>
      <c r="H2472" s="51">
        <v>2006.0</v>
      </c>
      <c r="I2472" s="51">
        <v>18323.0</v>
      </c>
      <c r="J2472" s="49" t="s">
        <v>72</v>
      </c>
      <c r="K2472" s="49" t="s">
        <v>321</v>
      </c>
    </row>
    <row r="2473">
      <c r="A2473" s="49" t="s">
        <v>5189</v>
      </c>
      <c r="B2473" s="49" t="s">
        <v>5190</v>
      </c>
      <c r="C2473" s="50">
        <v>1.44</v>
      </c>
      <c r="D2473" s="51">
        <v>-0.052</v>
      </c>
      <c r="E2473" s="52">
        <v>-0.0349</v>
      </c>
      <c r="F2473" s="51">
        <v>8544721.0</v>
      </c>
      <c r="G2473" s="49" t="s">
        <v>67</v>
      </c>
      <c r="H2473" s="51">
        <v>2018.0</v>
      </c>
      <c r="I2473" s="51">
        <v>22660.0</v>
      </c>
      <c r="J2473" s="49" t="s">
        <v>145</v>
      </c>
      <c r="K2473" s="49" t="s">
        <v>355</v>
      </c>
    </row>
    <row r="2474">
      <c r="A2474" s="49" t="s">
        <v>5191</v>
      </c>
      <c r="B2474" s="49" t="s">
        <v>5192</v>
      </c>
      <c r="C2474" s="50">
        <v>168.92</v>
      </c>
      <c r="D2474" s="51">
        <v>-1.0</v>
      </c>
      <c r="E2474" s="52">
        <v>-0.0059</v>
      </c>
      <c r="F2474" s="53">
        <v>3.02E10</v>
      </c>
      <c r="G2474" s="49" t="s">
        <v>56</v>
      </c>
      <c r="H2474" s="51">
        <v>2012.0</v>
      </c>
      <c r="I2474" s="51">
        <v>1580314.0</v>
      </c>
      <c r="J2474" s="49" t="s">
        <v>223</v>
      </c>
      <c r="K2474" s="49" t="s">
        <v>953</v>
      </c>
    </row>
    <row r="2475">
      <c r="A2475" s="49" t="s">
        <v>5193</v>
      </c>
      <c r="B2475" s="49" t="s">
        <v>5194</v>
      </c>
      <c r="C2475" s="50">
        <v>7.09</v>
      </c>
      <c r="D2475" s="51">
        <v>0.04</v>
      </c>
      <c r="E2475" s="52">
        <v>0.0057</v>
      </c>
      <c r="F2475" s="53">
        <v>3.8E8</v>
      </c>
      <c r="G2475" s="49" t="s">
        <v>67</v>
      </c>
      <c r="H2475" s="51">
        <v>2007.0</v>
      </c>
      <c r="I2475" s="51">
        <v>26943.0</v>
      </c>
      <c r="J2475" s="49" t="s">
        <v>72</v>
      </c>
      <c r="K2475" s="49" t="s">
        <v>312</v>
      </c>
    </row>
    <row r="2476">
      <c r="A2476" s="49" t="s">
        <v>5195</v>
      </c>
      <c r="B2476" s="49" t="s">
        <v>5196</v>
      </c>
      <c r="C2476" s="50">
        <v>2.67</v>
      </c>
      <c r="D2476" s="51">
        <v>-0.06</v>
      </c>
      <c r="E2476" s="52">
        <v>-0.022</v>
      </c>
      <c r="F2476" s="51">
        <v>5.4352659E7</v>
      </c>
      <c r="G2476" s="49" t="s">
        <v>56</v>
      </c>
      <c r="I2476" s="51">
        <v>73997.0</v>
      </c>
      <c r="J2476" s="49" t="s">
        <v>145</v>
      </c>
      <c r="K2476" s="49" t="s">
        <v>355</v>
      </c>
    </row>
    <row r="2477">
      <c r="A2477" s="49" t="s">
        <v>5197</v>
      </c>
      <c r="B2477" s="49" t="s">
        <v>5198</v>
      </c>
      <c r="C2477" s="50">
        <v>13.21</v>
      </c>
      <c r="D2477" s="51">
        <v>-0.21</v>
      </c>
      <c r="E2477" s="52">
        <v>-0.0157</v>
      </c>
      <c r="F2477" s="53">
        <v>2.5E8</v>
      </c>
      <c r="G2477" s="49" t="s">
        <v>56</v>
      </c>
      <c r="H2477" s="51">
        <v>1997.0</v>
      </c>
      <c r="I2477" s="51">
        <v>132657.0</v>
      </c>
      <c r="J2477" s="49" t="s">
        <v>57</v>
      </c>
      <c r="K2477" s="49" t="s">
        <v>111</v>
      </c>
    </row>
    <row r="2478">
      <c r="A2478" s="49" t="s">
        <v>5199</v>
      </c>
      <c r="B2478" s="49" t="s">
        <v>5200</v>
      </c>
      <c r="C2478" s="50">
        <v>58.53</v>
      </c>
      <c r="D2478" s="51">
        <v>-0.26</v>
      </c>
      <c r="E2478" s="52">
        <v>-0.0044</v>
      </c>
      <c r="F2478" s="53">
        <v>3.34E10</v>
      </c>
      <c r="G2478" s="49" t="s">
        <v>56</v>
      </c>
      <c r="H2478" s="51">
        <v>1987.0</v>
      </c>
      <c r="I2478" s="51">
        <v>3802458.0</v>
      </c>
      <c r="J2478" s="49" t="s">
        <v>95</v>
      </c>
      <c r="K2478" s="49" t="s">
        <v>1365</v>
      </c>
    </row>
    <row r="2479">
      <c r="A2479" s="49" t="s">
        <v>5201</v>
      </c>
      <c r="B2479" s="49" t="s">
        <v>5202</v>
      </c>
      <c r="C2479" s="50">
        <v>6.59</v>
      </c>
      <c r="D2479" s="51">
        <v>-0.11</v>
      </c>
      <c r="E2479" s="52">
        <v>-0.0164</v>
      </c>
      <c r="F2479" s="53">
        <v>1.1E8</v>
      </c>
      <c r="G2479" s="49" t="s">
        <v>56</v>
      </c>
      <c r="H2479" s="51">
        <v>2017.0</v>
      </c>
      <c r="I2479" s="51">
        <v>30008.0</v>
      </c>
      <c r="J2479" s="49" t="s">
        <v>95</v>
      </c>
      <c r="K2479" s="49" t="s">
        <v>1195</v>
      </c>
    </row>
    <row r="2480">
      <c r="A2480" s="49" t="s">
        <v>5203</v>
      </c>
      <c r="B2480" s="49" t="s">
        <v>5204</v>
      </c>
      <c r="C2480" s="50">
        <v>5.9819</v>
      </c>
      <c r="D2480" s="51">
        <v>0.8219</v>
      </c>
      <c r="E2480" s="52">
        <v>0.1593</v>
      </c>
      <c r="F2480" s="51">
        <v>9.9870895E7</v>
      </c>
      <c r="G2480" s="49" t="s">
        <v>56</v>
      </c>
      <c r="I2480" s="51">
        <v>6596.0</v>
      </c>
      <c r="J2480" s="49" t="s">
        <v>95</v>
      </c>
      <c r="K2480" s="49" t="s">
        <v>1195</v>
      </c>
    </row>
    <row r="2481">
      <c r="A2481" s="49" t="s">
        <v>5205</v>
      </c>
      <c r="B2481" s="49" t="s">
        <v>5206</v>
      </c>
      <c r="C2481" s="50">
        <v>14.35</v>
      </c>
      <c r="D2481" s="51">
        <v>-1.25</v>
      </c>
      <c r="E2481" s="52">
        <v>-0.0801</v>
      </c>
      <c r="F2481" s="53">
        <v>2.4E8</v>
      </c>
      <c r="G2481" s="49" t="s">
        <v>56</v>
      </c>
      <c r="I2481" s="51">
        <v>6299.0</v>
      </c>
      <c r="J2481" s="49" t="s">
        <v>95</v>
      </c>
      <c r="K2481" s="49" t="s">
        <v>1195</v>
      </c>
    </row>
    <row r="2482">
      <c r="A2482" s="49" t="s">
        <v>5207</v>
      </c>
      <c r="B2482" s="49" t="s">
        <v>5208</v>
      </c>
      <c r="C2482" s="50">
        <v>3.6</v>
      </c>
      <c r="D2482" s="51">
        <v>-0.05</v>
      </c>
      <c r="E2482" s="52">
        <v>-0.0137</v>
      </c>
      <c r="F2482" s="51">
        <v>6.010385E7</v>
      </c>
      <c r="G2482" s="49" t="s">
        <v>56</v>
      </c>
      <c r="I2482" s="51">
        <v>1060.0</v>
      </c>
      <c r="J2482" s="49" t="s">
        <v>95</v>
      </c>
      <c r="K2482" s="49" t="s">
        <v>1195</v>
      </c>
    </row>
    <row r="2483">
      <c r="A2483" s="49" t="s">
        <v>5209</v>
      </c>
      <c r="B2483" s="49" t="s">
        <v>5210</v>
      </c>
      <c r="C2483" s="50">
        <v>2.05</v>
      </c>
      <c r="D2483" s="51">
        <v>0.04</v>
      </c>
      <c r="E2483" s="52">
        <v>0.0199</v>
      </c>
      <c r="F2483" s="53">
        <v>2.02E8</v>
      </c>
      <c r="G2483" s="49" t="s">
        <v>56</v>
      </c>
      <c r="H2483" s="51">
        <v>2013.0</v>
      </c>
      <c r="I2483" s="51">
        <v>2281328.0</v>
      </c>
      <c r="J2483" s="49" t="s">
        <v>82</v>
      </c>
      <c r="K2483" s="49" t="s">
        <v>139</v>
      </c>
    </row>
    <row r="2484">
      <c r="A2484" s="49" t="s">
        <v>5211</v>
      </c>
      <c r="B2484" s="49" t="s">
        <v>5212</v>
      </c>
      <c r="C2484" s="50">
        <v>3.4</v>
      </c>
      <c r="D2484" s="51">
        <v>0.0</v>
      </c>
      <c r="E2484" s="52">
        <v>0.0</v>
      </c>
      <c r="F2484" s="51">
        <v>2.305761E7</v>
      </c>
      <c r="G2484" s="54"/>
      <c r="H2484" s="51">
        <v>2021.0</v>
      </c>
      <c r="I2484" s="51">
        <v>2821.0</v>
      </c>
      <c r="J2484" s="49" t="s">
        <v>107</v>
      </c>
      <c r="K2484" s="49" t="s">
        <v>819</v>
      </c>
    </row>
    <row r="2485">
      <c r="A2485" s="49" t="s">
        <v>5213</v>
      </c>
      <c r="B2485" s="49" t="s">
        <v>5214</v>
      </c>
      <c r="C2485" s="50">
        <v>0.0264</v>
      </c>
      <c r="D2485" s="51">
        <v>0.0064</v>
      </c>
      <c r="E2485" s="52">
        <v>0.32</v>
      </c>
      <c r="F2485" s="51">
        <v>0.0</v>
      </c>
      <c r="G2485" s="49" t="s">
        <v>476</v>
      </c>
      <c r="H2485" s="51">
        <v>2021.0</v>
      </c>
      <c r="I2485" s="51">
        <v>43200.0</v>
      </c>
      <c r="J2485" s="49" t="s">
        <v>95</v>
      </c>
      <c r="K2485" s="49" t="s">
        <v>1195</v>
      </c>
    </row>
    <row r="2486">
      <c r="A2486" s="49" t="s">
        <v>5215</v>
      </c>
      <c r="B2486" s="49" t="s">
        <v>5216</v>
      </c>
      <c r="C2486" s="50">
        <v>2.47</v>
      </c>
      <c r="D2486" s="51">
        <v>-0.03</v>
      </c>
      <c r="E2486" s="52">
        <v>-0.012</v>
      </c>
      <c r="F2486" s="51">
        <v>0.0</v>
      </c>
      <c r="G2486" s="49" t="s">
        <v>56</v>
      </c>
      <c r="H2486" s="51">
        <v>1986.0</v>
      </c>
      <c r="I2486" s="51">
        <v>349670.0</v>
      </c>
      <c r="J2486" s="49" t="s">
        <v>72</v>
      </c>
      <c r="K2486" s="49" t="s">
        <v>124</v>
      </c>
    </row>
    <row r="2487">
      <c r="A2487" s="49" t="s">
        <v>5217</v>
      </c>
      <c r="B2487" s="49" t="s">
        <v>5218</v>
      </c>
      <c r="C2487" s="50">
        <v>0.1834</v>
      </c>
      <c r="D2487" s="51">
        <v>8.0E-4</v>
      </c>
      <c r="E2487" s="52">
        <v>0.0044</v>
      </c>
      <c r="F2487" s="51">
        <v>1.3998865E7</v>
      </c>
      <c r="G2487" s="49" t="s">
        <v>56</v>
      </c>
      <c r="H2487" s="51">
        <v>2021.0</v>
      </c>
      <c r="I2487" s="51">
        <v>416733.0</v>
      </c>
      <c r="J2487" s="49" t="s">
        <v>57</v>
      </c>
      <c r="K2487" s="49" t="s">
        <v>111</v>
      </c>
    </row>
    <row r="2488">
      <c r="A2488" s="49" t="s">
        <v>5219</v>
      </c>
      <c r="B2488" s="49" t="s">
        <v>5220</v>
      </c>
      <c r="C2488" s="50">
        <v>0.013</v>
      </c>
      <c r="D2488" s="51">
        <v>0.0032</v>
      </c>
      <c r="E2488" s="52">
        <v>0.3265</v>
      </c>
      <c r="F2488" s="51">
        <v>992286.0</v>
      </c>
      <c r="G2488" s="49" t="s">
        <v>56</v>
      </c>
      <c r="H2488" s="51">
        <v>2021.0</v>
      </c>
      <c r="I2488" s="51">
        <v>4158.0</v>
      </c>
      <c r="J2488" s="49" t="s">
        <v>57</v>
      </c>
      <c r="K2488" s="49" t="s">
        <v>111</v>
      </c>
    </row>
    <row r="2489">
      <c r="A2489" s="49" t="s">
        <v>5221</v>
      </c>
      <c r="B2489" s="49" t="s">
        <v>5222</v>
      </c>
      <c r="C2489" s="50">
        <v>57.6</v>
      </c>
      <c r="D2489" s="51">
        <v>-1.14</v>
      </c>
      <c r="E2489" s="52">
        <v>-0.0194</v>
      </c>
      <c r="F2489" s="53">
        <v>7.31E9</v>
      </c>
      <c r="G2489" s="49" t="s">
        <v>56</v>
      </c>
      <c r="I2489" s="51">
        <v>981693.0</v>
      </c>
      <c r="J2489" s="49" t="s">
        <v>127</v>
      </c>
      <c r="K2489" s="49" t="s">
        <v>987</v>
      </c>
    </row>
    <row r="2490">
      <c r="A2490" s="49" t="s">
        <v>5223</v>
      </c>
      <c r="B2490" s="49" t="s">
        <v>5224</v>
      </c>
      <c r="C2490" s="50">
        <v>2.03</v>
      </c>
      <c r="D2490" s="51">
        <v>-0.24</v>
      </c>
      <c r="E2490" s="52">
        <v>-0.1057</v>
      </c>
      <c r="F2490" s="51">
        <v>1.7970553E7</v>
      </c>
      <c r="G2490" s="49" t="s">
        <v>56</v>
      </c>
      <c r="I2490" s="51">
        <v>121066.0</v>
      </c>
      <c r="J2490" s="49" t="s">
        <v>82</v>
      </c>
      <c r="K2490" s="49" t="s">
        <v>83</v>
      </c>
    </row>
    <row r="2491">
      <c r="A2491" s="49" t="s">
        <v>5225</v>
      </c>
      <c r="B2491" s="49" t="s">
        <v>5226</v>
      </c>
      <c r="C2491" s="50">
        <v>11.2548</v>
      </c>
      <c r="D2491" s="51">
        <v>-0.4342</v>
      </c>
      <c r="E2491" s="52">
        <v>-0.0372</v>
      </c>
      <c r="F2491" s="51">
        <v>9.9632993E7</v>
      </c>
      <c r="G2491" s="49" t="s">
        <v>56</v>
      </c>
      <c r="I2491" s="51">
        <v>24021.0</v>
      </c>
      <c r="J2491" s="49" t="s">
        <v>82</v>
      </c>
      <c r="K2491" s="49" t="s">
        <v>83</v>
      </c>
    </row>
    <row r="2492">
      <c r="A2492" s="49" t="s">
        <v>5227</v>
      </c>
      <c r="B2492" s="49" t="s">
        <v>5228</v>
      </c>
      <c r="C2492" s="50">
        <v>29.45</v>
      </c>
      <c r="D2492" s="51">
        <v>-0.47</v>
      </c>
      <c r="E2492" s="52">
        <v>-0.0157</v>
      </c>
      <c r="F2492" s="53">
        <v>2.45E8</v>
      </c>
      <c r="G2492" s="49" t="s">
        <v>56</v>
      </c>
      <c r="I2492" s="51">
        <v>7871.0</v>
      </c>
      <c r="J2492" s="49" t="s">
        <v>72</v>
      </c>
      <c r="K2492" s="49" t="s">
        <v>133</v>
      </c>
    </row>
    <row r="2493">
      <c r="A2493" s="49" t="s">
        <v>5229</v>
      </c>
      <c r="B2493" s="49" t="s">
        <v>5230</v>
      </c>
      <c r="C2493" s="50">
        <v>30.2</v>
      </c>
      <c r="D2493" s="51">
        <v>0.96</v>
      </c>
      <c r="E2493" s="52">
        <v>0.0328</v>
      </c>
      <c r="F2493" s="53">
        <v>1.41E9</v>
      </c>
      <c r="G2493" s="49" t="s">
        <v>56</v>
      </c>
      <c r="H2493" s="51">
        <v>2016.0</v>
      </c>
      <c r="I2493" s="51">
        <v>403207.0</v>
      </c>
      <c r="J2493" s="49" t="s">
        <v>72</v>
      </c>
      <c r="K2493" s="49" t="s">
        <v>133</v>
      </c>
    </row>
    <row r="2494">
      <c r="A2494" s="49" t="s">
        <v>5231</v>
      </c>
      <c r="B2494" s="49" t="s">
        <v>5232</v>
      </c>
      <c r="C2494" s="50">
        <v>26.54</v>
      </c>
      <c r="D2494" s="51">
        <v>-0.26</v>
      </c>
      <c r="E2494" s="52">
        <v>-0.0097</v>
      </c>
      <c r="F2494" s="53">
        <v>8.25E8</v>
      </c>
      <c r="G2494" s="49" t="s">
        <v>56</v>
      </c>
      <c r="I2494" s="51">
        <v>45617.0</v>
      </c>
      <c r="J2494" s="49" t="s">
        <v>72</v>
      </c>
      <c r="K2494" s="49" t="s">
        <v>133</v>
      </c>
    </row>
    <row r="2495">
      <c r="A2495" s="49" t="s">
        <v>5233</v>
      </c>
      <c r="B2495" s="49" t="s">
        <v>5234</v>
      </c>
      <c r="C2495" s="50">
        <v>27.91</v>
      </c>
      <c r="D2495" s="51">
        <v>-0.07</v>
      </c>
      <c r="E2495" s="52">
        <v>-0.0025</v>
      </c>
      <c r="F2495" s="53">
        <v>3.09E8</v>
      </c>
      <c r="G2495" s="49" t="s">
        <v>56</v>
      </c>
      <c r="H2495" s="51">
        <v>1987.0</v>
      </c>
      <c r="I2495" s="51">
        <v>133997.0</v>
      </c>
      <c r="J2495" s="49" t="s">
        <v>72</v>
      </c>
      <c r="K2495" s="49" t="s">
        <v>133</v>
      </c>
    </row>
    <row r="2496">
      <c r="A2496" s="49" t="s">
        <v>5235</v>
      </c>
      <c r="B2496" s="49" t="s">
        <v>5236</v>
      </c>
      <c r="C2496" s="50">
        <v>13.67</v>
      </c>
      <c r="D2496" s="51">
        <v>-0.16</v>
      </c>
      <c r="E2496" s="52">
        <v>-0.0116</v>
      </c>
      <c r="F2496" s="53">
        <v>1.52E8</v>
      </c>
      <c r="G2496" s="49" t="s">
        <v>5113</v>
      </c>
      <c r="I2496" s="51">
        <v>1614830.0</v>
      </c>
      <c r="J2496" s="49" t="s">
        <v>72</v>
      </c>
      <c r="K2496" s="49" t="s">
        <v>133</v>
      </c>
    </row>
    <row r="2497">
      <c r="A2497" s="49" t="s">
        <v>5237</v>
      </c>
      <c r="B2497" s="49" t="s">
        <v>5238</v>
      </c>
      <c r="C2497" s="50">
        <v>12.52</v>
      </c>
      <c r="D2497" s="51">
        <v>0.14</v>
      </c>
      <c r="E2497" s="52">
        <v>0.0113</v>
      </c>
      <c r="F2497" s="53">
        <v>1.03E9</v>
      </c>
      <c r="G2497" s="49" t="s">
        <v>56</v>
      </c>
      <c r="H2497" s="51">
        <v>2021.0</v>
      </c>
      <c r="I2497" s="51">
        <v>1094674.0</v>
      </c>
      <c r="J2497" s="49" t="s">
        <v>68</v>
      </c>
      <c r="K2497" s="49" t="s">
        <v>86</v>
      </c>
    </row>
    <row r="2498">
      <c r="A2498" s="49" t="s">
        <v>5239</v>
      </c>
      <c r="B2498" s="49" t="s">
        <v>5240</v>
      </c>
      <c r="C2498" s="50">
        <v>18.2</v>
      </c>
      <c r="D2498" s="51">
        <v>-0.4</v>
      </c>
      <c r="E2498" s="52">
        <v>-0.0215</v>
      </c>
      <c r="F2498" s="54"/>
      <c r="G2498" s="49" t="s">
        <v>56</v>
      </c>
      <c r="I2498" s="51">
        <v>17295.0</v>
      </c>
      <c r="J2498" s="54"/>
      <c r="K2498" s="54"/>
    </row>
    <row r="2499">
      <c r="A2499" s="49" t="s">
        <v>5241</v>
      </c>
      <c r="B2499" s="49" t="s">
        <v>5242</v>
      </c>
      <c r="C2499" s="50">
        <v>0.55</v>
      </c>
      <c r="D2499" s="51">
        <v>-0.0264</v>
      </c>
      <c r="E2499" s="52">
        <v>-0.0458</v>
      </c>
      <c r="F2499" s="51">
        <v>1.9954975E7</v>
      </c>
      <c r="G2499" s="49" t="s">
        <v>56</v>
      </c>
      <c r="H2499" s="51">
        <v>2017.0</v>
      </c>
      <c r="I2499" s="51">
        <v>16528.0</v>
      </c>
      <c r="J2499" s="49" t="s">
        <v>82</v>
      </c>
      <c r="K2499" s="49" t="s">
        <v>83</v>
      </c>
    </row>
    <row r="2500">
      <c r="A2500" s="49" t="s">
        <v>5243</v>
      </c>
      <c r="B2500" s="49" t="s">
        <v>5244</v>
      </c>
      <c r="C2500" s="50">
        <v>22.0</v>
      </c>
      <c r="D2500" s="51">
        <v>0.51</v>
      </c>
      <c r="E2500" s="52">
        <v>0.0237</v>
      </c>
      <c r="F2500" s="51">
        <v>0.0</v>
      </c>
      <c r="G2500" s="49" t="s">
        <v>56</v>
      </c>
      <c r="I2500" s="51">
        <v>251039.0</v>
      </c>
      <c r="J2500" s="54"/>
      <c r="K2500" s="54"/>
    </row>
    <row r="2501">
      <c r="A2501" s="49" t="s">
        <v>5245</v>
      </c>
      <c r="B2501" s="49" t="s">
        <v>5246</v>
      </c>
      <c r="C2501" s="50">
        <v>18.69</v>
      </c>
      <c r="D2501" s="51">
        <v>-0.31</v>
      </c>
      <c r="E2501" s="52">
        <v>-0.0163</v>
      </c>
      <c r="F2501" s="51">
        <v>0.0</v>
      </c>
      <c r="G2501" s="49" t="s">
        <v>56</v>
      </c>
      <c r="I2501" s="51">
        <v>4556.0</v>
      </c>
      <c r="J2501" s="54"/>
      <c r="K2501" s="54"/>
    </row>
    <row r="2502">
      <c r="A2502" s="49" t="s">
        <v>5247</v>
      </c>
      <c r="B2502" s="49" t="s">
        <v>5248</v>
      </c>
      <c r="C2502" s="50">
        <v>0.5403</v>
      </c>
      <c r="D2502" s="51">
        <v>-0.0397</v>
      </c>
      <c r="E2502" s="52">
        <v>-0.0685</v>
      </c>
      <c r="F2502" s="51">
        <v>0.0</v>
      </c>
      <c r="G2502" s="49" t="s">
        <v>56</v>
      </c>
      <c r="I2502" s="51">
        <v>18990.0</v>
      </c>
      <c r="J2502" s="54"/>
      <c r="K2502" s="54"/>
    </row>
    <row r="2503">
      <c r="A2503" s="49" t="s">
        <v>5249</v>
      </c>
      <c r="B2503" s="49" t="s">
        <v>5250</v>
      </c>
      <c r="C2503" s="50">
        <v>39.4</v>
      </c>
      <c r="D2503" s="51">
        <v>-0.51</v>
      </c>
      <c r="E2503" s="52">
        <v>-0.0128</v>
      </c>
      <c r="F2503" s="53">
        <v>5.2E8</v>
      </c>
      <c r="G2503" s="49" t="s">
        <v>56</v>
      </c>
      <c r="I2503" s="51">
        <v>39509.0</v>
      </c>
      <c r="J2503" s="49" t="s">
        <v>95</v>
      </c>
      <c r="K2503" s="49" t="s">
        <v>540</v>
      </c>
    </row>
    <row r="2504">
      <c r="A2504" s="49" t="s">
        <v>5251</v>
      </c>
      <c r="B2504" s="49" t="s">
        <v>5252</v>
      </c>
      <c r="C2504" s="50">
        <v>24.9493</v>
      </c>
      <c r="D2504" s="51">
        <v>-1.1607</v>
      </c>
      <c r="E2504" s="52">
        <v>-0.0445</v>
      </c>
      <c r="F2504" s="51">
        <v>8.3596622E7</v>
      </c>
      <c r="G2504" s="49" t="s">
        <v>56</v>
      </c>
      <c r="I2504" s="51">
        <v>3645.0</v>
      </c>
      <c r="J2504" s="49" t="s">
        <v>72</v>
      </c>
      <c r="K2504" s="49" t="s">
        <v>1641</v>
      </c>
    </row>
    <row r="2505">
      <c r="A2505" s="49" t="s">
        <v>5253</v>
      </c>
      <c r="B2505" s="49" t="s">
        <v>5254</v>
      </c>
      <c r="C2505" s="50">
        <v>30.67</v>
      </c>
      <c r="D2505" s="51">
        <v>-0.17</v>
      </c>
      <c r="E2505" s="52">
        <v>-0.0055</v>
      </c>
      <c r="F2505" s="53">
        <v>5.76E8</v>
      </c>
      <c r="G2505" s="49" t="s">
        <v>56</v>
      </c>
      <c r="I2505" s="51">
        <v>27005.0</v>
      </c>
      <c r="J2505" s="49" t="s">
        <v>72</v>
      </c>
      <c r="K2505" s="49" t="s">
        <v>133</v>
      </c>
    </row>
    <row r="2506">
      <c r="A2506" s="49" t="s">
        <v>5255</v>
      </c>
      <c r="B2506" s="49" t="s">
        <v>5256</v>
      </c>
      <c r="C2506" s="50">
        <v>17.55</v>
      </c>
      <c r="D2506" s="51">
        <v>-0.25</v>
      </c>
      <c r="E2506" s="52">
        <v>-0.014</v>
      </c>
      <c r="F2506" s="53">
        <v>1.33E8</v>
      </c>
      <c r="G2506" s="49" t="s">
        <v>56</v>
      </c>
      <c r="I2506" s="51">
        <v>18808.0</v>
      </c>
      <c r="J2506" s="49" t="s">
        <v>72</v>
      </c>
      <c r="K2506" s="49" t="s">
        <v>133</v>
      </c>
    </row>
    <row r="2507">
      <c r="A2507" s="49" t="s">
        <v>5257</v>
      </c>
      <c r="B2507" s="49" t="s">
        <v>5258</v>
      </c>
      <c r="C2507" s="50">
        <v>1.225</v>
      </c>
      <c r="D2507" s="51">
        <v>-0.055</v>
      </c>
      <c r="E2507" s="52">
        <v>-0.043</v>
      </c>
      <c r="F2507" s="53">
        <v>5.52E8</v>
      </c>
      <c r="G2507" s="49" t="s">
        <v>56</v>
      </c>
      <c r="I2507" s="51">
        <v>9416409.0</v>
      </c>
      <c r="J2507" s="49" t="s">
        <v>223</v>
      </c>
      <c r="K2507" s="49" t="s">
        <v>111</v>
      </c>
    </row>
    <row r="2508">
      <c r="A2508" s="49" t="s">
        <v>5259</v>
      </c>
      <c r="B2508" s="49" t="s">
        <v>5260</v>
      </c>
      <c r="C2508" s="50">
        <v>12.51</v>
      </c>
      <c r="D2508" s="51">
        <v>-0.12</v>
      </c>
      <c r="E2508" s="52">
        <v>-0.0095</v>
      </c>
      <c r="F2508" s="53">
        <v>1.28E9</v>
      </c>
      <c r="G2508" s="49" t="s">
        <v>56</v>
      </c>
      <c r="I2508" s="51">
        <v>890619.0</v>
      </c>
      <c r="J2508" s="49" t="s">
        <v>72</v>
      </c>
      <c r="K2508" s="49" t="s">
        <v>133</v>
      </c>
    </row>
    <row r="2509">
      <c r="A2509" s="49" t="s">
        <v>5261</v>
      </c>
      <c r="B2509" s="49" t="s">
        <v>5262</v>
      </c>
      <c r="C2509" s="50">
        <v>103.68</v>
      </c>
      <c r="D2509" s="51">
        <v>-0.83</v>
      </c>
      <c r="E2509" s="52">
        <v>-0.0079</v>
      </c>
      <c r="F2509" s="53">
        <v>4.68E9</v>
      </c>
      <c r="G2509" s="49" t="s">
        <v>56</v>
      </c>
      <c r="H2509" s="51">
        <v>1991.0</v>
      </c>
      <c r="I2509" s="51">
        <v>358956.0</v>
      </c>
      <c r="J2509" s="49" t="s">
        <v>95</v>
      </c>
      <c r="K2509" s="49" t="s">
        <v>800</v>
      </c>
    </row>
    <row r="2510">
      <c r="A2510" s="49" t="s">
        <v>5263</v>
      </c>
      <c r="B2510" s="49" t="s">
        <v>5264</v>
      </c>
      <c r="C2510" s="50">
        <v>189.69</v>
      </c>
      <c r="D2510" s="51">
        <v>-0.91</v>
      </c>
      <c r="E2510" s="52">
        <v>-0.0048</v>
      </c>
      <c r="F2510" s="53">
        <v>6.46E9</v>
      </c>
      <c r="G2510" s="49" t="s">
        <v>56</v>
      </c>
      <c r="H2510" s="51">
        <v>1999.0</v>
      </c>
      <c r="I2510" s="51">
        <v>224680.0</v>
      </c>
      <c r="J2510" s="49" t="s">
        <v>95</v>
      </c>
      <c r="K2510" s="49" t="s">
        <v>540</v>
      </c>
    </row>
    <row r="2511">
      <c r="A2511" s="49" t="s">
        <v>5265</v>
      </c>
      <c r="B2511" s="49" t="s">
        <v>5266</v>
      </c>
      <c r="C2511" s="50">
        <v>1355.77</v>
      </c>
      <c r="D2511" s="51">
        <v>-0.66</v>
      </c>
      <c r="E2511" s="52">
        <v>-5.0E-4</v>
      </c>
      <c r="F2511" s="53">
        <v>1.97E10</v>
      </c>
      <c r="G2511" s="49" t="s">
        <v>56</v>
      </c>
      <c r="I2511" s="51">
        <v>57167.0</v>
      </c>
      <c r="J2511" s="49" t="s">
        <v>72</v>
      </c>
      <c r="K2511" s="49" t="s">
        <v>133</v>
      </c>
    </row>
    <row r="2512">
      <c r="A2512" s="49" t="s">
        <v>5267</v>
      </c>
      <c r="B2512" s="49" t="s">
        <v>5268</v>
      </c>
      <c r="C2512" s="50">
        <v>19.4</v>
      </c>
      <c r="D2512" s="51">
        <v>0.03</v>
      </c>
      <c r="E2512" s="52">
        <v>0.0016</v>
      </c>
      <c r="F2512" s="53">
        <v>2.82E8</v>
      </c>
      <c r="G2512" s="49" t="s">
        <v>56</v>
      </c>
      <c r="I2512" s="51">
        <v>10357.0</v>
      </c>
      <c r="J2512" s="49" t="s">
        <v>72</v>
      </c>
      <c r="K2512" s="49" t="s">
        <v>133</v>
      </c>
    </row>
    <row r="2513">
      <c r="A2513" s="49" t="s">
        <v>5269</v>
      </c>
      <c r="B2513" s="49" t="s">
        <v>5270</v>
      </c>
      <c r="C2513" s="50">
        <v>18.85</v>
      </c>
      <c r="D2513" s="51">
        <v>0.01</v>
      </c>
      <c r="E2513" s="52">
        <v>5.0E-4</v>
      </c>
      <c r="F2513" s="53">
        <v>2.74E8</v>
      </c>
      <c r="G2513" s="49" t="s">
        <v>56</v>
      </c>
      <c r="I2513" s="51">
        <v>12826.0</v>
      </c>
      <c r="J2513" s="49" t="s">
        <v>72</v>
      </c>
      <c r="K2513" s="49" t="s">
        <v>133</v>
      </c>
    </row>
    <row r="2514">
      <c r="A2514" s="49" t="s">
        <v>5271</v>
      </c>
      <c r="B2514" s="49" t="s">
        <v>5272</v>
      </c>
      <c r="C2514" s="50">
        <v>5.89</v>
      </c>
      <c r="D2514" s="51">
        <v>0.1</v>
      </c>
      <c r="E2514" s="52">
        <v>0.0173</v>
      </c>
      <c r="F2514" s="51">
        <v>0.0</v>
      </c>
      <c r="G2514" s="49" t="s">
        <v>56</v>
      </c>
      <c r="H2514" s="51">
        <v>1992.0</v>
      </c>
      <c r="I2514" s="51">
        <v>30492.0</v>
      </c>
      <c r="J2514" s="49" t="s">
        <v>72</v>
      </c>
      <c r="K2514" s="49" t="s">
        <v>124</v>
      </c>
    </row>
    <row r="2515">
      <c r="A2515" s="49" t="s">
        <v>5273</v>
      </c>
      <c r="B2515" s="49" t="s">
        <v>5274</v>
      </c>
      <c r="C2515" s="50">
        <v>21.12</v>
      </c>
      <c r="D2515" s="51">
        <v>-0.41</v>
      </c>
      <c r="E2515" s="52">
        <v>-0.019</v>
      </c>
      <c r="F2515" s="53">
        <v>1.91E9</v>
      </c>
      <c r="G2515" s="49" t="s">
        <v>56</v>
      </c>
      <c r="H2515" s="51">
        <v>2015.0</v>
      </c>
      <c r="I2515" s="51">
        <v>1115661.0</v>
      </c>
      <c r="J2515" s="49" t="s">
        <v>68</v>
      </c>
      <c r="K2515" s="49" t="s">
        <v>86</v>
      </c>
    </row>
    <row r="2516">
      <c r="A2516" s="49" t="s">
        <v>5275</v>
      </c>
      <c r="B2516" s="49" t="s">
        <v>5276</v>
      </c>
      <c r="C2516" s="50">
        <v>23.25</v>
      </c>
      <c r="D2516" s="51">
        <v>0.12</v>
      </c>
      <c r="E2516" s="52">
        <v>0.0052</v>
      </c>
      <c r="F2516" s="53">
        <v>6.96E8</v>
      </c>
      <c r="G2516" s="49" t="s">
        <v>56</v>
      </c>
      <c r="H2516" s="51">
        <v>2023.0</v>
      </c>
      <c r="I2516" s="51">
        <v>826.0</v>
      </c>
      <c r="J2516" s="49" t="s">
        <v>72</v>
      </c>
      <c r="K2516" s="49" t="s">
        <v>321</v>
      </c>
    </row>
    <row r="2517">
      <c r="A2517" s="49" t="s">
        <v>5277</v>
      </c>
      <c r="B2517" s="49" t="s">
        <v>5278</v>
      </c>
      <c r="C2517" s="50">
        <v>9.76</v>
      </c>
      <c r="D2517" s="51">
        <v>-0.0475</v>
      </c>
      <c r="E2517" s="52">
        <v>-0.0048</v>
      </c>
      <c r="F2517" s="51">
        <v>0.0</v>
      </c>
      <c r="G2517" s="49" t="s">
        <v>56</v>
      </c>
      <c r="H2517" s="51">
        <v>2004.0</v>
      </c>
      <c r="I2517" s="51">
        <v>82051.0</v>
      </c>
      <c r="J2517" s="49" t="s">
        <v>72</v>
      </c>
      <c r="K2517" s="49" t="s">
        <v>552</v>
      </c>
    </row>
    <row r="2518">
      <c r="A2518" s="49" t="s">
        <v>5279</v>
      </c>
      <c r="B2518" s="49" t="s">
        <v>5280</v>
      </c>
      <c r="C2518" s="50">
        <v>1.89</v>
      </c>
      <c r="D2518" s="51">
        <v>-0.06</v>
      </c>
      <c r="E2518" s="52">
        <v>-0.0308</v>
      </c>
      <c r="F2518" s="53">
        <v>1.23E8</v>
      </c>
      <c r="G2518" s="49" t="s">
        <v>56</v>
      </c>
      <c r="I2518" s="51">
        <v>12253.0</v>
      </c>
      <c r="J2518" s="49" t="s">
        <v>57</v>
      </c>
      <c r="K2518" s="49" t="s">
        <v>111</v>
      </c>
    </row>
    <row r="2519">
      <c r="A2519" s="49" t="s">
        <v>5281</v>
      </c>
      <c r="B2519" s="49" t="s">
        <v>5282</v>
      </c>
      <c r="C2519" s="50">
        <v>35.23</v>
      </c>
      <c r="D2519" s="51">
        <v>-0.38</v>
      </c>
      <c r="E2519" s="52">
        <v>-0.0107</v>
      </c>
      <c r="F2519" s="53">
        <v>5.05E10</v>
      </c>
      <c r="G2519" s="49" t="s">
        <v>56</v>
      </c>
      <c r="I2519" s="51">
        <v>1.5582908E7</v>
      </c>
      <c r="J2519" s="49" t="s">
        <v>127</v>
      </c>
      <c r="K2519" s="49" t="s">
        <v>128</v>
      </c>
    </row>
    <row r="2520">
      <c r="A2520" s="49" t="s">
        <v>5283</v>
      </c>
      <c r="B2520" s="49" t="s">
        <v>5284</v>
      </c>
      <c r="C2520" s="50">
        <v>45.08</v>
      </c>
      <c r="D2520" s="51">
        <v>0.85</v>
      </c>
      <c r="E2520" s="52">
        <v>0.0192</v>
      </c>
      <c r="F2520" s="53">
        <v>2.56E8</v>
      </c>
      <c r="G2520" s="49" t="s">
        <v>56</v>
      </c>
      <c r="I2520" s="51">
        <v>4881.0</v>
      </c>
      <c r="J2520" s="49" t="s">
        <v>72</v>
      </c>
      <c r="K2520" s="49" t="s">
        <v>133</v>
      </c>
    </row>
    <row r="2521">
      <c r="A2521" s="49" t="s">
        <v>5285</v>
      </c>
      <c r="B2521" s="49" t="s">
        <v>5286</v>
      </c>
      <c r="C2521" s="50">
        <v>12.08</v>
      </c>
      <c r="D2521" s="51">
        <v>-0.09</v>
      </c>
      <c r="E2521" s="52">
        <v>-0.0074</v>
      </c>
      <c r="F2521" s="51">
        <v>0.0</v>
      </c>
      <c r="G2521" s="54"/>
      <c r="H2521" s="51">
        <v>2015.0</v>
      </c>
      <c r="I2521" s="51">
        <v>25713.0</v>
      </c>
      <c r="J2521" s="49" t="s">
        <v>72</v>
      </c>
      <c r="K2521" s="49" t="s">
        <v>481</v>
      </c>
    </row>
    <row r="2522">
      <c r="A2522" s="49" t="s">
        <v>5287</v>
      </c>
      <c r="B2522" s="49" t="s">
        <v>5288</v>
      </c>
      <c r="C2522" s="50">
        <v>10.12</v>
      </c>
      <c r="D2522" s="51">
        <v>-0.29</v>
      </c>
      <c r="E2522" s="52">
        <v>-0.0279</v>
      </c>
      <c r="F2522" s="53">
        <v>4.26E8</v>
      </c>
      <c r="G2522" s="49" t="s">
        <v>56</v>
      </c>
      <c r="H2522" s="51">
        <v>2020.0</v>
      </c>
      <c r="I2522" s="51">
        <v>354366.0</v>
      </c>
      <c r="J2522" s="49" t="s">
        <v>82</v>
      </c>
      <c r="K2522" s="49" t="s">
        <v>83</v>
      </c>
    </row>
    <row r="2523">
      <c r="A2523" s="49" t="s">
        <v>5289</v>
      </c>
      <c r="B2523" s="49" t="s">
        <v>5290</v>
      </c>
      <c r="C2523" s="50">
        <v>25.4</v>
      </c>
      <c r="D2523" s="51">
        <v>-0.45</v>
      </c>
      <c r="E2523" s="52">
        <v>-0.0174</v>
      </c>
      <c r="F2523" s="53">
        <v>1.22E9</v>
      </c>
      <c r="G2523" s="49" t="s">
        <v>1024</v>
      </c>
      <c r="H2523" s="51">
        <v>1997.0</v>
      </c>
      <c r="I2523" s="51">
        <v>110462.0</v>
      </c>
      <c r="J2523" s="49" t="s">
        <v>145</v>
      </c>
      <c r="K2523" s="49" t="s">
        <v>588</v>
      </c>
    </row>
    <row r="2524">
      <c r="A2524" s="49" t="s">
        <v>5291</v>
      </c>
      <c r="B2524" s="49" t="s">
        <v>5292</v>
      </c>
      <c r="C2524" s="50">
        <v>436.87</v>
      </c>
      <c r="D2524" s="51">
        <v>-6.93</v>
      </c>
      <c r="E2524" s="52">
        <v>-0.0156</v>
      </c>
      <c r="F2524" s="53">
        <v>1.67E10</v>
      </c>
      <c r="G2524" s="49" t="s">
        <v>56</v>
      </c>
      <c r="H2524" s="51">
        <v>2000.0</v>
      </c>
      <c r="I2524" s="51">
        <v>216514.0</v>
      </c>
      <c r="J2524" s="49" t="s">
        <v>107</v>
      </c>
      <c r="K2524" s="49" t="s">
        <v>2079</v>
      </c>
    </row>
    <row r="2525">
      <c r="A2525" s="49" t="s">
        <v>5293</v>
      </c>
      <c r="B2525" s="49" t="s">
        <v>5294</v>
      </c>
      <c r="C2525" s="50">
        <v>18.07</v>
      </c>
      <c r="D2525" s="51">
        <v>-0.15</v>
      </c>
      <c r="E2525" s="52">
        <v>-0.0082</v>
      </c>
      <c r="F2525" s="53">
        <v>4.57E8</v>
      </c>
      <c r="G2525" s="49" t="s">
        <v>56</v>
      </c>
      <c r="H2525" s="51">
        <v>2011.0</v>
      </c>
      <c r="I2525" s="51">
        <v>69683.0</v>
      </c>
      <c r="J2525" s="49" t="s">
        <v>72</v>
      </c>
      <c r="K2525" s="49" t="s">
        <v>321</v>
      </c>
    </row>
    <row r="2526">
      <c r="A2526" s="49" t="s">
        <v>5295</v>
      </c>
      <c r="B2526" s="49" t="s">
        <v>5296</v>
      </c>
      <c r="C2526" s="50">
        <v>243.29</v>
      </c>
      <c r="D2526" s="51">
        <v>-0.32</v>
      </c>
      <c r="E2526" s="52">
        <v>-0.0013</v>
      </c>
      <c r="F2526" s="53">
        <v>6.12E10</v>
      </c>
      <c r="G2526" s="49" t="s">
        <v>56</v>
      </c>
      <c r="I2526" s="51">
        <v>1388361.0</v>
      </c>
      <c r="J2526" s="49" t="s">
        <v>95</v>
      </c>
      <c r="K2526" s="49" t="s">
        <v>96</v>
      </c>
    </row>
    <row r="2527">
      <c r="A2527" s="49" t="s">
        <v>5297</v>
      </c>
      <c r="B2527" s="49" t="s">
        <v>5298</v>
      </c>
      <c r="C2527" s="50">
        <v>35.66</v>
      </c>
      <c r="D2527" s="51">
        <v>-0.16</v>
      </c>
      <c r="E2527" s="52">
        <v>-0.0045</v>
      </c>
      <c r="F2527" s="53">
        <v>2.04E10</v>
      </c>
      <c r="G2527" s="49" t="s">
        <v>56</v>
      </c>
      <c r="I2527" s="51">
        <v>3740692.0</v>
      </c>
      <c r="J2527" s="49" t="s">
        <v>365</v>
      </c>
      <c r="K2527" s="49" t="s">
        <v>456</v>
      </c>
    </row>
    <row r="2528">
      <c r="A2528" s="49" t="s">
        <v>5299</v>
      </c>
      <c r="B2528" s="49" t="s">
        <v>5300</v>
      </c>
      <c r="C2528" s="50">
        <v>2.645</v>
      </c>
      <c r="D2528" s="51">
        <v>-0.185</v>
      </c>
      <c r="E2528" s="52">
        <v>-0.0654</v>
      </c>
      <c r="F2528" s="53">
        <v>1.17E8</v>
      </c>
      <c r="G2528" s="49" t="s">
        <v>56</v>
      </c>
      <c r="I2528" s="51">
        <v>47119.0</v>
      </c>
      <c r="J2528" s="49" t="s">
        <v>57</v>
      </c>
      <c r="K2528" s="49" t="s">
        <v>345</v>
      </c>
    </row>
    <row r="2529">
      <c r="A2529" s="49" t="s">
        <v>5301</v>
      </c>
      <c r="B2529" s="49" t="s">
        <v>5302</v>
      </c>
      <c r="C2529" s="50">
        <v>8.31</v>
      </c>
      <c r="D2529" s="51">
        <v>0.0</v>
      </c>
      <c r="E2529" s="52">
        <v>0.0</v>
      </c>
      <c r="F2529" s="51">
        <v>1.7649451E7</v>
      </c>
      <c r="G2529" s="54"/>
      <c r="H2529" s="51">
        <v>2017.0</v>
      </c>
      <c r="I2529" s="51">
        <v>11.0</v>
      </c>
      <c r="J2529" s="49" t="s">
        <v>68</v>
      </c>
      <c r="K2529" s="49" t="s">
        <v>69</v>
      </c>
    </row>
    <row r="2530">
      <c r="A2530" s="49" t="s">
        <v>5303</v>
      </c>
      <c r="B2530" s="49" t="s">
        <v>5304</v>
      </c>
      <c r="C2530" s="50">
        <v>7.77</v>
      </c>
      <c r="D2530" s="51">
        <v>-0.05</v>
      </c>
      <c r="E2530" s="52">
        <v>-0.0064</v>
      </c>
      <c r="F2530" s="51">
        <v>0.0</v>
      </c>
      <c r="G2530" s="54"/>
      <c r="H2530" s="51">
        <v>2012.0</v>
      </c>
      <c r="I2530" s="51">
        <v>63569.0</v>
      </c>
      <c r="J2530" s="49" t="s">
        <v>72</v>
      </c>
      <c r="K2530" s="49" t="s">
        <v>321</v>
      </c>
    </row>
    <row r="2531">
      <c r="A2531" s="49" t="s">
        <v>5305</v>
      </c>
      <c r="B2531" s="49" t="s">
        <v>5306</v>
      </c>
      <c r="C2531" s="50">
        <v>7.53</v>
      </c>
      <c r="D2531" s="51">
        <v>-0.12</v>
      </c>
      <c r="E2531" s="52">
        <v>-0.0157</v>
      </c>
      <c r="F2531" s="51">
        <v>7.0707046E7</v>
      </c>
      <c r="G2531" s="49" t="s">
        <v>56</v>
      </c>
      <c r="I2531" s="51">
        <v>5586.0</v>
      </c>
      <c r="J2531" s="49" t="s">
        <v>57</v>
      </c>
      <c r="K2531" s="49" t="s">
        <v>58</v>
      </c>
    </row>
    <row r="2532">
      <c r="A2532" s="49" t="s">
        <v>5307</v>
      </c>
      <c r="B2532" s="49" t="s">
        <v>5308</v>
      </c>
      <c r="C2532" s="50">
        <v>85.3</v>
      </c>
      <c r="D2532" s="51">
        <v>-0.31</v>
      </c>
      <c r="E2532" s="52">
        <v>-0.0036</v>
      </c>
      <c r="F2532" s="53">
        <v>3.95E9</v>
      </c>
      <c r="G2532" s="49" t="s">
        <v>56</v>
      </c>
      <c r="I2532" s="51">
        <v>257960.0</v>
      </c>
      <c r="J2532" s="49" t="s">
        <v>95</v>
      </c>
      <c r="K2532" s="49" t="s">
        <v>64</v>
      </c>
    </row>
    <row r="2533">
      <c r="A2533" s="49" t="s">
        <v>5309</v>
      </c>
      <c r="B2533" s="49" t="s">
        <v>5310</v>
      </c>
      <c r="C2533" s="50">
        <v>1.31</v>
      </c>
      <c r="D2533" s="51">
        <v>-0.08</v>
      </c>
      <c r="E2533" s="52">
        <v>-0.0576</v>
      </c>
      <c r="F2533" s="51">
        <v>1.974583E7</v>
      </c>
      <c r="G2533" s="49" t="s">
        <v>56</v>
      </c>
      <c r="H2533" s="51">
        <v>2021.0</v>
      </c>
      <c r="I2533" s="51">
        <v>1300421.0</v>
      </c>
      <c r="J2533" s="49" t="s">
        <v>82</v>
      </c>
      <c r="K2533" s="49" t="s">
        <v>178</v>
      </c>
    </row>
    <row r="2534">
      <c r="A2534" s="49" t="s">
        <v>5311</v>
      </c>
      <c r="B2534" s="49" t="s">
        <v>5312</v>
      </c>
      <c r="C2534" s="50">
        <v>13.4</v>
      </c>
      <c r="D2534" s="51">
        <v>-0.096</v>
      </c>
      <c r="E2534" s="52">
        <v>-0.0071</v>
      </c>
      <c r="F2534" s="51">
        <v>0.0</v>
      </c>
      <c r="G2534" s="49" t="s">
        <v>56</v>
      </c>
      <c r="H2534" s="51">
        <v>2004.0</v>
      </c>
      <c r="I2534" s="51">
        <v>46221.0</v>
      </c>
      <c r="J2534" s="49" t="s">
        <v>72</v>
      </c>
      <c r="K2534" s="49" t="s">
        <v>321</v>
      </c>
    </row>
    <row r="2535">
      <c r="A2535" s="49" t="s">
        <v>5313</v>
      </c>
      <c r="B2535" s="49" t="s">
        <v>5314</v>
      </c>
      <c r="C2535" s="50">
        <v>6.9</v>
      </c>
      <c r="D2535" s="51">
        <v>0.08</v>
      </c>
      <c r="E2535" s="52">
        <v>0.0117</v>
      </c>
      <c r="F2535" s="53">
        <v>1.83E8</v>
      </c>
      <c r="G2535" s="49" t="s">
        <v>56</v>
      </c>
      <c r="I2535" s="51">
        <v>51430.0</v>
      </c>
      <c r="J2535" s="49" t="s">
        <v>82</v>
      </c>
      <c r="K2535" s="49" t="s">
        <v>139</v>
      </c>
    </row>
    <row r="2536">
      <c r="A2536" s="49" t="s">
        <v>5315</v>
      </c>
      <c r="B2536" s="49" t="s">
        <v>5316</v>
      </c>
      <c r="C2536" s="50">
        <v>1.3</v>
      </c>
      <c r="D2536" s="51">
        <v>-0.01</v>
      </c>
      <c r="E2536" s="52">
        <v>-0.0076</v>
      </c>
      <c r="F2536" s="51">
        <v>1.5771284E7</v>
      </c>
      <c r="G2536" s="49" t="s">
        <v>67</v>
      </c>
      <c r="H2536" s="51">
        <v>2011.0</v>
      </c>
      <c r="I2536" s="51">
        <v>12834.0</v>
      </c>
      <c r="J2536" s="49" t="s">
        <v>57</v>
      </c>
      <c r="K2536" s="49" t="s">
        <v>1795</v>
      </c>
    </row>
    <row r="2537">
      <c r="A2537" s="49" t="s">
        <v>5317</v>
      </c>
      <c r="B2537" s="49" t="s">
        <v>5318</v>
      </c>
      <c r="C2537" s="50">
        <v>155.29</v>
      </c>
      <c r="D2537" s="51">
        <v>-4.54</v>
      </c>
      <c r="E2537" s="52">
        <v>-0.0284</v>
      </c>
      <c r="F2537" s="53">
        <v>3.17E10</v>
      </c>
      <c r="G2537" s="49" t="s">
        <v>138</v>
      </c>
      <c r="H2537" s="51">
        <v>2021.0</v>
      </c>
      <c r="I2537" s="51">
        <v>1495392.0</v>
      </c>
      <c r="J2537" s="49" t="s">
        <v>315</v>
      </c>
      <c r="K2537" s="49" t="s">
        <v>315</v>
      </c>
    </row>
    <row r="2538">
      <c r="A2538" s="49" t="s">
        <v>5319</v>
      </c>
      <c r="B2538" s="49" t="s">
        <v>5320</v>
      </c>
      <c r="C2538" s="50">
        <v>23.34</v>
      </c>
      <c r="D2538" s="51">
        <v>-0.66</v>
      </c>
      <c r="E2538" s="52">
        <v>-0.0275</v>
      </c>
      <c r="F2538" s="53">
        <v>2.37E8</v>
      </c>
      <c r="G2538" s="49" t="s">
        <v>56</v>
      </c>
      <c r="H2538" s="51">
        <v>2012.0</v>
      </c>
      <c r="I2538" s="51">
        <v>21468.0</v>
      </c>
      <c r="J2538" s="49" t="s">
        <v>57</v>
      </c>
      <c r="K2538" s="49" t="s">
        <v>64</v>
      </c>
    </row>
    <row r="2539">
      <c r="A2539" s="49" t="s">
        <v>5321</v>
      </c>
      <c r="B2539" s="49" t="s">
        <v>5322</v>
      </c>
      <c r="C2539" s="50">
        <v>10.64</v>
      </c>
      <c r="D2539" s="51">
        <v>0.0</v>
      </c>
      <c r="E2539" s="52">
        <v>0.0</v>
      </c>
      <c r="F2539" s="51">
        <v>0.0</v>
      </c>
      <c r="G2539" s="49" t="s">
        <v>56</v>
      </c>
      <c r="H2539" s="51">
        <v>2022.0</v>
      </c>
      <c r="I2539" s="51">
        <v>825416.0</v>
      </c>
      <c r="J2539" s="49" t="s">
        <v>72</v>
      </c>
      <c r="K2539" s="49" t="s">
        <v>73</v>
      </c>
    </row>
    <row r="2540">
      <c r="A2540" s="49" t="s">
        <v>5323</v>
      </c>
      <c r="B2540" s="49" t="s">
        <v>5324</v>
      </c>
      <c r="C2540" s="50">
        <v>0.106</v>
      </c>
      <c r="D2540" s="51">
        <v>0.0055</v>
      </c>
      <c r="E2540" s="52">
        <v>0.0547</v>
      </c>
      <c r="F2540" s="51">
        <v>0.0</v>
      </c>
      <c r="G2540" s="49" t="s">
        <v>56</v>
      </c>
      <c r="H2540" s="51">
        <v>2022.0</v>
      </c>
      <c r="I2540" s="51">
        <v>819.0</v>
      </c>
      <c r="J2540" s="49" t="s">
        <v>72</v>
      </c>
      <c r="K2540" s="49" t="s">
        <v>73</v>
      </c>
    </row>
    <row r="2541">
      <c r="A2541" s="49" t="s">
        <v>5325</v>
      </c>
      <c r="B2541" s="49" t="s">
        <v>5326</v>
      </c>
      <c r="C2541" s="50">
        <v>6.66</v>
      </c>
      <c r="D2541" s="51">
        <v>-0.16</v>
      </c>
      <c r="E2541" s="52">
        <v>-0.0235</v>
      </c>
      <c r="F2541" s="53">
        <v>2.91E8</v>
      </c>
      <c r="G2541" s="49" t="s">
        <v>56</v>
      </c>
      <c r="I2541" s="51">
        <v>470991.0</v>
      </c>
      <c r="J2541" s="49" t="s">
        <v>57</v>
      </c>
      <c r="K2541" s="49" t="s">
        <v>345</v>
      </c>
    </row>
    <row r="2542">
      <c r="A2542" s="49" t="s">
        <v>5327</v>
      </c>
      <c r="B2542" s="49" t="s">
        <v>5328</v>
      </c>
      <c r="C2542" s="50">
        <v>16.86</v>
      </c>
      <c r="D2542" s="51">
        <v>-0.27</v>
      </c>
      <c r="E2542" s="52">
        <v>-0.0158</v>
      </c>
      <c r="F2542" s="51">
        <v>0.0</v>
      </c>
      <c r="G2542" s="49" t="s">
        <v>56</v>
      </c>
      <c r="H2542" s="51">
        <v>2004.0</v>
      </c>
      <c r="I2542" s="51">
        <v>32123.0</v>
      </c>
      <c r="J2542" s="49" t="s">
        <v>72</v>
      </c>
      <c r="K2542" s="49" t="s">
        <v>124</v>
      </c>
    </row>
    <row r="2543">
      <c r="A2543" s="49" t="s">
        <v>5329</v>
      </c>
      <c r="B2543" s="49" t="s">
        <v>5330</v>
      </c>
      <c r="C2543" s="50">
        <v>19.49</v>
      </c>
      <c r="D2543" s="51">
        <v>-0.25</v>
      </c>
      <c r="E2543" s="52">
        <v>-0.0127</v>
      </c>
      <c r="F2543" s="53">
        <v>1.85E9</v>
      </c>
      <c r="G2543" s="49" t="s">
        <v>56</v>
      </c>
      <c r="I2543" s="51">
        <v>259528.0</v>
      </c>
      <c r="J2543" s="49" t="s">
        <v>72</v>
      </c>
      <c r="K2543" s="49" t="s">
        <v>133</v>
      </c>
    </row>
    <row r="2544">
      <c r="A2544" s="49" t="s">
        <v>5331</v>
      </c>
      <c r="B2544" s="49" t="s">
        <v>5332</v>
      </c>
      <c r="C2544" s="50">
        <v>11.97</v>
      </c>
      <c r="D2544" s="51">
        <v>-0.17</v>
      </c>
      <c r="E2544" s="52">
        <v>-0.014</v>
      </c>
      <c r="F2544" s="51">
        <v>0.0</v>
      </c>
      <c r="G2544" s="49" t="s">
        <v>56</v>
      </c>
      <c r="H2544" s="51">
        <v>2003.0</v>
      </c>
      <c r="I2544" s="51">
        <v>203638.0</v>
      </c>
      <c r="J2544" s="49" t="s">
        <v>72</v>
      </c>
      <c r="K2544" s="49" t="s">
        <v>481</v>
      </c>
    </row>
    <row r="2545">
      <c r="A2545" s="49" t="s">
        <v>5333</v>
      </c>
      <c r="B2545" s="49" t="s">
        <v>5334</v>
      </c>
      <c r="C2545" s="50">
        <v>12.33</v>
      </c>
      <c r="D2545" s="51">
        <v>-0.03</v>
      </c>
      <c r="E2545" s="52">
        <v>-0.0024</v>
      </c>
      <c r="F2545" s="53">
        <v>3.57E8</v>
      </c>
      <c r="G2545" s="49" t="s">
        <v>56</v>
      </c>
      <c r="I2545" s="51">
        <v>69301.0</v>
      </c>
      <c r="J2545" s="49" t="s">
        <v>72</v>
      </c>
      <c r="K2545" s="49" t="s">
        <v>133</v>
      </c>
    </row>
    <row r="2546">
      <c r="A2546" s="49" t="s">
        <v>5335</v>
      </c>
      <c r="B2546" s="49" t="s">
        <v>5336</v>
      </c>
      <c r="C2546" s="50">
        <v>1.18</v>
      </c>
      <c r="D2546" s="51">
        <v>-0.56</v>
      </c>
      <c r="E2546" s="52">
        <v>-0.3218</v>
      </c>
      <c r="F2546" s="51">
        <v>2.194868E7</v>
      </c>
      <c r="G2546" s="49" t="s">
        <v>56</v>
      </c>
      <c r="H2546" s="51">
        <v>2020.0</v>
      </c>
      <c r="I2546" s="51">
        <v>1.6356485E7</v>
      </c>
      <c r="J2546" s="49" t="s">
        <v>95</v>
      </c>
      <c r="K2546" s="49" t="s">
        <v>1289</v>
      </c>
    </row>
    <row r="2547">
      <c r="A2547" s="49" t="s">
        <v>5337</v>
      </c>
      <c r="B2547" s="49" t="s">
        <v>5338</v>
      </c>
      <c r="C2547" s="50">
        <v>0.022</v>
      </c>
      <c r="D2547" s="51">
        <v>0.0</v>
      </c>
      <c r="E2547" s="52">
        <v>0.0</v>
      </c>
      <c r="F2547" s="51">
        <v>409213.0</v>
      </c>
      <c r="G2547" s="49" t="s">
        <v>56</v>
      </c>
      <c r="H2547" s="51">
        <v>2020.0</v>
      </c>
      <c r="I2547" s="51">
        <v>16022.0</v>
      </c>
      <c r="J2547" s="49" t="s">
        <v>95</v>
      </c>
      <c r="K2547" s="49" t="s">
        <v>1289</v>
      </c>
    </row>
    <row r="2548">
      <c r="A2548" s="49" t="s">
        <v>5339</v>
      </c>
      <c r="B2548" s="49" t="s">
        <v>5340</v>
      </c>
      <c r="C2548" s="50">
        <v>24.53</v>
      </c>
      <c r="D2548" s="51">
        <v>-0.07</v>
      </c>
      <c r="E2548" s="52">
        <v>-0.0029</v>
      </c>
      <c r="F2548" s="53">
        <v>3.5E9</v>
      </c>
      <c r="G2548" s="49" t="s">
        <v>56</v>
      </c>
      <c r="I2548" s="51">
        <v>730553.0</v>
      </c>
      <c r="J2548" s="49" t="s">
        <v>72</v>
      </c>
      <c r="K2548" s="49" t="s">
        <v>133</v>
      </c>
    </row>
    <row r="2549">
      <c r="A2549" s="49" t="s">
        <v>5341</v>
      </c>
      <c r="B2549" s="49" t="s">
        <v>5342</v>
      </c>
      <c r="C2549" s="50">
        <v>148.51</v>
      </c>
      <c r="D2549" s="51">
        <v>-2.48</v>
      </c>
      <c r="E2549" s="52">
        <v>-0.0164</v>
      </c>
      <c r="F2549" s="53">
        <v>8.81E9</v>
      </c>
      <c r="G2549" s="49" t="s">
        <v>56</v>
      </c>
      <c r="H2549" s="51">
        <v>1999.0</v>
      </c>
      <c r="I2549" s="51">
        <v>352068.0</v>
      </c>
      <c r="J2549" s="49" t="s">
        <v>520</v>
      </c>
      <c r="K2549" s="49" t="s">
        <v>2332</v>
      </c>
    </row>
    <row r="2550">
      <c r="A2550" s="49" t="s">
        <v>5343</v>
      </c>
      <c r="B2550" s="49" t="s">
        <v>5344</v>
      </c>
      <c r="C2550" s="50">
        <v>11.5</v>
      </c>
      <c r="D2550" s="51">
        <v>-0.17</v>
      </c>
      <c r="E2550" s="52">
        <v>-0.0146</v>
      </c>
      <c r="F2550" s="53">
        <v>1.05E8</v>
      </c>
      <c r="G2550" s="49" t="s">
        <v>56</v>
      </c>
      <c r="H2550" s="51">
        <v>2007.0</v>
      </c>
      <c r="I2550" s="51">
        <v>20291.0</v>
      </c>
      <c r="J2550" s="49" t="s">
        <v>72</v>
      </c>
      <c r="K2550" s="49" t="s">
        <v>1858</v>
      </c>
    </row>
    <row r="2551">
      <c r="A2551" s="49" t="s">
        <v>5345</v>
      </c>
      <c r="B2551" s="49" t="s">
        <v>5346</v>
      </c>
      <c r="C2551" s="50">
        <v>5.29</v>
      </c>
      <c r="D2551" s="51">
        <v>-0.08</v>
      </c>
      <c r="E2551" s="52">
        <v>-0.0149</v>
      </c>
      <c r="F2551" s="53">
        <v>2.99E8</v>
      </c>
      <c r="G2551" s="49" t="s">
        <v>56</v>
      </c>
      <c r="I2551" s="51">
        <v>570286.0</v>
      </c>
      <c r="J2551" s="49" t="s">
        <v>72</v>
      </c>
      <c r="K2551" s="49" t="s">
        <v>133</v>
      </c>
    </row>
    <row r="2552">
      <c r="A2552" s="49" t="s">
        <v>5347</v>
      </c>
      <c r="B2552" s="49" t="s">
        <v>5348</v>
      </c>
      <c r="C2552" s="50">
        <v>30.39</v>
      </c>
      <c r="D2552" s="51">
        <v>-1.11</v>
      </c>
      <c r="E2552" s="52">
        <v>-0.0352</v>
      </c>
      <c r="F2552" s="53">
        <v>3.81E9</v>
      </c>
      <c r="G2552" s="49" t="s">
        <v>56</v>
      </c>
      <c r="H2552" s="51">
        <v>2022.0</v>
      </c>
      <c r="I2552" s="51">
        <v>117407.0</v>
      </c>
      <c r="J2552" s="49" t="s">
        <v>72</v>
      </c>
      <c r="K2552" s="49" t="s">
        <v>101</v>
      </c>
    </row>
    <row r="2553">
      <c r="A2553" s="49" t="s">
        <v>5349</v>
      </c>
      <c r="B2553" s="49" t="s">
        <v>5350</v>
      </c>
      <c r="C2553" s="50">
        <v>3.1</v>
      </c>
      <c r="D2553" s="51">
        <v>-0.05</v>
      </c>
      <c r="E2553" s="52">
        <v>-0.0159</v>
      </c>
      <c r="F2553" s="51">
        <v>0.0</v>
      </c>
      <c r="G2553" s="49" t="s">
        <v>56</v>
      </c>
      <c r="H2553" s="51">
        <v>2007.0</v>
      </c>
      <c r="I2553" s="51">
        <v>17184.0</v>
      </c>
      <c r="J2553" s="49" t="s">
        <v>72</v>
      </c>
      <c r="K2553" s="49" t="s">
        <v>321</v>
      </c>
    </row>
    <row r="2554">
      <c r="A2554" s="49" t="s">
        <v>5351</v>
      </c>
      <c r="B2554" s="49" t="s">
        <v>5352</v>
      </c>
      <c r="C2554" s="50">
        <v>10.69</v>
      </c>
      <c r="D2554" s="51">
        <v>0.16</v>
      </c>
      <c r="E2554" s="52">
        <v>0.0152</v>
      </c>
      <c r="F2554" s="53">
        <v>1.22E8</v>
      </c>
      <c r="G2554" s="49" t="s">
        <v>56</v>
      </c>
      <c r="I2554" s="51">
        <v>1743.0</v>
      </c>
      <c r="J2554" s="49" t="s">
        <v>72</v>
      </c>
      <c r="K2554" s="49" t="s">
        <v>1641</v>
      </c>
    </row>
    <row r="2555">
      <c r="A2555" s="49" t="s">
        <v>5353</v>
      </c>
      <c r="B2555" s="49" t="s">
        <v>5354</v>
      </c>
      <c r="C2555" s="50">
        <v>17.4911</v>
      </c>
      <c r="D2555" s="51">
        <v>-0.0189</v>
      </c>
      <c r="E2555" s="52">
        <v>-0.0011</v>
      </c>
      <c r="F2555" s="53">
        <v>2.0E8</v>
      </c>
      <c r="G2555" s="49" t="s">
        <v>56</v>
      </c>
      <c r="I2555" s="51">
        <v>2156.0</v>
      </c>
      <c r="J2555" s="49" t="s">
        <v>72</v>
      </c>
      <c r="K2555" s="49" t="s">
        <v>1641</v>
      </c>
    </row>
    <row r="2556">
      <c r="A2556" s="49" t="s">
        <v>5355</v>
      </c>
      <c r="B2556" s="49" t="s">
        <v>5356</v>
      </c>
      <c r="C2556" s="50">
        <v>0.5765</v>
      </c>
      <c r="D2556" s="51">
        <v>-0.0182</v>
      </c>
      <c r="E2556" s="52">
        <v>-0.0306</v>
      </c>
      <c r="F2556" s="51">
        <v>5.6618162E7</v>
      </c>
      <c r="G2556" s="49" t="s">
        <v>56</v>
      </c>
      <c r="H2556" s="51">
        <v>2014.0</v>
      </c>
      <c r="I2556" s="51">
        <v>1515513.0</v>
      </c>
      <c r="J2556" s="49" t="s">
        <v>82</v>
      </c>
      <c r="K2556" s="49" t="s">
        <v>83</v>
      </c>
    </row>
    <row r="2557">
      <c r="A2557" s="49" t="s">
        <v>5357</v>
      </c>
      <c r="B2557" s="49" t="s">
        <v>5358</v>
      </c>
      <c r="C2557" s="50">
        <v>1.35</v>
      </c>
      <c r="D2557" s="51">
        <v>-0.02</v>
      </c>
      <c r="E2557" s="52">
        <v>-0.0146</v>
      </c>
      <c r="F2557" s="51">
        <v>1.3910048E7</v>
      </c>
      <c r="G2557" s="49" t="s">
        <v>56</v>
      </c>
      <c r="H2557" s="51">
        <v>2014.0</v>
      </c>
      <c r="I2557" s="51">
        <v>2007.0</v>
      </c>
      <c r="J2557" s="49" t="s">
        <v>72</v>
      </c>
      <c r="K2557" s="49" t="s">
        <v>237</v>
      </c>
    </row>
    <row r="2558">
      <c r="A2558" s="49" t="s">
        <v>5359</v>
      </c>
      <c r="B2558" s="49" t="s">
        <v>5360</v>
      </c>
      <c r="C2558" s="50">
        <v>14.36</v>
      </c>
      <c r="D2558" s="51">
        <v>0.1</v>
      </c>
      <c r="E2558" s="52">
        <v>0.007</v>
      </c>
      <c r="F2558" s="53">
        <v>1.48E8</v>
      </c>
      <c r="G2558" s="49" t="s">
        <v>56</v>
      </c>
      <c r="I2558" s="51">
        <v>7533.0</v>
      </c>
      <c r="J2558" s="49" t="s">
        <v>72</v>
      </c>
      <c r="K2558" s="49" t="s">
        <v>237</v>
      </c>
    </row>
    <row r="2559">
      <c r="A2559" s="49" t="s">
        <v>5361</v>
      </c>
      <c r="B2559" s="49" t="s">
        <v>5362</v>
      </c>
      <c r="C2559" s="50">
        <v>1.56</v>
      </c>
      <c r="D2559" s="51">
        <v>0.16</v>
      </c>
      <c r="E2559" s="52">
        <v>0.1143</v>
      </c>
      <c r="F2559" s="51">
        <v>3.0635667E7</v>
      </c>
      <c r="G2559" s="49" t="s">
        <v>56</v>
      </c>
      <c r="I2559" s="51">
        <v>1847.0</v>
      </c>
      <c r="J2559" s="49" t="s">
        <v>95</v>
      </c>
      <c r="K2559" s="49" t="s">
        <v>111</v>
      </c>
    </row>
    <row r="2560">
      <c r="A2560" s="49" t="s">
        <v>5363</v>
      </c>
      <c r="B2560" s="49" t="s">
        <v>5364</v>
      </c>
      <c r="C2560" s="50">
        <v>1.4</v>
      </c>
      <c r="D2560" s="51">
        <v>0.0</v>
      </c>
      <c r="E2560" s="52">
        <v>0.0</v>
      </c>
      <c r="F2560" s="51">
        <v>1.33E7</v>
      </c>
      <c r="G2560" s="49" t="s">
        <v>56</v>
      </c>
      <c r="H2560" s="51">
        <v>2022.0</v>
      </c>
      <c r="I2560" s="51">
        <v>193.0</v>
      </c>
      <c r="J2560" s="49" t="s">
        <v>57</v>
      </c>
      <c r="K2560" s="49" t="s">
        <v>379</v>
      </c>
    </row>
    <row r="2561">
      <c r="A2561" s="49" t="s">
        <v>5365</v>
      </c>
      <c r="B2561" s="49" t="s">
        <v>5366</v>
      </c>
      <c r="C2561" s="50">
        <v>17.94</v>
      </c>
      <c r="D2561" s="51">
        <v>-0.17</v>
      </c>
      <c r="E2561" s="52">
        <v>-0.0094</v>
      </c>
      <c r="F2561" s="53">
        <v>2.29E9</v>
      </c>
      <c r="G2561" s="49" t="s">
        <v>56</v>
      </c>
      <c r="H2561" s="51">
        <v>2016.0</v>
      </c>
      <c r="I2561" s="51">
        <v>523796.0</v>
      </c>
      <c r="J2561" s="49" t="s">
        <v>72</v>
      </c>
      <c r="K2561" s="49" t="s">
        <v>133</v>
      </c>
    </row>
    <row r="2562">
      <c r="A2562" s="49" t="s">
        <v>5367</v>
      </c>
      <c r="B2562" s="49" t="s">
        <v>5368</v>
      </c>
      <c r="C2562" s="50">
        <v>32.01</v>
      </c>
      <c r="D2562" s="51">
        <v>-0.71</v>
      </c>
      <c r="E2562" s="52">
        <v>-0.0217</v>
      </c>
      <c r="F2562" s="53">
        <v>2.83E9</v>
      </c>
      <c r="G2562" s="49" t="s">
        <v>56</v>
      </c>
      <c r="I2562" s="51">
        <v>682813.0</v>
      </c>
      <c r="J2562" s="49" t="s">
        <v>72</v>
      </c>
      <c r="K2562" s="49" t="s">
        <v>124</v>
      </c>
    </row>
    <row r="2563">
      <c r="A2563" s="49" t="s">
        <v>5369</v>
      </c>
      <c r="B2563" s="49" t="s">
        <v>5370</v>
      </c>
      <c r="C2563" s="50">
        <v>10.55</v>
      </c>
      <c r="D2563" s="51">
        <v>0.0</v>
      </c>
      <c r="E2563" s="52">
        <v>0.0</v>
      </c>
      <c r="F2563" s="51">
        <v>6.9540715E7</v>
      </c>
      <c r="G2563" s="49" t="s">
        <v>56</v>
      </c>
      <c r="H2563" s="51">
        <v>2021.0</v>
      </c>
      <c r="I2563" s="51">
        <v>351.0</v>
      </c>
      <c r="J2563" s="49" t="s">
        <v>82</v>
      </c>
      <c r="K2563" s="49" t="s">
        <v>396</v>
      </c>
    </row>
    <row r="2564">
      <c r="A2564" s="49" t="s">
        <v>5371</v>
      </c>
      <c r="B2564" s="49" t="s">
        <v>5372</v>
      </c>
      <c r="C2564" s="50">
        <v>10.2697</v>
      </c>
      <c r="D2564" s="51">
        <v>-0.0803</v>
      </c>
      <c r="E2564" s="52">
        <v>-0.0078</v>
      </c>
      <c r="F2564" s="51">
        <v>0.0</v>
      </c>
      <c r="G2564" s="49" t="s">
        <v>56</v>
      </c>
      <c r="H2564" s="51">
        <v>2021.0</v>
      </c>
      <c r="I2564" s="51">
        <v>300.0</v>
      </c>
      <c r="J2564" s="49" t="s">
        <v>82</v>
      </c>
      <c r="K2564" s="49" t="s">
        <v>396</v>
      </c>
    </row>
    <row r="2565">
      <c r="A2565" s="49" t="s">
        <v>5373</v>
      </c>
      <c r="B2565" s="49" t="s">
        <v>5374</v>
      </c>
      <c r="C2565" s="50">
        <v>11.19</v>
      </c>
      <c r="D2565" s="51">
        <v>0.12</v>
      </c>
      <c r="E2565" s="52">
        <v>0.0108</v>
      </c>
      <c r="F2565" s="53">
        <v>6.25E9</v>
      </c>
      <c r="G2565" s="49" t="s">
        <v>56</v>
      </c>
      <c r="I2565" s="51">
        <v>1.0329226E7</v>
      </c>
      <c r="J2565" s="49" t="s">
        <v>72</v>
      </c>
      <c r="K2565" s="49" t="s">
        <v>133</v>
      </c>
    </row>
    <row r="2566">
      <c r="A2566" s="49" t="s">
        <v>5375</v>
      </c>
      <c r="B2566" s="49" t="s">
        <v>5376</v>
      </c>
      <c r="C2566" s="50">
        <v>21.34</v>
      </c>
      <c r="D2566" s="51">
        <v>-0.27</v>
      </c>
      <c r="E2566" s="52">
        <v>-0.0125</v>
      </c>
      <c r="F2566" s="54"/>
      <c r="G2566" s="49" t="s">
        <v>56</v>
      </c>
      <c r="I2566" s="51">
        <v>1678.0</v>
      </c>
      <c r="J2566" s="54"/>
      <c r="K2566" s="54"/>
    </row>
    <row r="2567">
      <c r="A2567" s="49" t="s">
        <v>5377</v>
      </c>
      <c r="B2567" s="49" t="s">
        <v>5378</v>
      </c>
      <c r="C2567" s="50">
        <v>21.0001</v>
      </c>
      <c r="D2567" s="51">
        <v>-0.3899</v>
      </c>
      <c r="E2567" s="52">
        <v>-0.0182</v>
      </c>
      <c r="F2567" s="54"/>
      <c r="G2567" s="49" t="s">
        <v>56</v>
      </c>
      <c r="I2567" s="51">
        <v>4454.0</v>
      </c>
      <c r="J2567" s="54"/>
      <c r="K2567" s="54"/>
    </row>
    <row r="2568">
      <c r="A2568" s="49" t="s">
        <v>5379</v>
      </c>
      <c r="B2568" s="49" t="s">
        <v>5380</v>
      </c>
      <c r="C2568" s="50">
        <v>22.07</v>
      </c>
      <c r="D2568" s="51">
        <v>0.03</v>
      </c>
      <c r="E2568" s="52">
        <v>0.0014</v>
      </c>
      <c r="F2568" s="54"/>
      <c r="G2568" s="49" t="s">
        <v>56</v>
      </c>
      <c r="I2568" s="51">
        <v>2793.0</v>
      </c>
      <c r="J2568" s="54"/>
      <c r="K2568" s="54"/>
    </row>
    <row r="2569">
      <c r="A2569" s="49" t="s">
        <v>5381</v>
      </c>
      <c r="B2569" s="49" t="s">
        <v>5382</v>
      </c>
      <c r="C2569" s="50">
        <v>18.8412</v>
      </c>
      <c r="D2569" s="51">
        <v>-0.1488</v>
      </c>
      <c r="E2569" s="52">
        <v>-0.0078</v>
      </c>
      <c r="F2569" s="54"/>
      <c r="G2569" s="49" t="s">
        <v>56</v>
      </c>
      <c r="I2569" s="51">
        <v>11706.0</v>
      </c>
      <c r="J2569" s="54"/>
      <c r="K2569" s="54"/>
    </row>
    <row r="2570">
      <c r="A2570" s="49" t="s">
        <v>5383</v>
      </c>
      <c r="B2570" s="49" t="s">
        <v>5384</v>
      </c>
      <c r="C2570" s="50">
        <v>13.51</v>
      </c>
      <c r="D2570" s="51">
        <v>-0.08</v>
      </c>
      <c r="E2570" s="52">
        <v>-0.0059</v>
      </c>
      <c r="F2570" s="54"/>
      <c r="G2570" s="49" t="s">
        <v>56</v>
      </c>
      <c r="I2570" s="51">
        <v>11081.0</v>
      </c>
      <c r="J2570" s="54"/>
      <c r="K2570" s="54"/>
    </row>
    <row r="2571">
      <c r="A2571" s="49" t="s">
        <v>5385</v>
      </c>
      <c r="B2571" s="49" t="s">
        <v>5386</v>
      </c>
      <c r="C2571" s="50">
        <v>2.995</v>
      </c>
      <c r="D2571" s="51">
        <v>-0.2</v>
      </c>
      <c r="E2571" s="52">
        <v>-0.0626</v>
      </c>
      <c r="F2571" s="53">
        <v>1.25E8</v>
      </c>
      <c r="G2571" s="49" t="s">
        <v>56</v>
      </c>
      <c r="H2571" s="51">
        <v>2020.0</v>
      </c>
      <c r="I2571" s="51">
        <v>40689.0</v>
      </c>
      <c r="J2571" s="49" t="s">
        <v>82</v>
      </c>
      <c r="K2571" s="49" t="s">
        <v>211</v>
      </c>
    </row>
    <row r="2572">
      <c r="A2572" s="49" t="s">
        <v>5387</v>
      </c>
      <c r="B2572" s="49" t="s">
        <v>5388</v>
      </c>
      <c r="C2572" s="50">
        <v>111.97</v>
      </c>
      <c r="D2572" s="51">
        <v>-1.11</v>
      </c>
      <c r="E2572" s="52">
        <v>-0.0098</v>
      </c>
      <c r="F2572" s="53">
        <v>6.83E10</v>
      </c>
      <c r="G2572" s="49" t="s">
        <v>56</v>
      </c>
      <c r="I2572" s="51">
        <v>2760785.0</v>
      </c>
      <c r="J2572" s="49" t="s">
        <v>95</v>
      </c>
      <c r="K2572" s="49" t="s">
        <v>215</v>
      </c>
    </row>
    <row r="2573">
      <c r="A2573" s="49" t="s">
        <v>5389</v>
      </c>
      <c r="B2573" s="49" t="s">
        <v>5390</v>
      </c>
      <c r="C2573" s="50">
        <v>10.82</v>
      </c>
      <c r="D2573" s="51">
        <v>0.0</v>
      </c>
      <c r="E2573" s="52">
        <v>0.0</v>
      </c>
      <c r="F2573" s="51">
        <v>0.0</v>
      </c>
      <c r="G2573" s="49" t="s">
        <v>56</v>
      </c>
      <c r="H2573" s="51">
        <v>2021.0</v>
      </c>
      <c r="I2573" s="51">
        <v>100.0</v>
      </c>
      <c r="J2573" s="49" t="s">
        <v>72</v>
      </c>
      <c r="K2573" s="49" t="s">
        <v>73</v>
      </c>
    </row>
    <row r="2574">
      <c r="A2574" s="49" t="s">
        <v>5391</v>
      </c>
      <c r="B2574" s="49" t="s">
        <v>5392</v>
      </c>
      <c r="C2574" s="50">
        <v>23.43</v>
      </c>
      <c r="D2574" s="51">
        <v>-0.18</v>
      </c>
      <c r="E2574" s="52">
        <v>-0.0076</v>
      </c>
      <c r="F2574" s="53">
        <v>2.46E9</v>
      </c>
      <c r="G2574" s="49" t="s">
        <v>56</v>
      </c>
      <c r="H2574" s="51">
        <v>2010.0</v>
      </c>
      <c r="I2574" s="51">
        <v>630867.0</v>
      </c>
      <c r="J2574" s="49" t="s">
        <v>72</v>
      </c>
      <c r="K2574" s="49" t="s">
        <v>133</v>
      </c>
    </row>
    <row r="2575">
      <c r="A2575" s="49" t="s">
        <v>5393</v>
      </c>
      <c r="B2575" s="49" t="s">
        <v>5394</v>
      </c>
      <c r="C2575" s="50">
        <v>919.26</v>
      </c>
      <c r="D2575" s="51">
        <v>4.56</v>
      </c>
      <c r="E2575" s="52">
        <v>0.005</v>
      </c>
      <c r="F2575" s="53">
        <v>2.29E10</v>
      </c>
      <c r="G2575" s="49" t="s">
        <v>56</v>
      </c>
      <c r="I2575" s="51">
        <v>294799.0</v>
      </c>
      <c r="J2575" s="49" t="s">
        <v>95</v>
      </c>
      <c r="K2575" s="49" t="s">
        <v>215</v>
      </c>
    </row>
    <row r="2576">
      <c r="A2576" s="49" t="s">
        <v>5395</v>
      </c>
      <c r="B2576" s="49" t="s">
        <v>5396</v>
      </c>
      <c r="C2576" s="50">
        <v>10.47</v>
      </c>
      <c r="D2576" s="51">
        <v>0.0</v>
      </c>
      <c r="E2576" s="52">
        <v>0.0</v>
      </c>
      <c r="F2576" s="51">
        <v>0.0</v>
      </c>
      <c r="G2576" s="49" t="s">
        <v>56</v>
      </c>
      <c r="H2576" s="51">
        <v>2021.0</v>
      </c>
      <c r="I2576" s="51">
        <v>2.0</v>
      </c>
      <c r="J2576" s="49" t="s">
        <v>72</v>
      </c>
      <c r="K2576" s="49" t="s">
        <v>73</v>
      </c>
    </row>
    <row r="2577">
      <c r="A2577" s="49" t="s">
        <v>5397</v>
      </c>
      <c r="B2577" s="49" t="s">
        <v>5398</v>
      </c>
      <c r="C2577" s="50">
        <v>0.06</v>
      </c>
      <c r="D2577" s="51">
        <v>-0.0087</v>
      </c>
      <c r="E2577" s="52">
        <v>-0.1266</v>
      </c>
      <c r="F2577" s="51">
        <v>0.0</v>
      </c>
      <c r="G2577" s="49" t="s">
        <v>56</v>
      </c>
      <c r="H2577" s="51">
        <v>2021.0</v>
      </c>
      <c r="I2577" s="51">
        <v>3408.0</v>
      </c>
      <c r="J2577" s="49" t="s">
        <v>72</v>
      </c>
      <c r="K2577" s="49" t="s">
        <v>73</v>
      </c>
    </row>
    <row r="2578">
      <c r="A2578" s="49" t="s">
        <v>5399</v>
      </c>
      <c r="B2578" s="49" t="s">
        <v>5400</v>
      </c>
      <c r="C2578" s="50">
        <v>14.58</v>
      </c>
      <c r="D2578" s="51">
        <v>-0.2</v>
      </c>
      <c r="E2578" s="52">
        <v>-0.0135</v>
      </c>
      <c r="F2578" s="51">
        <v>0.0</v>
      </c>
      <c r="G2578" s="49" t="s">
        <v>56</v>
      </c>
      <c r="H2578" s="51">
        <v>2011.0</v>
      </c>
      <c r="I2578" s="51">
        <v>20653.0</v>
      </c>
      <c r="J2578" s="49" t="s">
        <v>72</v>
      </c>
      <c r="K2578" s="49" t="s">
        <v>321</v>
      </c>
    </row>
    <row r="2579">
      <c r="A2579" s="49" t="s">
        <v>5401</v>
      </c>
      <c r="B2579" s="49" t="s">
        <v>5402</v>
      </c>
      <c r="C2579" s="50">
        <v>6.23</v>
      </c>
      <c r="D2579" s="51">
        <v>-0.19</v>
      </c>
      <c r="E2579" s="52">
        <v>-0.0296</v>
      </c>
      <c r="F2579" s="53">
        <v>1.05E9</v>
      </c>
      <c r="G2579" s="49" t="s">
        <v>56</v>
      </c>
      <c r="H2579" s="51">
        <v>2021.0</v>
      </c>
      <c r="I2579" s="51">
        <v>1698579.0</v>
      </c>
      <c r="J2579" s="49" t="s">
        <v>95</v>
      </c>
      <c r="K2579" s="49" t="s">
        <v>2120</v>
      </c>
    </row>
    <row r="2580">
      <c r="A2580" s="49" t="s">
        <v>5403</v>
      </c>
      <c r="B2580" s="49" t="s">
        <v>5404</v>
      </c>
      <c r="C2580" s="50">
        <v>14.02</v>
      </c>
      <c r="D2580" s="51">
        <v>-0.32</v>
      </c>
      <c r="E2580" s="52">
        <v>-0.0223</v>
      </c>
      <c r="F2580" s="53">
        <v>1.65E9</v>
      </c>
      <c r="G2580" s="49" t="s">
        <v>236</v>
      </c>
      <c r="H2580" s="51">
        <v>2023.0</v>
      </c>
      <c r="I2580" s="51">
        <v>325449.0</v>
      </c>
      <c r="J2580" s="54"/>
      <c r="K2580" s="54"/>
    </row>
    <row r="2581">
      <c r="A2581" s="49" t="s">
        <v>5405</v>
      </c>
      <c r="B2581" s="49" t="s">
        <v>5406</v>
      </c>
      <c r="C2581" s="50">
        <v>11.81</v>
      </c>
      <c r="D2581" s="51">
        <v>-0.07</v>
      </c>
      <c r="E2581" s="52">
        <v>-0.0059</v>
      </c>
      <c r="F2581" s="53">
        <v>2.96E8</v>
      </c>
      <c r="G2581" s="54"/>
      <c r="H2581" s="51">
        <v>2019.0</v>
      </c>
      <c r="I2581" s="51">
        <v>16909.0</v>
      </c>
      <c r="J2581" s="49" t="s">
        <v>72</v>
      </c>
      <c r="K2581" s="49" t="s">
        <v>321</v>
      </c>
    </row>
    <row r="2582">
      <c r="A2582" s="49" t="s">
        <v>5407</v>
      </c>
      <c r="B2582" s="49" t="s">
        <v>5408</v>
      </c>
      <c r="C2582" s="50">
        <v>4.65</v>
      </c>
      <c r="D2582" s="51">
        <v>-0.1</v>
      </c>
      <c r="E2582" s="52">
        <v>-0.0211</v>
      </c>
      <c r="F2582" s="53">
        <v>1.31E9</v>
      </c>
      <c r="G2582" s="49" t="s">
        <v>56</v>
      </c>
      <c r="H2582" s="51">
        <v>2017.0</v>
      </c>
      <c r="I2582" s="51">
        <v>793784.0</v>
      </c>
      <c r="J2582" s="49" t="s">
        <v>72</v>
      </c>
      <c r="K2582" s="49" t="s">
        <v>650</v>
      </c>
    </row>
    <row r="2583">
      <c r="A2583" s="49" t="s">
        <v>5409</v>
      </c>
      <c r="B2583" s="49" t="s">
        <v>5410</v>
      </c>
      <c r="C2583" s="50">
        <v>8.7</v>
      </c>
      <c r="D2583" s="51">
        <v>0.0</v>
      </c>
      <c r="E2583" s="52">
        <v>0.0</v>
      </c>
      <c r="F2583" s="53">
        <v>1.11E8</v>
      </c>
      <c r="G2583" s="49" t="s">
        <v>56</v>
      </c>
      <c r="H2583" s="51">
        <v>2021.0</v>
      </c>
      <c r="I2583" s="51">
        <v>6321.0</v>
      </c>
      <c r="J2583" s="49" t="s">
        <v>72</v>
      </c>
      <c r="K2583" s="49" t="s">
        <v>878</v>
      </c>
    </row>
    <row r="2584">
      <c r="A2584" s="49" t="s">
        <v>5411</v>
      </c>
      <c r="B2584" s="49" t="s">
        <v>5412</v>
      </c>
      <c r="C2584" s="50">
        <v>3.09</v>
      </c>
      <c r="D2584" s="51">
        <v>-0.05</v>
      </c>
      <c r="E2584" s="52">
        <v>-0.0159</v>
      </c>
      <c r="F2584" s="53">
        <v>3.07E8</v>
      </c>
      <c r="G2584" s="49" t="s">
        <v>56</v>
      </c>
      <c r="I2584" s="51">
        <v>244954.0</v>
      </c>
      <c r="J2584" s="49" t="s">
        <v>57</v>
      </c>
      <c r="K2584" s="49" t="s">
        <v>1246</v>
      </c>
    </row>
    <row r="2585">
      <c r="A2585" s="49" t="s">
        <v>5413</v>
      </c>
      <c r="B2585" s="49" t="s">
        <v>5414</v>
      </c>
      <c r="C2585" s="50">
        <v>51.42</v>
      </c>
      <c r="D2585" s="51">
        <v>-0.44</v>
      </c>
      <c r="E2585" s="52">
        <v>-0.0085</v>
      </c>
      <c r="F2585" s="53">
        <v>3.05E10</v>
      </c>
      <c r="G2585" s="49" t="s">
        <v>56</v>
      </c>
      <c r="I2585" s="51">
        <v>5068357.0</v>
      </c>
      <c r="J2585" s="49" t="s">
        <v>95</v>
      </c>
      <c r="K2585" s="49" t="s">
        <v>215</v>
      </c>
    </row>
    <row r="2586">
      <c r="A2586" s="49" t="s">
        <v>5415</v>
      </c>
      <c r="B2586" s="49" t="s">
        <v>5416</v>
      </c>
      <c r="C2586" s="50">
        <v>16.22</v>
      </c>
      <c r="D2586" s="51">
        <v>-0.05</v>
      </c>
      <c r="E2586" s="52">
        <v>-0.0031</v>
      </c>
      <c r="F2586" s="53">
        <v>2.5E8</v>
      </c>
      <c r="G2586" s="49" t="s">
        <v>56</v>
      </c>
      <c r="H2586" s="51">
        <v>1999.0</v>
      </c>
      <c r="I2586" s="51">
        <v>38995.0</v>
      </c>
      <c r="J2586" s="49" t="s">
        <v>72</v>
      </c>
      <c r="K2586" s="49" t="s">
        <v>133</v>
      </c>
    </row>
    <row r="2587">
      <c r="A2587" s="49" t="s">
        <v>5417</v>
      </c>
      <c r="B2587" s="49" t="s">
        <v>5418</v>
      </c>
      <c r="C2587" s="50">
        <v>24.92</v>
      </c>
      <c r="D2587" s="51">
        <v>0.28</v>
      </c>
      <c r="E2587" s="52">
        <v>0.0114</v>
      </c>
      <c r="F2587" s="53">
        <v>1.7E10</v>
      </c>
      <c r="G2587" s="49" t="s">
        <v>56</v>
      </c>
      <c r="I2587" s="51">
        <v>9929728.0</v>
      </c>
      <c r="J2587" s="49" t="s">
        <v>72</v>
      </c>
      <c r="K2587" s="49" t="s">
        <v>133</v>
      </c>
    </row>
    <row r="2588">
      <c r="A2588" s="49" t="s">
        <v>5419</v>
      </c>
      <c r="B2588" s="49" t="s">
        <v>5420</v>
      </c>
      <c r="C2588" s="50">
        <v>24.67</v>
      </c>
      <c r="D2588" s="51">
        <v>-0.14</v>
      </c>
      <c r="E2588" s="52">
        <v>-0.0056</v>
      </c>
      <c r="F2588" s="53">
        <v>1.68E10</v>
      </c>
      <c r="G2588" s="49" t="s">
        <v>56</v>
      </c>
      <c r="I2588" s="51">
        <v>32736.0</v>
      </c>
      <c r="J2588" s="49" t="s">
        <v>72</v>
      </c>
      <c r="K2588" s="49" t="s">
        <v>133</v>
      </c>
    </row>
    <row r="2589">
      <c r="A2589" s="49" t="s">
        <v>5421</v>
      </c>
      <c r="B2589" s="49" t="s">
        <v>5422</v>
      </c>
      <c r="C2589" s="50">
        <v>17.93</v>
      </c>
      <c r="D2589" s="51">
        <v>-0.01</v>
      </c>
      <c r="E2589" s="52">
        <v>-6.0E-4</v>
      </c>
      <c r="F2589" s="53">
        <v>1.22E10</v>
      </c>
      <c r="G2589" s="49" t="s">
        <v>56</v>
      </c>
      <c r="I2589" s="51">
        <v>25179.0</v>
      </c>
      <c r="J2589" s="49" t="s">
        <v>72</v>
      </c>
      <c r="K2589" s="49" t="s">
        <v>133</v>
      </c>
    </row>
    <row r="2590">
      <c r="A2590" s="49" t="s">
        <v>5423</v>
      </c>
      <c r="B2590" s="49" t="s">
        <v>5424</v>
      </c>
      <c r="C2590" s="50">
        <v>22.13</v>
      </c>
      <c r="D2590" s="51">
        <v>0.16</v>
      </c>
      <c r="E2590" s="52">
        <v>0.0073</v>
      </c>
      <c r="F2590" s="53">
        <v>1.51E10</v>
      </c>
      <c r="G2590" s="49" t="s">
        <v>56</v>
      </c>
      <c r="I2590" s="51">
        <v>29838.0</v>
      </c>
      <c r="J2590" s="49" t="s">
        <v>72</v>
      </c>
      <c r="K2590" s="49" t="s">
        <v>133</v>
      </c>
    </row>
    <row r="2591">
      <c r="A2591" s="49" t="s">
        <v>5425</v>
      </c>
      <c r="B2591" s="49" t="s">
        <v>5426</v>
      </c>
      <c r="C2591" s="50">
        <v>176.98</v>
      </c>
      <c r="D2591" s="51">
        <v>1.1</v>
      </c>
      <c r="E2591" s="52">
        <v>0.0063</v>
      </c>
      <c r="F2591" s="53">
        <v>9.86E9</v>
      </c>
      <c r="G2591" s="49" t="s">
        <v>56</v>
      </c>
      <c r="H2591" s="51">
        <v>2012.0</v>
      </c>
      <c r="I2591" s="51">
        <v>671636.0</v>
      </c>
      <c r="J2591" s="49" t="s">
        <v>95</v>
      </c>
      <c r="K2591" s="49" t="s">
        <v>1767</v>
      </c>
    </row>
    <row r="2592">
      <c r="A2592" s="49" t="s">
        <v>5427</v>
      </c>
      <c r="B2592" s="49" t="s">
        <v>5428</v>
      </c>
      <c r="C2592" s="50">
        <v>61.99</v>
      </c>
      <c r="D2592" s="51">
        <v>-0.58</v>
      </c>
      <c r="E2592" s="52">
        <v>-0.0093</v>
      </c>
      <c r="F2592" s="53">
        <v>4.48E9</v>
      </c>
      <c r="G2592" s="49" t="s">
        <v>56</v>
      </c>
      <c r="H2592" s="51">
        <v>2014.0</v>
      </c>
      <c r="I2592" s="51">
        <v>523737.0</v>
      </c>
      <c r="J2592" s="49" t="s">
        <v>107</v>
      </c>
      <c r="K2592" s="49" t="s">
        <v>348</v>
      </c>
    </row>
    <row r="2593">
      <c r="A2593" s="49" t="s">
        <v>5429</v>
      </c>
      <c r="B2593" s="49" t="s">
        <v>5430</v>
      </c>
      <c r="C2593" s="50">
        <v>154.03</v>
      </c>
      <c r="D2593" s="51">
        <v>-3.9</v>
      </c>
      <c r="E2593" s="52">
        <v>-0.0247</v>
      </c>
      <c r="F2593" s="53">
        <v>5.51E9</v>
      </c>
      <c r="G2593" s="49" t="s">
        <v>56</v>
      </c>
      <c r="H2593" s="51">
        <v>1997.0</v>
      </c>
      <c r="I2593" s="51">
        <v>356873.0</v>
      </c>
      <c r="J2593" s="49" t="s">
        <v>57</v>
      </c>
      <c r="K2593" s="49" t="s">
        <v>340</v>
      </c>
    </row>
    <row r="2594">
      <c r="A2594" s="49" t="s">
        <v>5431</v>
      </c>
      <c r="B2594" s="49" t="s">
        <v>5432</v>
      </c>
      <c r="C2594" s="50">
        <v>1.04</v>
      </c>
      <c r="D2594" s="51">
        <v>-0.04</v>
      </c>
      <c r="E2594" s="52">
        <v>-0.037</v>
      </c>
      <c r="F2594" s="51">
        <v>6.0123526E7</v>
      </c>
      <c r="G2594" s="49" t="s">
        <v>56</v>
      </c>
      <c r="H2594" s="51">
        <v>2018.0</v>
      </c>
      <c r="I2594" s="51">
        <v>108380.0</v>
      </c>
      <c r="J2594" s="49" t="s">
        <v>82</v>
      </c>
      <c r="K2594" s="49" t="s">
        <v>83</v>
      </c>
    </row>
    <row r="2595">
      <c r="A2595" s="49" t="s">
        <v>5433</v>
      </c>
      <c r="B2595" s="49" t="s">
        <v>5434</v>
      </c>
      <c r="C2595" s="50">
        <v>44.25</v>
      </c>
      <c r="D2595" s="51">
        <v>-0.89</v>
      </c>
      <c r="E2595" s="52">
        <v>-0.0197</v>
      </c>
      <c r="F2595" s="53">
        <v>4.13E9</v>
      </c>
      <c r="G2595" s="49" t="s">
        <v>56</v>
      </c>
      <c r="I2595" s="51">
        <v>189344.0</v>
      </c>
      <c r="J2595" s="49" t="s">
        <v>145</v>
      </c>
      <c r="K2595" s="49" t="s">
        <v>146</v>
      </c>
    </row>
    <row r="2596">
      <c r="A2596" s="49" t="s">
        <v>5435</v>
      </c>
      <c r="B2596" s="49" t="s">
        <v>5436</v>
      </c>
      <c r="C2596" s="50">
        <v>2.85</v>
      </c>
      <c r="D2596" s="51">
        <v>-0.07</v>
      </c>
      <c r="E2596" s="52">
        <v>-0.024</v>
      </c>
      <c r="F2596" s="51">
        <v>3.3585198E7</v>
      </c>
      <c r="G2596" s="49" t="s">
        <v>56</v>
      </c>
      <c r="I2596" s="51">
        <v>859.0</v>
      </c>
      <c r="J2596" s="49" t="s">
        <v>365</v>
      </c>
      <c r="K2596" s="49" t="s">
        <v>391</v>
      </c>
    </row>
    <row r="2597">
      <c r="A2597" s="49" t="s">
        <v>5437</v>
      </c>
      <c r="B2597" s="49" t="s">
        <v>5438</v>
      </c>
      <c r="C2597" s="50">
        <v>21.84</v>
      </c>
      <c r="D2597" s="51">
        <v>-0.1</v>
      </c>
      <c r="E2597" s="52">
        <v>-0.0046</v>
      </c>
      <c r="F2597" s="53">
        <v>2.06E9</v>
      </c>
      <c r="G2597" s="49" t="s">
        <v>56</v>
      </c>
      <c r="I2597" s="51">
        <v>5509084.0</v>
      </c>
      <c r="J2597" s="49" t="s">
        <v>95</v>
      </c>
      <c r="K2597" s="49" t="s">
        <v>451</v>
      </c>
    </row>
    <row r="2598">
      <c r="A2598" s="49" t="s">
        <v>5439</v>
      </c>
      <c r="B2598" s="49" t="s">
        <v>5440</v>
      </c>
      <c r="C2598" s="50">
        <v>12.67</v>
      </c>
      <c r="D2598" s="51">
        <v>-0.13</v>
      </c>
      <c r="E2598" s="52">
        <v>-0.0102</v>
      </c>
      <c r="F2598" s="51">
        <v>0.0</v>
      </c>
      <c r="G2598" s="49" t="s">
        <v>56</v>
      </c>
      <c r="H2598" s="51">
        <v>2003.0</v>
      </c>
      <c r="I2598" s="51">
        <v>62121.0</v>
      </c>
      <c r="J2598" s="49" t="s">
        <v>72</v>
      </c>
      <c r="K2598" s="49" t="s">
        <v>481</v>
      </c>
    </row>
    <row r="2599">
      <c r="A2599" s="49" t="s">
        <v>5441</v>
      </c>
      <c r="B2599" s="49" t="s">
        <v>5442</v>
      </c>
      <c r="C2599" s="50">
        <v>24.76</v>
      </c>
      <c r="D2599" s="51">
        <v>-0.9</v>
      </c>
      <c r="E2599" s="52">
        <v>-0.0351</v>
      </c>
      <c r="F2599" s="53">
        <v>1.11E10</v>
      </c>
      <c r="G2599" s="49" t="s">
        <v>476</v>
      </c>
      <c r="H2599" s="51">
        <v>1994.0</v>
      </c>
      <c r="I2599" s="51">
        <v>4098823.0</v>
      </c>
      <c r="J2599" s="49" t="s">
        <v>107</v>
      </c>
      <c r="K2599" s="49" t="s">
        <v>58</v>
      </c>
    </row>
    <row r="2600">
      <c r="A2600" s="49" t="s">
        <v>5443</v>
      </c>
      <c r="B2600" s="49" t="s">
        <v>5444</v>
      </c>
      <c r="C2600" s="50">
        <v>10.7</v>
      </c>
      <c r="D2600" s="51">
        <v>0.0</v>
      </c>
      <c r="E2600" s="52">
        <v>0.0</v>
      </c>
      <c r="F2600" s="51">
        <v>0.0</v>
      </c>
      <c r="G2600" s="49" t="s">
        <v>56</v>
      </c>
      <c r="H2600" s="51">
        <v>2022.0</v>
      </c>
      <c r="I2600" s="51">
        <v>47966.0</v>
      </c>
      <c r="J2600" s="49" t="s">
        <v>72</v>
      </c>
      <c r="K2600" s="49" t="s">
        <v>73</v>
      </c>
    </row>
    <row r="2601">
      <c r="A2601" s="49" t="s">
        <v>5445</v>
      </c>
      <c r="B2601" s="49" t="s">
        <v>5446</v>
      </c>
      <c r="C2601" s="50">
        <v>0.1302</v>
      </c>
      <c r="D2601" s="51">
        <v>0.0</v>
      </c>
      <c r="E2601" s="52">
        <v>0.0</v>
      </c>
      <c r="F2601" s="51">
        <v>0.0</v>
      </c>
      <c r="G2601" s="49" t="s">
        <v>56</v>
      </c>
      <c r="H2601" s="51">
        <v>2022.0</v>
      </c>
      <c r="I2601" s="51">
        <v>1.0</v>
      </c>
      <c r="J2601" s="49" t="s">
        <v>72</v>
      </c>
      <c r="K2601" s="49" t="s">
        <v>73</v>
      </c>
    </row>
    <row r="2602">
      <c r="A2602" s="49" t="s">
        <v>5447</v>
      </c>
      <c r="B2602" s="49" t="s">
        <v>5448</v>
      </c>
      <c r="C2602" s="50">
        <v>0.0164</v>
      </c>
      <c r="D2602" s="51">
        <v>0.0011</v>
      </c>
      <c r="E2602" s="52">
        <v>0.0719</v>
      </c>
      <c r="F2602" s="51">
        <v>0.0</v>
      </c>
      <c r="G2602" s="49" t="s">
        <v>56</v>
      </c>
      <c r="H2602" s="51">
        <v>2022.0</v>
      </c>
      <c r="I2602" s="51">
        <v>1500.0</v>
      </c>
      <c r="J2602" s="49" t="s">
        <v>72</v>
      </c>
      <c r="K2602" s="49" t="s">
        <v>73</v>
      </c>
    </row>
    <row r="2603">
      <c r="A2603" s="49" t="s">
        <v>5449</v>
      </c>
      <c r="B2603" s="49" t="s">
        <v>5450</v>
      </c>
      <c r="C2603" s="50">
        <v>0.8501</v>
      </c>
      <c r="D2603" s="51">
        <v>-0.0115</v>
      </c>
      <c r="E2603" s="52">
        <v>-0.0134</v>
      </c>
      <c r="F2603" s="51">
        <v>5827092.0</v>
      </c>
      <c r="G2603" s="49" t="s">
        <v>121</v>
      </c>
      <c r="H2603" s="51">
        <v>2021.0</v>
      </c>
      <c r="I2603" s="51">
        <v>45278.0</v>
      </c>
      <c r="J2603" s="49" t="s">
        <v>82</v>
      </c>
      <c r="K2603" s="49" t="s">
        <v>309</v>
      </c>
    </row>
    <row r="2604">
      <c r="A2604" s="49" t="s">
        <v>5451</v>
      </c>
      <c r="B2604" s="49" t="s">
        <v>5452</v>
      </c>
      <c r="C2604" s="50">
        <v>25.45</v>
      </c>
      <c r="D2604" s="51">
        <v>0.26</v>
      </c>
      <c r="E2604" s="52">
        <v>0.0103</v>
      </c>
      <c r="F2604" s="53">
        <v>7.62E8</v>
      </c>
      <c r="G2604" s="49" t="s">
        <v>56</v>
      </c>
      <c r="H2604" s="51">
        <v>2016.0</v>
      </c>
      <c r="I2604" s="51">
        <v>242120.0</v>
      </c>
      <c r="J2604" s="49" t="s">
        <v>82</v>
      </c>
      <c r="K2604" s="49" t="s">
        <v>244</v>
      </c>
    </row>
    <row r="2605">
      <c r="A2605" s="49" t="s">
        <v>5453</v>
      </c>
      <c r="B2605" s="49" t="s">
        <v>5454</v>
      </c>
      <c r="C2605" s="50">
        <v>10.5</v>
      </c>
      <c r="D2605" s="51">
        <v>0.0</v>
      </c>
      <c r="E2605" s="52">
        <v>0.0</v>
      </c>
      <c r="F2605" s="53">
        <v>2.37E8</v>
      </c>
      <c r="G2605" s="49" t="s">
        <v>56</v>
      </c>
      <c r="I2605" s="51">
        <v>108503.0</v>
      </c>
      <c r="J2605" s="49" t="s">
        <v>72</v>
      </c>
      <c r="K2605" s="49" t="s">
        <v>133</v>
      </c>
    </row>
    <row r="2606">
      <c r="A2606" s="49" t="s">
        <v>5455</v>
      </c>
      <c r="B2606" s="49" t="s">
        <v>5456</v>
      </c>
      <c r="C2606" s="50">
        <v>0.219</v>
      </c>
      <c r="D2606" s="51">
        <v>-0.041</v>
      </c>
      <c r="E2606" s="52">
        <v>-0.1577</v>
      </c>
      <c r="F2606" s="51">
        <v>3.7783224E7</v>
      </c>
      <c r="G2606" s="49" t="s">
        <v>67</v>
      </c>
      <c r="H2606" s="51">
        <v>2019.0</v>
      </c>
      <c r="I2606" s="51">
        <v>2223491.0</v>
      </c>
      <c r="J2606" s="49" t="s">
        <v>72</v>
      </c>
      <c r="K2606" s="49" t="s">
        <v>68</v>
      </c>
    </row>
    <row r="2607">
      <c r="A2607" s="49" t="s">
        <v>5457</v>
      </c>
      <c r="B2607" s="49" t="s">
        <v>5458</v>
      </c>
      <c r="C2607" s="50">
        <v>4.09</v>
      </c>
      <c r="D2607" s="51">
        <v>-0.16</v>
      </c>
      <c r="E2607" s="52">
        <v>-0.0377</v>
      </c>
      <c r="F2607" s="53">
        <v>1.41E8</v>
      </c>
      <c r="G2607" s="49" t="s">
        <v>56</v>
      </c>
      <c r="I2607" s="51">
        <v>133982.0</v>
      </c>
      <c r="J2607" s="49" t="s">
        <v>95</v>
      </c>
      <c r="K2607" s="49" t="s">
        <v>163</v>
      </c>
    </row>
    <row r="2608">
      <c r="A2608" s="49" t="s">
        <v>5459</v>
      </c>
      <c r="B2608" s="49" t="s">
        <v>5460</v>
      </c>
      <c r="C2608" s="50">
        <v>10.556</v>
      </c>
      <c r="D2608" s="51">
        <v>-0.034</v>
      </c>
      <c r="E2608" s="52">
        <v>-0.0032</v>
      </c>
      <c r="F2608" s="51">
        <v>0.0</v>
      </c>
      <c r="G2608" s="54"/>
      <c r="H2608" s="51">
        <v>2021.0</v>
      </c>
      <c r="I2608" s="51">
        <v>1141.0</v>
      </c>
      <c r="J2608" s="49" t="s">
        <v>223</v>
      </c>
      <c r="K2608" s="49" t="s">
        <v>953</v>
      </c>
    </row>
    <row r="2609">
      <c r="A2609" s="49" t="s">
        <v>5461</v>
      </c>
      <c r="B2609" s="49" t="s">
        <v>5462</v>
      </c>
      <c r="C2609" s="50">
        <v>19.33</v>
      </c>
      <c r="D2609" s="51">
        <v>0.02</v>
      </c>
      <c r="E2609" s="52">
        <v>0.001</v>
      </c>
      <c r="F2609" s="53">
        <v>3.42E9</v>
      </c>
      <c r="G2609" s="49" t="s">
        <v>56</v>
      </c>
      <c r="H2609" s="51">
        <v>2021.0</v>
      </c>
      <c r="I2609" s="51">
        <v>1303733.0</v>
      </c>
      <c r="J2609" s="49" t="s">
        <v>315</v>
      </c>
      <c r="K2609" s="49" t="s">
        <v>111</v>
      </c>
    </row>
    <row r="2610">
      <c r="A2610" s="49" t="s">
        <v>5463</v>
      </c>
      <c r="B2610" s="49" t="s">
        <v>5464</v>
      </c>
      <c r="C2610" s="50">
        <v>30.51</v>
      </c>
      <c r="D2610" s="51">
        <v>-0.67</v>
      </c>
      <c r="E2610" s="52">
        <v>-0.0215</v>
      </c>
      <c r="F2610" s="53">
        <v>1.64E9</v>
      </c>
      <c r="G2610" s="54"/>
      <c r="H2610" s="51">
        <v>2019.0</v>
      </c>
      <c r="I2610" s="51">
        <v>198923.0</v>
      </c>
      <c r="J2610" s="49" t="s">
        <v>95</v>
      </c>
      <c r="K2610" s="49" t="s">
        <v>1315</v>
      </c>
    </row>
    <row r="2611">
      <c r="A2611" s="49" t="s">
        <v>5465</v>
      </c>
      <c r="B2611" s="49" t="s">
        <v>5466</v>
      </c>
      <c r="C2611" s="50">
        <v>0.45</v>
      </c>
      <c r="D2611" s="51">
        <v>-0.0151</v>
      </c>
      <c r="E2611" s="52">
        <v>-0.0325</v>
      </c>
      <c r="F2611" s="51">
        <v>3.6516596E7</v>
      </c>
      <c r="G2611" s="49" t="s">
        <v>56</v>
      </c>
      <c r="I2611" s="51">
        <v>120642.0</v>
      </c>
      <c r="J2611" s="49" t="s">
        <v>95</v>
      </c>
      <c r="K2611" s="49" t="s">
        <v>388</v>
      </c>
    </row>
    <row r="2612">
      <c r="A2612" s="49" t="s">
        <v>5467</v>
      </c>
      <c r="B2612" s="49" t="s">
        <v>5468</v>
      </c>
      <c r="C2612" s="50">
        <v>20.86</v>
      </c>
      <c r="D2612" s="51">
        <v>-0.07</v>
      </c>
      <c r="E2612" s="52">
        <v>-0.0033</v>
      </c>
      <c r="F2612" s="53">
        <v>4.41E9</v>
      </c>
      <c r="G2612" s="49" t="s">
        <v>56</v>
      </c>
      <c r="I2612" s="51">
        <v>1280380.0</v>
      </c>
      <c r="J2612" s="49" t="s">
        <v>145</v>
      </c>
      <c r="K2612" s="49" t="s">
        <v>355</v>
      </c>
    </row>
    <row r="2613">
      <c r="A2613" s="49" t="s">
        <v>5469</v>
      </c>
      <c r="B2613" s="49" t="s">
        <v>5470</v>
      </c>
      <c r="C2613" s="50">
        <v>35.31</v>
      </c>
      <c r="D2613" s="51">
        <v>-0.5</v>
      </c>
      <c r="E2613" s="52">
        <v>-0.014</v>
      </c>
      <c r="F2613" s="53">
        <v>5.06E9</v>
      </c>
      <c r="G2613" s="49" t="s">
        <v>56</v>
      </c>
      <c r="I2613" s="51">
        <v>2199304.0</v>
      </c>
      <c r="J2613" s="49" t="s">
        <v>57</v>
      </c>
      <c r="K2613" s="49" t="s">
        <v>269</v>
      </c>
    </row>
    <row r="2614">
      <c r="A2614" s="49" t="s">
        <v>5471</v>
      </c>
      <c r="B2614" s="49" t="s">
        <v>5472</v>
      </c>
      <c r="C2614" s="50">
        <v>37.18</v>
      </c>
      <c r="D2614" s="51">
        <v>-0.63</v>
      </c>
      <c r="E2614" s="52">
        <v>-0.0167</v>
      </c>
      <c r="F2614" s="53">
        <v>4.88E9</v>
      </c>
      <c r="G2614" s="49" t="s">
        <v>56</v>
      </c>
      <c r="I2614" s="51">
        <v>1936018.0</v>
      </c>
      <c r="J2614" s="49" t="s">
        <v>57</v>
      </c>
      <c r="K2614" s="49" t="s">
        <v>1064</v>
      </c>
    </row>
    <row r="2615">
      <c r="A2615" s="49" t="s">
        <v>5473</v>
      </c>
      <c r="B2615" s="49" t="s">
        <v>5474</v>
      </c>
      <c r="C2615" s="50">
        <v>241.97</v>
      </c>
      <c r="D2615" s="51">
        <v>-5.79</v>
      </c>
      <c r="E2615" s="52">
        <v>-0.0234</v>
      </c>
      <c r="F2615" s="53">
        <v>1.79E10</v>
      </c>
      <c r="G2615" s="49" t="s">
        <v>56</v>
      </c>
      <c r="H2615" s="51">
        <v>2010.0</v>
      </c>
      <c r="I2615" s="51">
        <v>314423.0</v>
      </c>
      <c r="J2615" s="49" t="s">
        <v>95</v>
      </c>
      <c r="K2615" s="49" t="s">
        <v>215</v>
      </c>
    </row>
    <row r="2616">
      <c r="A2616" s="49" t="s">
        <v>5475</v>
      </c>
      <c r="B2616" s="49" t="s">
        <v>5476</v>
      </c>
      <c r="C2616" s="50">
        <v>3.18</v>
      </c>
      <c r="D2616" s="51">
        <v>-0.17</v>
      </c>
      <c r="E2616" s="52">
        <v>-0.0508</v>
      </c>
      <c r="F2616" s="51">
        <v>5.2400794E7</v>
      </c>
      <c r="G2616" s="49" t="s">
        <v>56</v>
      </c>
      <c r="I2616" s="51">
        <v>27695.0</v>
      </c>
      <c r="J2616" s="49" t="s">
        <v>315</v>
      </c>
      <c r="K2616" s="49" t="s">
        <v>111</v>
      </c>
    </row>
    <row r="2617">
      <c r="A2617" s="49" t="s">
        <v>5477</v>
      </c>
      <c r="B2617" s="49" t="s">
        <v>5478</v>
      </c>
      <c r="C2617" s="50">
        <v>7.49</v>
      </c>
      <c r="D2617" s="51">
        <v>-0.06</v>
      </c>
      <c r="E2617" s="52">
        <v>-0.008</v>
      </c>
      <c r="F2617" s="53">
        <v>4.85E8</v>
      </c>
      <c r="G2617" s="49" t="s">
        <v>56</v>
      </c>
      <c r="H2617" s="51">
        <v>1999.0</v>
      </c>
      <c r="I2617" s="51">
        <v>307634.0</v>
      </c>
      <c r="J2617" s="49" t="s">
        <v>95</v>
      </c>
      <c r="K2617" s="49" t="s">
        <v>800</v>
      </c>
    </row>
    <row r="2618">
      <c r="A2618" s="49" t="s">
        <v>5479</v>
      </c>
      <c r="B2618" s="49" t="s">
        <v>5480</v>
      </c>
      <c r="C2618" s="50">
        <v>19.91</v>
      </c>
      <c r="D2618" s="51">
        <v>-0.31</v>
      </c>
      <c r="E2618" s="52">
        <v>-0.0153</v>
      </c>
      <c r="F2618" s="53">
        <v>1.03E8</v>
      </c>
      <c r="G2618" s="49" t="s">
        <v>56</v>
      </c>
      <c r="I2618" s="51">
        <v>1585.0</v>
      </c>
      <c r="J2618" s="49" t="s">
        <v>95</v>
      </c>
      <c r="K2618" s="49" t="s">
        <v>2465</v>
      </c>
    </row>
    <row r="2619">
      <c r="A2619" s="49" t="s">
        <v>5481</v>
      </c>
      <c r="B2619" s="49" t="s">
        <v>5482</v>
      </c>
      <c r="C2619" s="50">
        <v>28.41</v>
      </c>
      <c r="D2619" s="51">
        <v>-0.04</v>
      </c>
      <c r="E2619" s="52">
        <v>-0.0014</v>
      </c>
      <c r="F2619" s="53">
        <v>3.19E9</v>
      </c>
      <c r="G2619" s="49" t="s">
        <v>56</v>
      </c>
      <c r="H2619" s="51">
        <v>2021.0</v>
      </c>
      <c r="I2619" s="51">
        <v>532115.0</v>
      </c>
      <c r="J2619" s="49" t="s">
        <v>107</v>
      </c>
      <c r="K2619" s="49" t="s">
        <v>262</v>
      </c>
    </row>
    <row r="2620">
      <c r="A2620" s="49" t="s">
        <v>5483</v>
      </c>
      <c r="B2620" s="49" t="s">
        <v>5484</v>
      </c>
      <c r="C2620" s="50">
        <v>17.21</v>
      </c>
      <c r="D2620" s="51">
        <v>-0.3</v>
      </c>
      <c r="E2620" s="52">
        <v>-0.0171</v>
      </c>
      <c r="F2620" s="53">
        <v>2.35E8</v>
      </c>
      <c r="G2620" s="49" t="s">
        <v>56</v>
      </c>
      <c r="I2620" s="51">
        <v>13835.0</v>
      </c>
      <c r="J2620" s="49" t="s">
        <v>72</v>
      </c>
      <c r="K2620" s="49" t="s">
        <v>1641</v>
      </c>
    </row>
    <row r="2621">
      <c r="A2621" s="49" t="s">
        <v>5485</v>
      </c>
      <c r="B2621" s="49" t="s">
        <v>5486</v>
      </c>
      <c r="C2621" s="50">
        <v>27.07</v>
      </c>
      <c r="D2621" s="51">
        <v>-0.23</v>
      </c>
      <c r="E2621" s="52">
        <v>-0.0084</v>
      </c>
      <c r="F2621" s="53">
        <v>5.56E8</v>
      </c>
      <c r="G2621" s="49" t="s">
        <v>56</v>
      </c>
      <c r="I2621" s="51">
        <v>22902.0</v>
      </c>
      <c r="J2621" s="49" t="s">
        <v>72</v>
      </c>
      <c r="K2621" s="49" t="s">
        <v>133</v>
      </c>
    </row>
    <row r="2622">
      <c r="A2622" s="49" t="s">
        <v>5487</v>
      </c>
      <c r="B2622" s="49" t="s">
        <v>5488</v>
      </c>
      <c r="C2622" s="50">
        <v>66.59</v>
      </c>
      <c r="D2622" s="51">
        <v>0.43</v>
      </c>
      <c r="E2622" s="52">
        <v>0.0065</v>
      </c>
      <c r="F2622" s="53">
        <v>8.31E9</v>
      </c>
      <c r="G2622" s="49" t="s">
        <v>56</v>
      </c>
      <c r="I2622" s="51">
        <v>1201623.0</v>
      </c>
      <c r="J2622" s="49" t="s">
        <v>57</v>
      </c>
      <c r="K2622" s="49" t="s">
        <v>345</v>
      </c>
    </row>
    <row r="2623">
      <c r="A2623" s="49" t="s">
        <v>5489</v>
      </c>
      <c r="B2623" s="49" t="s">
        <v>5490</v>
      </c>
      <c r="C2623" s="50">
        <v>9.31</v>
      </c>
      <c r="D2623" s="51">
        <v>-0.08</v>
      </c>
      <c r="E2623" s="52">
        <v>-0.0085</v>
      </c>
      <c r="F2623" s="53">
        <v>8.22E8</v>
      </c>
      <c r="G2623" s="49" t="s">
        <v>56</v>
      </c>
      <c r="H2623" s="51">
        <v>2002.0</v>
      </c>
      <c r="I2623" s="51">
        <v>23179.0</v>
      </c>
      <c r="J2623" s="49" t="s">
        <v>72</v>
      </c>
      <c r="K2623" s="49" t="s">
        <v>124</v>
      </c>
    </row>
    <row r="2624">
      <c r="A2624" s="49" t="s">
        <v>5491</v>
      </c>
      <c r="B2624" s="49" t="s">
        <v>5492</v>
      </c>
      <c r="C2624" s="50">
        <v>11.03</v>
      </c>
      <c r="D2624" s="51">
        <v>0.01</v>
      </c>
      <c r="E2624" s="52">
        <v>9.0E-4</v>
      </c>
      <c r="F2624" s="53">
        <v>4.13E8</v>
      </c>
      <c r="G2624" s="49" t="s">
        <v>56</v>
      </c>
      <c r="I2624" s="51">
        <v>78618.0</v>
      </c>
      <c r="J2624" s="49" t="s">
        <v>72</v>
      </c>
      <c r="K2624" s="49" t="s">
        <v>133</v>
      </c>
    </row>
    <row r="2625">
      <c r="A2625" s="49" t="s">
        <v>5493</v>
      </c>
      <c r="B2625" s="49" t="s">
        <v>5494</v>
      </c>
      <c r="C2625" s="50">
        <v>17.4</v>
      </c>
      <c r="D2625" s="51">
        <v>0.22</v>
      </c>
      <c r="E2625" s="52">
        <v>0.0128</v>
      </c>
      <c r="F2625" s="53">
        <v>1.02E10</v>
      </c>
      <c r="G2625" s="49" t="s">
        <v>504</v>
      </c>
      <c r="H2625" s="54"/>
      <c r="I2625" s="51">
        <v>605958.0</v>
      </c>
      <c r="J2625" s="49" t="s">
        <v>82</v>
      </c>
      <c r="K2625" s="49" t="s">
        <v>2612</v>
      </c>
    </row>
    <row r="2626">
      <c r="A2626" s="49" t="s">
        <v>5495</v>
      </c>
      <c r="B2626" s="49" t="s">
        <v>5496</v>
      </c>
      <c r="C2626" s="50">
        <v>3.2</v>
      </c>
      <c r="D2626" s="51">
        <v>0.2</v>
      </c>
      <c r="E2626" s="52">
        <v>0.0667</v>
      </c>
      <c r="F2626" s="51">
        <v>1.2702771E7</v>
      </c>
      <c r="G2626" s="49" t="s">
        <v>121</v>
      </c>
      <c r="H2626" s="54"/>
      <c r="I2626" s="51">
        <v>5438.0</v>
      </c>
      <c r="J2626" s="49" t="s">
        <v>95</v>
      </c>
      <c r="K2626" s="49" t="s">
        <v>1354</v>
      </c>
    </row>
    <row r="2627">
      <c r="A2627" s="49" t="s">
        <v>5497</v>
      </c>
      <c r="B2627" s="49" t="s">
        <v>5498</v>
      </c>
      <c r="C2627" s="50">
        <v>0.43</v>
      </c>
      <c r="D2627" s="51">
        <v>0.0</v>
      </c>
      <c r="E2627" s="52">
        <v>0.0</v>
      </c>
      <c r="F2627" s="51">
        <v>0.0</v>
      </c>
      <c r="G2627" s="49" t="s">
        <v>121</v>
      </c>
      <c r="H2627" s="54"/>
      <c r="I2627" s="51">
        <v>40.0</v>
      </c>
      <c r="J2627" s="54"/>
      <c r="K2627" s="54"/>
    </row>
    <row r="2628">
      <c r="A2628" s="49" t="s">
        <v>5499</v>
      </c>
      <c r="B2628" s="49" t="s">
        <v>5500</v>
      </c>
      <c r="C2628" s="50">
        <v>101.53</v>
      </c>
      <c r="D2628" s="51">
        <v>-1.84</v>
      </c>
      <c r="E2628" s="52">
        <v>-0.0178</v>
      </c>
      <c r="F2628" s="53">
        <v>2.19E10</v>
      </c>
      <c r="G2628" s="49" t="s">
        <v>992</v>
      </c>
      <c r="H2628" s="54"/>
      <c r="I2628" s="51">
        <v>608467.0</v>
      </c>
      <c r="J2628" s="49" t="s">
        <v>145</v>
      </c>
      <c r="K2628" s="49" t="s">
        <v>146</v>
      </c>
    </row>
    <row r="2629">
      <c r="A2629" s="49" t="s">
        <v>5501</v>
      </c>
      <c r="B2629" s="49" t="s">
        <v>5502</v>
      </c>
      <c r="C2629" s="50">
        <v>10.86</v>
      </c>
      <c r="D2629" s="51">
        <v>-0.1302</v>
      </c>
      <c r="E2629" s="52">
        <v>-0.0119</v>
      </c>
      <c r="F2629" s="51">
        <v>0.0</v>
      </c>
      <c r="G2629" s="49" t="s">
        <v>56</v>
      </c>
      <c r="H2629" s="51">
        <v>2005.0</v>
      </c>
      <c r="I2629" s="51">
        <v>5248.0</v>
      </c>
      <c r="J2629" s="49" t="s">
        <v>72</v>
      </c>
      <c r="K2629" s="49" t="s">
        <v>321</v>
      </c>
    </row>
    <row r="2630">
      <c r="A2630" s="49" t="s">
        <v>5503</v>
      </c>
      <c r="B2630" s="49" t="s">
        <v>5504</v>
      </c>
      <c r="C2630" s="50">
        <v>163.98</v>
      </c>
      <c r="D2630" s="51">
        <v>-3.69</v>
      </c>
      <c r="E2630" s="52">
        <v>-0.022</v>
      </c>
      <c r="F2630" s="53">
        <v>5.95E9</v>
      </c>
      <c r="G2630" s="49" t="s">
        <v>1024</v>
      </c>
      <c r="H2630" s="51">
        <v>2010.0</v>
      </c>
      <c r="I2630" s="51">
        <v>298655.0</v>
      </c>
      <c r="J2630" s="49" t="s">
        <v>365</v>
      </c>
      <c r="K2630" s="49" t="s">
        <v>391</v>
      </c>
    </row>
    <row r="2631">
      <c r="A2631" s="49" t="s">
        <v>5505</v>
      </c>
      <c r="B2631" s="49" t="s">
        <v>5506</v>
      </c>
      <c r="C2631" s="50">
        <v>9.05</v>
      </c>
      <c r="D2631" s="51">
        <v>0.13</v>
      </c>
      <c r="E2631" s="52">
        <v>0.0146</v>
      </c>
      <c r="F2631" s="53">
        <v>7.47E8</v>
      </c>
      <c r="G2631" s="49" t="s">
        <v>56</v>
      </c>
      <c r="H2631" s="51">
        <v>2021.0</v>
      </c>
      <c r="I2631" s="51">
        <v>336621.0</v>
      </c>
      <c r="J2631" s="49" t="s">
        <v>82</v>
      </c>
      <c r="K2631" s="49" t="s">
        <v>498</v>
      </c>
    </row>
    <row r="2632">
      <c r="A2632" s="49" t="s">
        <v>5507</v>
      </c>
      <c r="B2632" s="49" t="s">
        <v>5508</v>
      </c>
      <c r="C2632" s="50">
        <v>11.04</v>
      </c>
      <c r="D2632" s="51">
        <v>0.01</v>
      </c>
      <c r="E2632" s="52">
        <v>9.0E-4</v>
      </c>
      <c r="F2632" s="53">
        <v>3.96E9</v>
      </c>
      <c r="G2632" s="49" t="s">
        <v>56</v>
      </c>
      <c r="I2632" s="51">
        <v>3265634.0</v>
      </c>
      <c r="J2632" s="49" t="s">
        <v>72</v>
      </c>
      <c r="K2632" s="49" t="s">
        <v>133</v>
      </c>
    </row>
    <row r="2633">
      <c r="A2633" s="49" t="s">
        <v>5509</v>
      </c>
      <c r="B2633" s="49" t="s">
        <v>5510</v>
      </c>
      <c r="C2633" s="50">
        <v>23.7</v>
      </c>
      <c r="D2633" s="51">
        <v>-0.1</v>
      </c>
      <c r="E2633" s="52">
        <v>-0.0042</v>
      </c>
      <c r="F2633" s="54"/>
      <c r="G2633" s="49" t="s">
        <v>56</v>
      </c>
      <c r="I2633" s="51">
        <v>15887.0</v>
      </c>
      <c r="J2633" s="54"/>
      <c r="K2633" s="54"/>
    </row>
    <row r="2634">
      <c r="A2634" s="49" t="s">
        <v>5511</v>
      </c>
      <c r="B2634" s="49" t="s">
        <v>5512</v>
      </c>
      <c r="C2634" s="50">
        <v>5.84</v>
      </c>
      <c r="D2634" s="51">
        <v>0.04</v>
      </c>
      <c r="E2634" s="52">
        <v>0.0069</v>
      </c>
      <c r="F2634" s="53">
        <v>1.16E8</v>
      </c>
      <c r="G2634" s="49" t="s">
        <v>56</v>
      </c>
      <c r="I2634" s="51">
        <v>15509.0</v>
      </c>
      <c r="J2634" s="49" t="s">
        <v>72</v>
      </c>
      <c r="K2634" s="49" t="s">
        <v>133</v>
      </c>
    </row>
    <row r="2635">
      <c r="A2635" s="49" t="s">
        <v>5513</v>
      </c>
      <c r="B2635" s="49" t="s">
        <v>5514</v>
      </c>
      <c r="C2635" s="50">
        <v>4.25</v>
      </c>
      <c r="D2635" s="51">
        <v>-0.2499</v>
      </c>
      <c r="E2635" s="52">
        <v>-0.0555</v>
      </c>
      <c r="F2635" s="51">
        <v>6820234.0</v>
      </c>
      <c r="G2635" s="49" t="s">
        <v>56</v>
      </c>
      <c r="H2635" s="51">
        <v>2021.0</v>
      </c>
      <c r="I2635" s="51">
        <v>1452.0</v>
      </c>
      <c r="J2635" s="49" t="s">
        <v>82</v>
      </c>
      <c r="K2635" s="49" t="s">
        <v>83</v>
      </c>
    </row>
    <row r="2636">
      <c r="A2636" s="49" t="s">
        <v>5515</v>
      </c>
      <c r="B2636" s="49" t="s">
        <v>5516</v>
      </c>
      <c r="C2636" s="50">
        <v>84.29</v>
      </c>
      <c r="D2636" s="51">
        <v>-1.45</v>
      </c>
      <c r="E2636" s="52">
        <v>-0.0169</v>
      </c>
      <c r="F2636" s="53">
        <v>8.97E9</v>
      </c>
      <c r="G2636" s="49" t="s">
        <v>56</v>
      </c>
      <c r="H2636" s="51">
        <v>2017.0</v>
      </c>
      <c r="I2636" s="51">
        <v>1.9517805E7</v>
      </c>
      <c r="J2636" s="49" t="s">
        <v>95</v>
      </c>
      <c r="K2636" s="49" t="s">
        <v>1365</v>
      </c>
    </row>
    <row r="2637">
      <c r="A2637" s="49" t="s">
        <v>5517</v>
      </c>
      <c r="B2637" s="49" t="s">
        <v>5518</v>
      </c>
      <c r="C2637" s="50">
        <v>38.41</v>
      </c>
      <c r="D2637" s="51">
        <v>-0.9</v>
      </c>
      <c r="E2637" s="52">
        <v>-0.0229</v>
      </c>
      <c r="F2637" s="53">
        <v>1.05E10</v>
      </c>
      <c r="G2637" s="49" t="s">
        <v>56</v>
      </c>
      <c r="H2637" s="51">
        <v>2014.0</v>
      </c>
      <c r="I2637" s="51">
        <v>1572920.0</v>
      </c>
      <c r="J2637" s="49" t="s">
        <v>72</v>
      </c>
      <c r="K2637" s="49" t="s">
        <v>312</v>
      </c>
    </row>
    <row r="2638">
      <c r="A2638" s="49" t="s">
        <v>5519</v>
      </c>
      <c r="B2638" s="49" t="s">
        <v>5520</v>
      </c>
      <c r="C2638" s="50">
        <v>6.67</v>
      </c>
      <c r="D2638" s="51">
        <v>0.32</v>
      </c>
      <c r="E2638" s="52">
        <v>0.0504</v>
      </c>
      <c r="F2638" s="53">
        <v>3.5E8</v>
      </c>
      <c r="G2638" s="49" t="s">
        <v>56</v>
      </c>
      <c r="I2638" s="51">
        <v>865524.0</v>
      </c>
      <c r="J2638" s="49" t="s">
        <v>107</v>
      </c>
      <c r="K2638" s="49" t="s">
        <v>262</v>
      </c>
    </row>
    <row r="2639">
      <c r="A2639" s="49" t="s">
        <v>5521</v>
      </c>
      <c r="B2639" s="49" t="s">
        <v>5522</v>
      </c>
      <c r="C2639" s="50">
        <v>7.44</v>
      </c>
      <c r="D2639" s="51">
        <v>-0.31</v>
      </c>
      <c r="E2639" s="52">
        <v>-0.04</v>
      </c>
      <c r="F2639" s="53">
        <v>3.85E8</v>
      </c>
      <c r="G2639" s="49" t="s">
        <v>56</v>
      </c>
      <c r="H2639" s="51">
        <v>2017.0</v>
      </c>
      <c r="I2639" s="51">
        <v>575078.0</v>
      </c>
      <c r="J2639" s="49" t="s">
        <v>95</v>
      </c>
      <c r="K2639" s="49" t="s">
        <v>1354</v>
      </c>
    </row>
    <row r="2640">
      <c r="A2640" s="49" t="s">
        <v>5523</v>
      </c>
      <c r="B2640" s="49" t="s">
        <v>5524</v>
      </c>
      <c r="C2640" s="50">
        <v>22.75</v>
      </c>
      <c r="D2640" s="51">
        <v>-0.24</v>
      </c>
      <c r="E2640" s="52">
        <v>-0.0104</v>
      </c>
      <c r="F2640" s="53">
        <v>2.52E8</v>
      </c>
      <c r="G2640" s="49" t="s">
        <v>56</v>
      </c>
      <c r="I2640" s="51">
        <v>6867.0</v>
      </c>
      <c r="J2640" s="49" t="s">
        <v>72</v>
      </c>
      <c r="K2640" s="49" t="s">
        <v>133</v>
      </c>
    </row>
    <row r="2641">
      <c r="A2641" s="49" t="s">
        <v>5525</v>
      </c>
      <c r="B2641" s="49" t="s">
        <v>5526</v>
      </c>
      <c r="C2641" s="50">
        <v>138.07</v>
      </c>
      <c r="D2641" s="51">
        <v>-1.83</v>
      </c>
      <c r="E2641" s="52">
        <v>-0.0131</v>
      </c>
      <c r="F2641" s="53">
        <v>2.65E10</v>
      </c>
      <c r="G2641" s="49" t="s">
        <v>121</v>
      </c>
      <c r="H2641" s="54"/>
      <c r="I2641" s="51">
        <v>453879.0</v>
      </c>
      <c r="J2641" s="49" t="s">
        <v>127</v>
      </c>
      <c r="K2641" s="49" t="s">
        <v>441</v>
      </c>
    </row>
    <row r="2642">
      <c r="A2642" s="49" t="s">
        <v>5527</v>
      </c>
      <c r="B2642" s="49" t="s">
        <v>5528</v>
      </c>
      <c r="C2642" s="50">
        <v>10.92</v>
      </c>
      <c r="D2642" s="51">
        <v>0.0</v>
      </c>
      <c r="E2642" s="52">
        <v>0.0</v>
      </c>
      <c r="F2642" s="51">
        <v>0.0</v>
      </c>
      <c r="G2642" s="49" t="s">
        <v>1024</v>
      </c>
      <c r="H2642" s="51">
        <v>2021.0</v>
      </c>
      <c r="I2642" s="51">
        <v>100.0</v>
      </c>
      <c r="J2642" s="49" t="s">
        <v>72</v>
      </c>
      <c r="K2642" s="49" t="s">
        <v>73</v>
      </c>
    </row>
    <row r="2643">
      <c r="A2643" s="49" t="s">
        <v>5529</v>
      </c>
      <c r="B2643" s="49" t="s">
        <v>5530</v>
      </c>
      <c r="C2643" s="50">
        <v>0.0251</v>
      </c>
      <c r="D2643" s="51">
        <v>-0.011</v>
      </c>
      <c r="E2643" s="52">
        <v>-0.3047</v>
      </c>
      <c r="F2643" s="51">
        <v>0.0</v>
      </c>
      <c r="G2643" s="49" t="s">
        <v>1024</v>
      </c>
      <c r="H2643" s="51">
        <v>2021.0</v>
      </c>
      <c r="I2643" s="51">
        <v>46986.0</v>
      </c>
      <c r="J2643" s="49" t="s">
        <v>72</v>
      </c>
      <c r="K2643" s="49" t="s">
        <v>73</v>
      </c>
    </row>
    <row r="2644">
      <c r="A2644" s="49" t="s">
        <v>5531</v>
      </c>
      <c r="B2644" s="49" t="s">
        <v>5532</v>
      </c>
      <c r="C2644" s="50">
        <v>12.66</v>
      </c>
      <c r="D2644" s="51">
        <v>0.0</v>
      </c>
      <c r="E2644" s="52">
        <v>0.0</v>
      </c>
      <c r="F2644" s="53">
        <v>1.22E8</v>
      </c>
      <c r="G2644" s="49" t="s">
        <v>56</v>
      </c>
      <c r="H2644" s="51">
        <v>2015.0</v>
      </c>
      <c r="I2644" s="51">
        <v>4988.0</v>
      </c>
      <c r="J2644" s="49" t="s">
        <v>72</v>
      </c>
      <c r="K2644" s="49" t="s">
        <v>1858</v>
      </c>
    </row>
    <row r="2645">
      <c r="A2645" s="49" t="s">
        <v>5533</v>
      </c>
      <c r="B2645" s="49" t="s">
        <v>5534</v>
      </c>
      <c r="C2645" s="50">
        <v>21.0</v>
      </c>
      <c r="D2645" s="51">
        <v>-0.88</v>
      </c>
      <c r="E2645" s="52">
        <v>-0.0402</v>
      </c>
      <c r="F2645" s="51">
        <v>9.0379086E7</v>
      </c>
      <c r="G2645" s="49" t="s">
        <v>56</v>
      </c>
      <c r="I2645" s="51">
        <v>2905.0</v>
      </c>
      <c r="J2645" s="49" t="s">
        <v>72</v>
      </c>
      <c r="K2645" s="49" t="s">
        <v>1641</v>
      </c>
    </row>
    <row r="2646">
      <c r="A2646" s="49" t="s">
        <v>5535</v>
      </c>
      <c r="B2646" s="49" t="s">
        <v>5536</v>
      </c>
      <c r="C2646" s="50">
        <v>1.04</v>
      </c>
      <c r="D2646" s="51">
        <v>-0.04</v>
      </c>
      <c r="E2646" s="52">
        <v>-0.037</v>
      </c>
      <c r="F2646" s="51">
        <v>9.1182337E7</v>
      </c>
      <c r="G2646" s="49" t="s">
        <v>56</v>
      </c>
      <c r="H2646" s="51">
        <v>2021.0</v>
      </c>
      <c r="I2646" s="51">
        <v>48787.0</v>
      </c>
      <c r="J2646" s="49" t="s">
        <v>72</v>
      </c>
      <c r="K2646" s="49" t="s">
        <v>552</v>
      </c>
    </row>
    <row r="2647">
      <c r="A2647" s="49" t="s">
        <v>5537</v>
      </c>
      <c r="B2647" s="49" t="s">
        <v>5538</v>
      </c>
      <c r="C2647" s="50">
        <v>9.9</v>
      </c>
      <c r="D2647" s="51">
        <v>-0.08</v>
      </c>
      <c r="E2647" s="52">
        <v>-0.008</v>
      </c>
      <c r="F2647" s="53">
        <v>4.86E8</v>
      </c>
      <c r="G2647" s="49" t="s">
        <v>56</v>
      </c>
      <c r="H2647" s="51">
        <v>2006.0</v>
      </c>
      <c r="I2647" s="51">
        <v>72847.0</v>
      </c>
      <c r="J2647" s="49" t="s">
        <v>72</v>
      </c>
      <c r="K2647" s="49" t="s">
        <v>124</v>
      </c>
    </row>
    <row r="2648">
      <c r="A2648" s="49" t="s">
        <v>5539</v>
      </c>
      <c r="B2648" s="49" t="s">
        <v>5540</v>
      </c>
      <c r="C2648" s="50">
        <v>10.29</v>
      </c>
      <c r="D2648" s="51">
        <v>-0.36</v>
      </c>
      <c r="E2648" s="52">
        <v>-0.0338</v>
      </c>
      <c r="F2648" s="53">
        <v>2.95E9</v>
      </c>
      <c r="G2648" s="49" t="s">
        <v>56</v>
      </c>
      <c r="H2648" s="51">
        <v>2007.0</v>
      </c>
      <c r="I2648" s="51">
        <v>2368784.0</v>
      </c>
      <c r="J2648" s="49" t="s">
        <v>82</v>
      </c>
      <c r="K2648" s="49" t="s">
        <v>83</v>
      </c>
    </row>
    <row r="2649">
      <c r="A2649" s="49" t="s">
        <v>5541</v>
      </c>
      <c r="B2649" s="49" t="s">
        <v>5542</v>
      </c>
      <c r="C2649" s="50">
        <v>13.82</v>
      </c>
      <c r="D2649" s="51">
        <v>-0.06</v>
      </c>
      <c r="E2649" s="52">
        <v>-0.0043</v>
      </c>
      <c r="F2649" s="51">
        <v>9.4439537E7</v>
      </c>
      <c r="G2649" s="49" t="s">
        <v>56</v>
      </c>
      <c r="H2649" s="51">
        <v>1981.0</v>
      </c>
      <c r="I2649" s="51">
        <v>8904.0</v>
      </c>
      <c r="J2649" s="49" t="s">
        <v>82</v>
      </c>
      <c r="K2649" s="49" t="s">
        <v>498</v>
      </c>
    </row>
    <row r="2650">
      <c r="A2650" s="49" t="s">
        <v>5543</v>
      </c>
      <c r="B2650" s="49" t="s">
        <v>5544</v>
      </c>
      <c r="C2650" s="50">
        <v>22.97</v>
      </c>
      <c r="D2650" s="51">
        <v>-1.04</v>
      </c>
      <c r="E2650" s="52">
        <v>-0.0433</v>
      </c>
      <c r="F2650" s="53">
        <v>1.15E9</v>
      </c>
      <c r="G2650" s="49" t="s">
        <v>56</v>
      </c>
      <c r="H2650" s="51">
        <v>2017.0</v>
      </c>
      <c r="I2650" s="51">
        <v>385980.0</v>
      </c>
      <c r="J2650" s="49" t="s">
        <v>72</v>
      </c>
      <c r="K2650" s="49" t="s">
        <v>68</v>
      </c>
    </row>
    <row r="2651">
      <c r="A2651" s="49" t="s">
        <v>5545</v>
      </c>
      <c r="B2651" s="49" t="s">
        <v>5546</v>
      </c>
      <c r="C2651" s="50">
        <v>2.77</v>
      </c>
      <c r="D2651" s="51">
        <v>-0.06</v>
      </c>
      <c r="E2651" s="52">
        <v>-0.0212</v>
      </c>
      <c r="F2651" s="51">
        <v>9.0248428E7</v>
      </c>
      <c r="G2651" s="49" t="s">
        <v>56</v>
      </c>
      <c r="I2651" s="51">
        <v>1959.0</v>
      </c>
      <c r="J2651" s="49" t="s">
        <v>107</v>
      </c>
      <c r="K2651" s="49" t="s">
        <v>262</v>
      </c>
    </row>
    <row r="2652">
      <c r="A2652" s="49" t="s">
        <v>5547</v>
      </c>
      <c r="B2652" s="49" t="s">
        <v>5548</v>
      </c>
      <c r="C2652" s="50">
        <v>0.7395</v>
      </c>
      <c r="D2652" s="51">
        <v>0.0044</v>
      </c>
      <c r="E2652" s="52">
        <v>0.006</v>
      </c>
      <c r="F2652" s="51">
        <v>7440246.0</v>
      </c>
      <c r="G2652" s="49" t="s">
        <v>56</v>
      </c>
      <c r="I2652" s="51">
        <v>4210.0</v>
      </c>
      <c r="J2652" s="54"/>
      <c r="K2652" s="54"/>
    </row>
    <row r="2653">
      <c r="A2653" s="49" t="s">
        <v>5549</v>
      </c>
      <c r="B2653" s="49" t="s">
        <v>5550</v>
      </c>
      <c r="C2653" s="50">
        <v>10.5</v>
      </c>
      <c r="D2653" s="51">
        <v>-0.005</v>
      </c>
      <c r="E2653" s="52">
        <v>-5.0E-4</v>
      </c>
      <c r="F2653" s="51">
        <v>0.0</v>
      </c>
      <c r="G2653" s="49" t="s">
        <v>56</v>
      </c>
      <c r="H2653" s="51">
        <v>2023.0</v>
      </c>
      <c r="I2653" s="51">
        <v>400.0</v>
      </c>
      <c r="J2653" s="49" t="s">
        <v>72</v>
      </c>
      <c r="K2653" s="49" t="s">
        <v>73</v>
      </c>
    </row>
    <row r="2654">
      <c r="A2654" s="49" t="s">
        <v>5551</v>
      </c>
      <c r="B2654" s="49" t="s">
        <v>5552</v>
      </c>
      <c r="C2654" s="50">
        <v>10.57</v>
      </c>
      <c r="D2654" s="51">
        <v>0.0</v>
      </c>
      <c r="E2654" s="52">
        <v>0.0</v>
      </c>
      <c r="F2654" s="51">
        <v>0.0</v>
      </c>
      <c r="G2654" s="49" t="s">
        <v>56</v>
      </c>
      <c r="H2654" s="51">
        <v>2023.0</v>
      </c>
      <c r="I2654" s="51">
        <v>100.0</v>
      </c>
      <c r="J2654" s="49" t="s">
        <v>72</v>
      </c>
      <c r="K2654" s="49" t="s">
        <v>73</v>
      </c>
    </row>
    <row r="2655">
      <c r="A2655" s="49" t="s">
        <v>5553</v>
      </c>
      <c r="B2655" s="49" t="s">
        <v>5554</v>
      </c>
      <c r="C2655" s="50">
        <v>33.91</v>
      </c>
      <c r="D2655" s="51">
        <v>-1.17</v>
      </c>
      <c r="E2655" s="52">
        <v>-0.0334</v>
      </c>
      <c r="F2655" s="53">
        <v>2.63E9</v>
      </c>
      <c r="G2655" s="49" t="s">
        <v>56</v>
      </c>
      <c r="H2655" s="51">
        <v>2003.0</v>
      </c>
      <c r="I2655" s="51">
        <v>475524.0</v>
      </c>
      <c r="J2655" s="49" t="s">
        <v>107</v>
      </c>
      <c r="K2655" s="49" t="s">
        <v>108</v>
      </c>
    </row>
    <row r="2656">
      <c r="A2656" s="49" t="s">
        <v>5555</v>
      </c>
      <c r="B2656" s="49" t="s">
        <v>5556</v>
      </c>
      <c r="C2656" s="50">
        <v>27.93</v>
      </c>
      <c r="D2656" s="51">
        <v>-0.39</v>
      </c>
      <c r="E2656" s="52">
        <v>-0.0138</v>
      </c>
      <c r="F2656" s="53">
        <v>5.37E8</v>
      </c>
      <c r="G2656" s="49" t="s">
        <v>56</v>
      </c>
      <c r="H2656" s="51">
        <v>1996.0</v>
      </c>
      <c r="I2656" s="51">
        <v>32288.0</v>
      </c>
      <c r="J2656" s="49" t="s">
        <v>95</v>
      </c>
      <c r="K2656" s="49" t="s">
        <v>104</v>
      </c>
    </row>
    <row r="2657">
      <c r="A2657" s="49" t="s">
        <v>5557</v>
      </c>
      <c r="B2657" s="49" t="s">
        <v>5558</v>
      </c>
      <c r="C2657" s="50">
        <v>59.25</v>
      </c>
      <c r="D2657" s="51">
        <v>-3.95</v>
      </c>
      <c r="E2657" s="52">
        <v>-0.0625</v>
      </c>
      <c r="F2657" s="53">
        <v>9.08E8</v>
      </c>
      <c r="G2657" s="49" t="s">
        <v>738</v>
      </c>
      <c r="H2657" s="54"/>
      <c r="I2657" s="51">
        <v>1023.0</v>
      </c>
      <c r="J2657" s="49" t="s">
        <v>107</v>
      </c>
      <c r="K2657" s="49" t="s">
        <v>348</v>
      </c>
    </row>
    <row r="2658">
      <c r="A2658" s="49" t="s">
        <v>5559</v>
      </c>
      <c r="B2658" s="49" t="s">
        <v>5560</v>
      </c>
      <c r="C2658" s="50">
        <v>1.64</v>
      </c>
      <c r="D2658" s="51">
        <v>-0.14</v>
      </c>
      <c r="E2658" s="52">
        <v>-0.0787</v>
      </c>
      <c r="F2658" s="51">
        <v>8.6041844E7</v>
      </c>
      <c r="G2658" s="49" t="s">
        <v>56</v>
      </c>
      <c r="H2658" s="51">
        <v>1993.0</v>
      </c>
      <c r="I2658" s="51">
        <v>278930.0</v>
      </c>
      <c r="J2658" s="49" t="s">
        <v>95</v>
      </c>
      <c r="K2658" s="49" t="s">
        <v>2004</v>
      </c>
    </row>
    <row r="2659">
      <c r="A2659" s="49" t="s">
        <v>5561</v>
      </c>
      <c r="B2659" s="49" t="s">
        <v>5562</v>
      </c>
      <c r="C2659" s="50">
        <v>14.45</v>
      </c>
      <c r="D2659" s="51">
        <v>0.18</v>
      </c>
      <c r="E2659" s="52">
        <v>0.0126</v>
      </c>
      <c r="F2659" s="53">
        <v>7.58E8</v>
      </c>
      <c r="G2659" s="49" t="s">
        <v>56</v>
      </c>
      <c r="I2659" s="51">
        <v>2121.0</v>
      </c>
      <c r="J2659" s="49" t="s">
        <v>95</v>
      </c>
      <c r="K2659" s="49" t="s">
        <v>2004</v>
      </c>
    </row>
    <row r="2660">
      <c r="A2660" s="49" t="s">
        <v>5563</v>
      </c>
      <c r="B2660" s="49" t="s">
        <v>5564</v>
      </c>
      <c r="C2660" s="50">
        <v>52.31</v>
      </c>
      <c r="D2660" s="51">
        <v>0.59</v>
      </c>
      <c r="E2660" s="52">
        <v>0.0114</v>
      </c>
      <c r="F2660" s="53">
        <v>4.29E9</v>
      </c>
      <c r="G2660" s="49" t="s">
        <v>56</v>
      </c>
      <c r="H2660" s="51">
        <v>2020.0</v>
      </c>
      <c r="I2660" s="51">
        <v>821145.0</v>
      </c>
      <c r="J2660" s="49" t="s">
        <v>107</v>
      </c>
      <c r="K2660" s="49" t="s">
        <v>348</v>
      </c>
    </row>
    <row r="2661">
      <c r="A2661" s="49" t="s">
        <v>5565</v>
      </c>
      <c r="B2661" s="49" t="s">
        <v>5566</v>
      </c>
      <c r="C2661" s="50">
        <v>28.51</v>
      </c>
      <c r="D2661" s="51">
        <v>-0.51</v>
      </c>
      <c r="E2661" s="52">
        <v>-0.0176</v>
      </c>
      <c r="F2661" s="53">
        <v>1.39E10</v>
      </c>
      <c r="G2661" s="49" t="s">
        <v>56</v>
      </c>
      <c r="I2661" s="51">
        <v>1110422.0</v>
      </c>
      <c r="J2661" s="49" t="s">
        <v>57</v>
      </c>
      <c r="K2661" s="49" t="s">
        <v>1795</v>
      </c>
    </row>
    <row r="2662">
      <c r="A2662" s="49" t="s">
        <v>5567</v>
      </c>
      <c r="B2662" s="49" t="s">
        <v>5568</v>
      </c>
      <c r="C2662" s="50">
        <v>30.85</v>
      </c>
      <c r="D2662" s="51">
        <v>-0.71</v>
      </c>
      <c r="E2662" s="52">
        <v>-0.0225</v>
      </c>
      <c r="F2662" s="53">
        <v>1.51E10</v>
      </c>
      <c r="G2662" s="49" t="s">
        <v>56</v>
      </c>
      <c r="I2662" s="51">
        <v>2869091.0</v>
      </c>
      <c r="J2662" s="49" t="s">
        <v>57</v>
      </c>
      <c r="K2662" s="49" t="s">
        <v>1795</v>
      </c>
    </row>
    <row r="2663">
      <c r="A2663" s="49" t="s">
        <v>5569</v>
      </c>
      <c r="B2663" s="49" t="s">
        <v>5570</v>
      </c>
      <c r="C2663" s="50">
        <v>88.99</v>
      </c>
      <c r="D2663" s="51">
        <v>-2.72</v>
      </c>
      <c r="E2663" s="52">
        <v>-0.0297</v>
      </c>
      <c r="F2663" s="53">
        <v>3.77E9</v>
      </c>
      <c r="G2663" s="49" t="s">
        <v>56</v>
      </c>
      <c r="H2663" s="51">
        <v>2013.0</v>
      </c>
      <c r="I2663" s="51">
        <v>305448.0</v>
      </c>
      <c r="J2663" s="49" t="s">
        <v>95</v>
      </c>
      <c r="K2663" s="49" t="s">
        <v>5172</v>
      </c>
    </row>
    <row r="2664">
      <c r="A2664" s="49" t="s">
        <v>5571</v>
      </c>
      <c r="B2664" s="49" t="s">
        <v>5572</v>
      </c>
      <c r="C2664" s="50">
        <v>0.1011</v>
      </c>
      <c r="D2664" s="51">
        <v>-0.0049</v>
      </c>
      <c r="E2664" s="52">
        <v>-0.0462</v>
      </c>
      <c r="F2664" s="51">
        <v>5254763.0</v>
      </c>
      <c r="G2664" s="54"/>
      <c r="H2664" s="51">
        <v>2022.0</v>
      </c>
      <c r="I2664" s="51">
        <v>2966236.0</v>
      </c>
      <c r="J2664" s="49" t="s">
        <v>107</v>
      </c>
      <c r="K2664" s="49" t="s">
        <v>282</v>
      </c>
    </row>
    <row r="2665">
      <c r="A2665" s="49" t="s">
        <v>5573</v>
      </c>
      <c r="B2665" s="49" t="s">
        <v>5574</v>
      </c>
      <c r="C2665" s="50">
        <v>1.03</v>
      </c>
      <c r="D2665" s="51">
        <v>-0.0937</v>
      </c>
      <c r="E2665" s="52">
        <v>-0.0834</v>
      </c>
      <c r="F2665" s="51">
        <v>2.2404873E7</v>
      </c>
      <c r="G2665" s="49" t="s">
        <v>56</v>
      </c>
      <c r="I2665" s="51">
        <v>12233.0</v>
      </c>
      <c r="J2665" s="49" t="s">
        <v>95</v>
      </c>
      <c r="K2665" s="49" t="s">
        <v>104</v>
      </c>
    </row>
    <row r="2666">
      <c r="A2666" s="49" t="s">
        <v>5575</v>
      </c>
      <c r="B2666" s="49" t="s">
        <v>5576</v>
      </c>
      <c r="C2666" s="50">
        <v>14.05</v>
      </c>
      <c r="D2666" s="51">
        <v>-0.11</v>
      </c>
      <c r="E2666" s="52">
        <v>-0.0078</v>
      </c>
      <c r="F2666" s="51">
        <v>0.0</v>
      </c>
      <c r="G2666" s="49" t="s">
        <v>56</v>
      </c>
      <c r="H2666" s="51">
        <v>2013.0</v>
      </c>
      <c r="I2666" s="51">
        <v>150818.0</v>
      </c>
      <c r="J2666" s="49" t="s">
        <v>72</v>
      </c>
      <c r="K2666" s="49" t="s">
        <v>481</v>
      </c>
    </row>
    <row r="2667">
      <c r="A2667" s="49" t="s">
        <v>5577</v>
      </c>
      <c r="B2667" s="49" t="s">
        <v>5578</v>
      </c>
      <c r="C2667" s="50">
        <v>2.55</v>
      </c>
      <c r="D2667" s="51">
        <v>0.01</v>
      </c>
      <c r="E2667" s="52">
        <v>0.0039</v>
      </c>
      <c r="F2667" s="53">
        <v>3.79E8</v>
      </c>
      <c r="G2667" s="49" t="s">
        <v>56</v>
      </c>
      <c r="H2667" s="51">
        <v>2017.0</v>
      </c>
      <c r="I2667" s="51">
        <v>158606.0</v>
      </c>
      <c r="J2667" s="49" t="s">
        <v>72</v>
      </c>
      <c r="K2667" s="49" t="s">
        <v>68</v>
      </c>
    </row>
    <row r="2668">
      <c r="A2668" s="49" t="s">
        <v>5579</v>
      </c>
      <c r="B2668" s="49" t="s">
        <v>5580</v>
      </c>
      <c r="C2668" s="50">
        <v>10.21</v>
      </c>
      <c r="D2668" s="51">
        <v>-0.09</v>
      </c>
      <c r="E2668" s="52">
        <v>-0.0087</v>
      </c>
      <c r="F2668" s="53">
        <v>4.99E8</v>
      </c>
      <c r="G2668" s="49" t="s">
        <v>56</v>
      </c>
      <c r="H2668" s="51">
        <v>2014.0</v>
      </c>
      <c r="I2668" s="51">
        <v>235851.0</v>
      </c>
      <c r="J2668" s="49" t="s">
        <v>68</v>
      </c>
      <c r="K2668" s="49" t="s">
        <v>86</v>
      </c>
    </row>
    <row r="2669">
      <c r="A2669" s="49" t="s">
        <v>5581</v>
      </c>
      <c r="B2669" s="49" t="s">
        <v>5582</v>
      </c>
      <c r="C2669" s="50">
        <v>6.3</v>
      </c>
      <c r="D2669" s="51">
        <v>-0.02</v>
      </c>
      <c r="E2669" s="52">
        <v>-0.0032</v>
      </c>
      <c r="F2669" s="51">
        <v>0.0</v>
      </c>
      <c r="G2669" s="54"/>
      <c r="H2669" s="51">
        <v>2014.0</v>
      </c>
      <c r="I2669" s="51">
        <v>37369.0</v>
      </c>
      <c r="J2669" s="49" t="s">
        <v>72</v>
      </c>
      <c r="K2669" s="49" t="s">
        <v>481</v>
      </c>
    </row>
    <row r="2670">
      <c r="A2670" s="49" t="s">
        <v>5583</v>
      </c>
      <c r="B2670" s="49" t="s">
        <v>5584</v>
      </c>
      <c r="C2670" s="50">
        <v>42.53</v>
      </c>
      <c r="D2670" s="51">
        <v>-0.97</v>
      </c>
      <c r="E2670" s="52">
        <v>-0.0223</v>
      </c>
      <c r="F2670" s="53">
        <v>5.62E9</v>
      </c>
      <c r="G2670" s="49" t="s">
        <v>56</v>
      </c>
      <c r="H2670" s="51">
        <v>1994.0</v>
      </c>
      <c r="I2670" s="51">
        <v>1829675.0</v>
      </c>
      <c r="J2670" s="49" t="s">
        <v>68</v>
      </c>
      <c r="K2670" s="49" t="s">
        <v>86</v>
      </c>
    </row>
    <row r="2671">
      <c r="A2671" s="49" t="s">
        <v>5585</v>
      </c>
      <c r="B2671" s="49" t="s">
        <v>5586</v>
      </c>
      <c r="C2671" s="50">
        <v>11.91</v>
      </c>
      <c r="D2671" s="51">
        <v>-0.21</v>
      </c>
      <c r="E2671" s="52">
        <v>-0.0173</v>
      </c>
      <c r="F2671" s="53">
        <v>1.78E9</v>
      </c>
      <c r="G2671" s="49" t="s">
        <v>56</v>
      </c>
      <c r="H2671" s="51">
        <v>2003.0</v>
      </c>
      <c r="I2671" s="51">
        <v>209230.0</v>
      </c>
      <c r="J2671" s="49" t="s">
        <v>72</v>
      </c>
      <c r="K2671" s="49" t="s">
        <v>185</v>
      </c>
    </row>
    <row r="2672">
      <c r="A2672" s="49" t="s">
        <v>5587</v>
      </c>
      <c r="B2672" s="49" t="s">
        <v>5588</v>
      </c>
      <c r="C2672" s="50">
        <v>28.47</v>
      </c>
      <c r="D2672" s="51">
        <v>-0.25</v>
      </c>
      <c r="E2672" s="52">
        <v>-0.0087</v>
      </c>
      <c r="F2672" s="53">
        <v>1.24E8</v>
      </c>
      <c r="G2672" s="49" t="s">
        <v>56</v>
      </c>
      <c r="I2672" s="51">
        <v>9284.0</v>
      </c>
      <c r="J2672" s="49" t="s">
        <v>72</v>
      </c>
      <c r="K2672" s="49" t="s">
        <v>133</v>
      </c>
    </row>
    <row r="2673">
      <c r="A2673" s="49" t="s">
        <v>5589</v>
      </c>
      <c r="B2673" s="49" t="s">
        <v>5590</v>
      </c>
      <c r="C2673" s="50">
        <v>11.34</v>
      </c>
      <c r="D2673" s="51">
        <v>0.0</v>
      </c>
      <c r="E2673" s="52">
        <v>0.0</v>
      </c>
      <c r="F2673" s="51">
        <v>268316.0</v>
      </c>
      <c r="G2673" s="49" t="s">
        <v>56</v>
      </c>
      <c r="H2673" s="51">
        <v>2013.0</v>
      </c>
      <c r="I2673" s="51">
        <v>19643.0</v>
      </c>
      <c r="J2673" s="49" t="s">
        <v>72</v>
      </c>
      <c r="K2673" s="49" t="s">
        <v>133</v>
      </c>
    </row>
    <row r="2674">
      <c r="A2674" s="49" t="s">
        <v>5591</v>
      </c>
      <c r="B2674" s="49" t="s">
        <v>5592</v>
      </c>
      <c r="C2674" s="50">
        <v>9.9</v>
      </c>
      <c r="D2674" s="51">
        <v>-0.9</v>
      </c>
      <c r="E2674" s="52">
        <v>-0.0833</v>
      </c>
      <c r="F2674" s="51">
        <v>0.0</v>
      </c>
      <c r="G2674" s="49" t="s">
        <v>56</v>
      </c>
      <c r="H2674" s="51">
        <v>2022.0</v>
      </c>
      <c r="I2674" s="51">
        <v>76689.0</v>
      </c>
      <c r="J2674" s="49" t="s">
        <v>72</v>
      </c>
      <c r="K2674" s="49" t="s">
        <v>73</v>
      </c>
    </row>
    <row r="2675">
      <c r="A2675" s="49" t="s">
        <v>5593</v>
      </c>
      <c r="B2675" s="49" t="s">
        <v>5594</v>
      </c>
      <c r="C2675" s="50">
        <v>0.74</v>
      </c>
      <c r="D2675" s="51">
        <v>0.0</v>
      </c>
      <c r="E2675" s="52">
        <v>0.0</v>
      </c>
      <c r="F2675" s="51">
        <v>0.0</v>
      </c>
      <c r="G2675" s="49" t="s">
        <v>56</v>
      </c>
      <c r="H2675" s="51">
        <v>2022.0</v>
      </c>
      <c r="I2675" s="51">
        <v>80.0</v>
      </c>
      <c r="J2675" s="49" t="s">
        <v>72</v>
      </c>
      <c r="K2675" s="49" t="s">
        <v>73</v>
      </c>
    </row>
    <row r="2676">
      <c r="A2676" s="49" t="s">
        <v>5595</v>
      </c>
      <c r="B2676" s="49" t="s">
        <v>5596</v>
      </c>
      <c r="C2676" s="50">
        <v>11.5</v>
      </c>
      <c r="D2676" s="51">
        <v>-0.75</v>
      </c>
      <c r="E2676" s="52">
        <v>-0.0612</v>
      </c>
      <c r="F2676" s="51">
        <v>8.4815743E7</v>
      </c>
      <c r="G2676" s="49" t="s">
        <v>56</v>
      </c>
      <c r="H2676" s="51">
        <v>1975.0</v>
      </c>
      <c r="I2676" s="51">
        <v>28595.0</v>
      </c>
      <c r="J2676" s="49" t="s">
        <v>57</v>
      </c>
      <c r="K2676" s="49" t="s">
        <v>279</v>
      </c>
    </row>
    <row r="2677">
      <c r="A2677" s="49" t="s">
        <v>5597</v>
      </c>
      <c r="B2677" s="49" t="s">
        <v>5598</v>
      </c>
      <c r="C2677" s="50">
        <v>3.27</v>
      </c>
      <c r="D2677" s="51">
        <v>-0.06</v>
      </c>
      <c r="E2677" s="52">
        <v>-0.018</v>
      </c>
      <c r="F2677" s="53">
        <v>1.4E8</v>
      </c>
      <c r="G2677" s="49" t="s">
        <v>56</v>
      </c>
      <c r="H2677" s="51">
        <v>2019.0</v>
      </c>
      <c r="I2677" s="51">
        <v>214060.0</v>
      </c>
      <c r="J2677" s="49" t="s">
        <v>145</v>
      </c>
      <c r="K2677" s="49" t="s">
        <v>2409</v>
      </c>
    </row>
    <row r="2678">
      <c r="A2678" s="49" t="s">
        <v>5599</v>
      </c>
      <c r="B2678" s="49" t="s">
        <v>5600</v>
      </c>
      <c r="C2678" s="50">
        <v>0.08</v>
      </c>
      <c r="D2678" s="51">
        <v>-0.04</v>
      </c>
      <c r="E2678" s="52">
        <v>-0.3333</v>
      </c>
      <c r="F2678" s="51">
        <v>3421369.0</v>
      </c>
      <c r="G2678" s="49" t="s">
        <v>56</v>
      </c>
      <c r="H2678" s="51">
        <v>2019.0</v>
      </c>
      <c r="I2678" s="51">
        <v>200.0</v>
      </c>
      <c r="J2678" s="49" t="s">
        <v>145</v>
      </c>
      <c r="K2678" s="49" t="s">
        <v>2409</v>
      </c>
    </row>
    <row r="2679">
      <c r="A2679" s="49" t="s">
        <v>5601</v>
      </c>
      <c r="B2679" s="49" t="s">
        <v>5602</v>
      </c>
      <c r="C2679" s="50">
        <v>0.24</v>
      </c>
      <c r="D2679" s="51">
        <v>-0.0332</v>
      </c>
      <c r="E2679" s="52">
        <v>-0.1215</v>
      </c>
      <c r="F2679" s="51">
        <v>8764980.0</v>
      </c>
      <c r="G2679" s="49" t="s">
        <v>56</v>
      </c>
      <c r="H2679" s="51">
        <v>2019.0</v>
      </c>
      <c r="I2679" s="51">
        <v>339686.0</v>
      </c>
      <c r="J2679" s="49" t="s">
        <v>82</v>
      </c>
      <c r="K2679" s="49" t="s">
        <v>83</v>
      </c>
    </row>
    <row r="2680">
      <c r="A2680" s="49" t="s">
        <v>5603</v>
      </c>
      <c r="B2680" s="49" t="s">
        <v>5604</v>
      </c>
      <c r="C2680" s="50">
        <v>0.8659</v>
      </c>
      <c r="D2680" s="51">
        <v>0.0459</v>
      </c>
      <c r="E2680" s="52">
        <v>0.056</v>
      </c>
      <c r="F2680" s="51">
        <v>3443536.0</v>
      </c>
      <c r="G2680" s="49" t="s">
        <v>67</v>
      </c>
      <c r="H2680" s="51">
        <v>2020.0</v>
      </c>
      <c r="I2680" s="51">
        <v>7308.0</v>
      </c>
      <c r="J2680" s="49" t="s">
        <v>82</v>
      </c>
      <c r="K2680" s="49" t="s">
        <v>244</v>
      </c>
    </row>
    <row r="2681">
      <c r="A2681" s="49" t="s">
        <v>5605</v>
      </c>
      <c r="B2681" s="49" t="s">
        <v>5606</v>
      </c>
      <c r="C2681" s="50">
        <v>3.74</v>
      </c>
      <c r="D2681" s="51">
        <v>-0.16</v>
      </c>
      <c r="E2681" s="52">
        <v>-0.041</v>
      </c>
      <c r="F2681" s="53">
        <v>5.22E8</v>
      </c>
      <c r="G2681" s="49" t="s">
        <v>587</v>
      </c>
      <c r="H2681" s="51">
        <v>2021.0</v>
      </c>
      <c r="I2681" s="51">
        <v>1785851.0</v>
      </c>
      <c r="J2681" s="49" t="s">
        <v>315</v>
      </c>
      <c r="K2681" s="49" t="s">
        <v>111</v>
      </c>
    </row>
    <row r="2682">
      <c r="A2682" s="49" t="s">
        <v>5607</v>
      </c>
      <c r="B2682" s="49" t="s">
        <v>5608</v>
      </c>
      <c r="C2682" s="50">
        <v>2.46</v>
      </c>
      <c r="D2682" s="51">
        <v>0.08</v>
      </c>
      <c r="E2682" s="52">
        <v>0.0336</v>
      </c>
      <c r="F2682" s="53">
        <v>4.29E8</v>
      </c>
      <c r="G2682" s="49" t="s">
        <v>56</v>
      </c>
      <c r="H2682" s="51">
        <v>2021.0</v>
      </c>
      <c r="I2682" s="51">
        <v>163724.0</v>
      </c>
      <c r="J2682" s="49" t="s">
        <v>107</v>
      </c>
      <c r="K2682" s="49" t="s">
        <v>262</v>
      </c>
    </row>
    <row r="2683">
      <c r="A2683" s="49" t="s">
        <v>5609</v>
      </c>
      <c r="B2683" s="49" t="s">
        <v>5610</v>
      </c>
      <c r="C2683" s="50">
        <v>8.48</v>
      </c>
      <c r="D2683" s="51">
        <v>0.0</v>
      </c>
      <c r="E2683" s="52">
        <v>0.0</v>
      </c>
      <c r="F2683" s="53">
        <v>2.22E8</v>
      </c>
      <c r="G2683" s="49" t="s">
        <v>56</v>
      </c>
      <c r="I2683" s="51">
        <v>123931.0</v>
      </c>
      <c r="J2683" s="49" t="s">
        <v>95</v>
      </c>
      <c r="K2683" s="49" t="s">
        <v>1195</v>
      </c>
    </row>
    <row r="2684">
      <c r="A2684" s="49" t="s">
        <v>5611</v>
      </c>
      <c r="B2684" s="49" t="s">
        <v>5612</v>
      </c>
      <c r="C2684" s="50">
        <v>0.336</v>
      </c>
      <c r="D2684" s="51">
        <v>-0.0281</v>
      </c>
      <c r="E2684" s="52">
        <v>-0.0772</v>
      </c>
      <c r="F2684" s="51">
        <v>1099186.0</v>
      </c>
      <c r="G2684" s="49" t="s">
        <v>56</v>
      </c>
      <c r="H2684" s="51">
        <v>2017.0</v>
      </c>
      <c r="I2684" s="51">
        <v>239403.0</v>
      </c>
      <c r="J2684" s="49" t="s">
        <v>95</v>
      </c>
      <c r="K2684" s="49" t="s">
        <v>540</v>
      </c>
    </row>
    <row r="2685">
      <c r="A2685" s="49" t="s">
        <v>5613</v>
      </c>
      <c r="B2685" s="49" t="s">
        <v>5614</v>
      </c>
      <c r="C2685" s="50">
        <v>77.96</v>
      </c>
      <c r="D2685" s="51">
        <v>-2.9</v>
      </c>
      <c r="E2685" s="52">
        <v>-0.0359</v>
      </c>
      <c r="F2685" s="53">
        <v>4.66E9</v>
      </c>
      <c r="G2685" s="49" t="s">
        <v>5615</v>
      </c>
      <c r="I2685" s="51">
        <v>75108.0</v>
      </c>
      <c r="J2685" s="49" t="s">
        <v>72</v>
      </c>
      <c r="K2685" s="49" t="s">
        <v>185</v>
      </c>
    </row>
    <row r="2686">
      <c r="A2686" s="49" t="s">
        <v>5616</v>
      </c>
      <c r="B2686" s="49" t="s">
        <v>5617</v>
      </c>
      <c r="C2686" s="50">
        <v>10.95</v>
      </c>
      <c r="D2686" s="51">
        <v>-0.01</v>
      </c>
      <c r="E2686" s="52">
        <v>-9.0E-4</v>
      </c>
      <c r="F2686" s="53">
        <v>1.41E8</v>
      </c>
      <c r="G2686" s="49" t="s">
        <v>56</v>
      </c>
      <c r="H2686" s="51">
        <v>2021.0</v>
      </c>
      <c r="I2686" s="51">
        <v>201334.0</v>
      </c>
      <c r="J2686" s="49" t="s">
        <v>72</v>
      </c>
      <c r="K2686" s="49" t="s">
        <v>650</v>
      </c>
    </row>
    <row r="2687">
      <c r="A2687" s="49" t="s">
        <v>5618</v>
      </c>
      <c r="B2687" s="49" t="s">
        <v>5619</v>
      </c>
      <c r="C2687" s="50">
        <v>0.0351</v>
      </c>
      <c r="D2687" s="51">
        <v>-0.0118</v>
      </c>
      <c r="E2687" s="52">
        <v>-0.2516</v>
      </c>
      <c r="F2687" s="51">
        <v>0.0</v>
      </c>
      <c r="G2687" s="49" t="s">
        <v>56</v>
      </c>
      <c r="H2687" s="51">
        <v>2021.0</v>
      </c>
      <c r="I2687" s="51">
        <v>52450.0</v>
      </c>
      <c r="J2687" s="49" t="s">
        <v>72</v>
      </c>
      <c r="K2687" s="49" t="s">
        <v>650</v>
      </c>
    </row>
    <row r="2688">
      <c r="A2688" s="49" t="s">
        <v>5620</v>
      </c>
      <c r="B2688" s="49" t="s">
        <v>5621</v>
      </c>
      <c r="C2688" s="50">
        <v>5.09</v>
      </c>
      <c r="D2688" s="51">
        <v>0.18</v>
      </c>
      <c r="E2688" s="52">
        <v>0.0367</v>
      </c>
      <c r="F2688" s="51">
        <v>2.2095206E7</v>
      </c>
      <c r="G2688" s="49" t="s">
        <v>138</v>
      </c>
      <c r="H2688" s="51">
        <v>2020.0</v>
      </c>
      <c r="I2688" s="51">
        <v>108743.0</v>
      </c>
      <c r="J2688" s="49" t="s">
        <v>82</v>
      </c>
      <c r="K2688" s="49" t="s">
        <v>139</v>
      </c>
    </row>
    <row r="2689">
      <c r="A2689" s="49" t="s">
        <v>5622</v>
      </c>
      <c r="B2689" s="49" t="s">
        <v>5623</v>
      </c>
      <c r="C2689" s="50">
        <v>27.67</v>
      </c>
      <c r="D2689" s="51">
        <v>-0.31</v>
      </c>
      <c r="E2689" s="52">
        <v>-0.0111</v>
      </c>
      <c r="F2689" s="53">
        <v>1.65E9</v>
      </c>
      <c r="G2689" s="49" t="s">
        <v>56</v>
      </c>
      <c r="I2689" s="51">
        <v>221339.0</v>
      </c>
      <c r="J2689" s="49" t="s">
        <v>72</v>
      </c>
      <c r="K2689" s="49" t="s">
        <v>133</v>
      </c>
    </row>
    <row r="2690">
      <c r="A2690" s="49" t="s">
        <v>5624</v>
      </c>
      <c r="B2690" s="49" t="s">
        <v>5625</v>
      </c>
      <c r="C2690" s="50">
        <v>23.23</v>
      </c>
      <c r="D2690" s="51">
        <v>-0.28</v>
      </c>
      <c r="E2690" s="52">
        <v>-0.0119</v>
      </c>
      <c r="F2690" s="53">
        <v>1.39E9</v>
      </c>
      <c r="G2690" s="49" t="s">
        <v>56</v>
      </c>
      <c r="I2690" s="51">
        <v>1562.0</v>
      </c>
      <c r="J2690" s="49" t="s">
        <v>72</v>
      </c>
      <c r="K2690" s="49" t="s">
        <v>133</v>
      </c>
    </row>
    <row r="2691">
      <c r="A2691" s="49" t="s">
        <v>5626</v>
      </c>
      <c r="B2691" s="49" t="s">
        <v>5627</v>
      </c>
      <c r="C2691" s="50">
        <v>20.7</v>
      </c>
      <c r="D2691" s="51">
        <v>-0.26</v>
      </c>
      <c r="E2691" s="52">
        <v>-0.0124</v>
      </c>
      <c r="F2691" s="53">
        <v>4.61E9</v>
      </c>
      <c r="G2691" s="49" t="s">
        <v>236</v>
      </c>
      <c r="H2691" s="54"/>
      <c r="I2691" s="51">
        <v>3156096.0</v>
      </c>
      <c r="J2691" s="49" t="s">
        <v>95</v>
      </c>
      <c r="K2691" s="49" t="s">
        <v>1315</v>
      </c>
    </row>
    <row r="2692">
      <c r="A2692" s="49" t="s">
        <v>5628</v>
      </c>
      <c r="B2692" s="49" t="s">
        <v>5629</v>
      </c>
      <c r="C2692" s="50">
        <v>22.51</v>
      </c>
      <c r="D2692" s="51">
        <v>-0.48</v>
      </c>
      <c r="E2692" s="52">
        <v>-0.0209</v>
      </c>
      <c r="F2692" s="53">
        <v>2.34E9</v>
      </c>
      <c r="G2692" s="49" t="s">
        <v>56</v>
      </c>
      <c r="H2692" s="51">
        <v>2020.0</v>
      </c>
      <c r="I2692" s="51">
        <v>1033078.0</v>
      </c>
      <c r="J2692" s="49" t="s">
        <v>107</v>
      </c>
      <c r="K2692" s="49" t="s">
        <v>262</v>
      </c>
    </row>
    <row r="2693">
      <c r="A2693" s="49" t="s">
        <v>5630</v>
      </c>
      <c r="B2693" s="49" t="s">
        <v>5631</v>
      </c>
      <c r="C2693" s="50">
        <v>54.0</v>
      </c>
      <c r="D2693" s="51">
        <v>0.04</v>
      </c>
      <c r="E2693" s="52">
        <v>7.0E-4</v>
      </c>
      <c r="F2693" s="53">
        <v>5.13E8</v>
      </c>
      <c r="G2693" s="49" t="s">
        <v>56</v>
      </c>
      <c r="I2693" s="51">
        <v>17736.0</v>
      </c>
      <c r="J2693" s="49" t="s">
        <v>72</v>
      </c>
      <c r="K2693" s="49" t="s">
        <v>68</v>
      </c>
    </row>
    <row r="2694">
      <c r="A2694" s="49" t="s">
        <v>5632</v>
      </c>
      <c r="B2694" s="49" t="s">
        <v>5633</v>
      </c>
      <c r="C2694" s="50">
        <v>55.67</v>
      </c>
      <c r="D2694" s="51">
        <v>0.27</v>
      </c>
      <c r="E2694" s="52">
        <v>0.0049</v>
      </c>
      <c r="F2694" s="53">
        <v>2.68E9</v>
      </c>
      <c r="G2694" s="49" t="s">
        <v>56</v>
      </c>
      <c r="H2694" s="51">
        <v>2014.0</v>
      </c>
      <c r="I2694" s="51">
        <v>516484.0</v>
      </c>
      <c r="J2694" s="49" t="s">
        <v>145</v>
      </c>
      <c r="K2694" s="49" t="s">
        <v>355</v>
      </c>
    </row>
    <row r="2695">
      <c r="A2695" s="49" t="s">
        <v>5634</v>
      </c>
      <c r="B2695" s="49" t="s">
        <v>5635</v>
      </c>
      <c r="C2695" s="50">
        <v>18.96</v>
      </c>
      <c r="D2695" s="51">
        <v>0.04</v>
      </c>
      <c r="E2695" s="52">
        <v>0.0021</v>
      </c>
      <c r="F2695" s="53">
        <v>5.57E9</v>
      </c>
      <c r="G2695" s="49" t="s">
        <v>56</v>
      </c>
      <c r="H2695" s="51">
        <v>2021.0</v>
      </c>
      <c r="I2695" s="51">
        <v>2253238.0</v>
      </c>
      <c r="J2695" s="49" t="s">
        <v>107</v>
      </c>
      <c r="K2695" s="49" t="s">
        <v>348</v>
      </c>
    </row>
    <row r="2696">
      <c r="A2696" s="49" t="s">
        <v>5636</v>
      </c>
      <c r="B2696" s="49" t="s">
        <v>5637</v>
      </c>
      <c r="C2696" s="50">
        <v>7.8</v>
      </c>
      <c r="D2696" s="51">
        <v>-0.07</v>
      </c>
      <c r="E2696" s="52">
        <v>-0.0089</v>
      </c>
      <c r="F2696" s="53">
        <v>1.93E8</v>
      </c>
      <c r="G2696" s="49" t="s">
        <v>56</v>
      </c>
      <c r="H2696" s="51">
        <v>2006.0</v>
      </c>
      <c r="I2696" s="51">
        <v>21822.0</v>
      </c>
      <c r="J2696" s="49" t="s">
        <v>72</v>
      </c>
      <c r="K2696" s="49" t="s">
        <v>133</v>
      </c>
    </row>
    <row r="2697">
      <c r="A2697" s="49" t="s">
        <v>5638</v>
      </c>
      <c r="B2697" s="49" t="s">
        <v>5639</v>
      </c>
      <c r="C2697" s="50">
        <v>1.66</v>
      </c>
      <c r="D2697" s="51">
        <v>-0.14</v>
      </c>
      <c r="E2697" s="52">
        <v>-0.0778</v>
      </c>
      <c r="F2697" s="51">
        <v>1.7871535E7</v>
      </c>
      <c r="G2697" s="49" t="s">
        <v>738</v>
      </c>
      <c r="H2697" s="54"/>
      <c r="I2697" s="51">
        <v>17867.0</v>
      </c>
      <c r="J2697" s="49" t="s">
        <v>107</v>
      </c>
      <c r="K2697" s="49" t="s">
        <v>262</v>
      </c>
    </row>
    <row r="2698">
      <c r="A2698" s="49" t="s">
        <v>5640</v>
      </c>
      <c r="B2698" s="49" t="s">
        <v>5641</v>
      </c>
      <c r="C2698" s="50">
        <v>87.63</v>
      </c>
      <c r="D2698" s="51">
        <v>-1.24</v>
      </c>
      <c r="E2698" s="52">
        <v>-0.014</v>
      </c>
      <c r="F2698" s="53">
        <v>7.14E9</v>
      </c>
      <c r="G2698" s="49" t="s">
        <v>56</v>
      </c>
      <c r="I2698" s="51">
        <v>574491.0</v>
      </c>
      <c r="J2698" s="49" t="s">
        <v>68</v>
      </c>
      <c r="K2698" s="49" t="s">
        <v>86</v>
      </c>
    </row>
    <row r="2699">
      <c r="A2699" s="49" t="s">
        <v>5642</v>
      </c>
      <c r="B2699" s="49" t="s">
        <v>5643</v>
      </c>
      <c r="C2699" s="50">
        <v>19.64</v>
      </c>
      <c r="D2699" s="51">
        <v>0.0</v>
      </c>
      <c r="E2699" s="52">
        <v>0.0</v>
      </c>
      <c r="F2699" s="54"/>
      <c r="G2699" s="49" t="s">
        <v>56</v>
      </c>
      <c r="I2699" s="51">
        <v>11998.0</v>
      </c>
      <c r="J2699" s="54"/>
      <c r="K2699" s="54"/>
    </row>
    <row r="2700">
      <c r="A2700" s="49" t="s">
        <v>5644</v>
      </c>
      <c r="B2700" s="49" t="s">
        <v>5645</v>
      </c>
      <c r="C2700" s="50">
        <v>0.99</v>
      </c>
      <c r="D2700" s="51">
        <v>0.0074</v>
      </c>
      <c r="E2700" s="52">
        <v>0.0075</v>
      </c>
      <c r="F2700" s="51">
        <v>5847410.0</v>
      </c>
      <c r="G2700" s="49" t="s">
        <v>56</v>
      </c>
      <c r="I2700" s="51">
        <v>68650.0</v>
      </c>
      <c r="J2700" s="49" t="s">
        <v>82</v>
      </c>
      <c r="K2700" s="49" t="s">
        <v>139</v>
      </c>
    </row>
    <row r="2701">
      <c r="A2701" s="49" t="s">
        <v>5646</v>
      </c>
      <c r="B2701" s="49" t="s">
        <v>5647</v>
      </c>
      <c r="C2701" s="50">
        <v>10.37</v>
      </c>
      <c r="D2701" s="51">
        <v>0.0</v>
      </c>
      <c r="E2701" s="52">
        <v>0.0</v>
      </c>
      <c r="F2701" s="51">
        <v>0.0</v>
      </c>
      <c r="G2701" s="54"/>
      <c r="H2701" s="51">
        <v>2021.0</v>
      </c>
      <c r="I2701" s="51">
        <v>58.0</v>
      </c>
      <c r="J2701" s="49" t="s">
        <v>72</v>
      </c>
      <c r="K2701" s="49" t="s">
        <v>73</v>
      </c>
    </row>
    <row r="2702">
      <c r="A2702" s="49" t="s">
        <v>5648</v>
      </c>
      <c r="B2702" s="49" t="s">
        <v>5649</v>
      </c>
      <c r="C2702" s="50">
        <v>0.62</v>
      </c>
      <c r="D2702" s="51">
        <v>-0.01</v>
      </c>
      <c r="E2702" s="52">
        <v>-0.0159</v>
      </c>
      <c r="F2702" s="51">
        <v>9786080.0</v>
      </c>
      <c r="G2702" s="49" t="s">
        <v>56</v>
      </c>
      <c r="H2702" s="51">
        <v>2022.0</v>
      </c>
      <c r="I2702" s="51">
        <v>78420.0</v>
      </c>
      <c r="J2702" s="49" t="s">
        <v>57</v>
      </c>
      <c r="K2702" s="49" t="s">
        <v>1315</v>
      </c>
    </row>
    <row r="2703">
      <c r="A2703" s="49" t="s">
        <v>5650</v>
      </c>
      <c r="B2703" s="49" t="s">
        <v>5651</v>
      </c>
      <c r="C2703" s="50">
        <v>19.17</v>
      </c>
      <c r="D2703" s="51">
        <v>-0.15</v>
      </c>
      <c r="E2703" s="52">
        <v>-0.0078</v>
      </c>
      <c r="F2703" s="53">
        <v>3.31E8</v>
      </c>
      <c r="G2703" s="49" t="s">
        <v>56</v>
      </c>
      <c r="H2703" s="51">
        <v>2021.0</v>
      </c>
      <c r="I2703" s="51">
        <v>15089.0</v>
      </c>
      <c r="J2703" s="49" t="s">
        <v>72</v>
      </c>
      <c r="K2703" s="49" t="s">
        <v>1858</v>
      </c>
    </row>
    <row r="2704">
      <c r="A2704" s="49" t="s">
        <v>5652</v>
      </c>
      <c r="B2704" s="49" t="s">
        <v>5653</v>
      </c>
      <c r="C2704" s="50">
        <v>29.24</v>
      </c>
      <c r="D2704" s="51">
        <v>-0.39</v>
      </c>
      <c r="E2704" s="52">
        <v>-0.0132</v>
      </c>
      <c r="F2704" s="53">
        <v>2.27E8</v>
      </c>
      <c r="G2704" s="49" t="s">
        <v>56</v>
      </c>
      <c r="H2704" s="51">
        <v>2012.0</v>
      </c>
      <c r="I2704" s="51">
        <v>5961.0</v>
      </c>
      <c r="J2704" s="49" t="s">
        <v>72</v>
      </c>
      <c r="K2704" s="49" t="s">
        <v>1858</v>
      </c>
    </row>
    <row r="2705">
      <c r="A2705" s="49" t="s">
        <v>5654</v>
      </c>
      <c r="B2705" s="49" t="s">
        <v>5655</v>
      </c>
      <c r="C2705" s="50">
        <v>5.43</v>
      </c>
      <c r="D2705" s="51">
        <v>-0.01</v>
      </c>
      <c r="E2705" s="52">
        <v>-0.0018</v>
      </c>
      <c r="F2705" s="53">
        <v>1.08E9</v>
      </c>
      <c r="G2705" s="49" t="s">
        <v>56</v>
      </c>
      <c r="H2705" s="51">
        <v>2022.0</v>
      </c>
      <c r="I2705" s="51">
        <v>1182538.0</v>
      </c>
      <c r="J2705" s="49" t="s">
        <v>72</v>
      </c>
      <c r="K2705" s="49" t="s">
        <v>481</v>
      </c>
    </row>
    <row r="2706">
      <c r="A2706" s="49" t="s">
        <v>5656</v>
      </c>
      <c r="B2706" s="49" t="s">
        <v>5657</v>
      </c>
      <c r="C2706" s="50">
        <v>10.28</v>
      </c>
      <c r="D2706" s="51">
        <v>-0.11</v>
      </c>
      <c r="E2706" s="52">
        <v>-0.0106</v>
      </c>
      <c r="F2706" s="51">
        <v>0.0</v>
      </c>
      <c r="G2706" s="54"/>
      <c r="H2706" s="51">
        <v>2010.0</v>
      </c>
      <c r="I2706" s="51">
        <v>77356.0</v>
      </c>
      <c r="J2706" s="49" t="s">
        <v>72</v>
      </c>
      <c r="K2706" s="49" t="s">
        <v>124</v>
      </c>
    </row>
    <row r="2707">
      <c r="A2707" s="49" t="s">
        <v>5658</v>
      </c>
      <c r="B2707" s="49" t="s">
        <v>5659</v>
      </c>
      <c r="C2707" s="50">
        <v>6.66</v>
      </c>
      <c r="D2707" s="51">
        <v>0.01</v>
      </c>
      <c r="E2707" s="52">
        <v>0.0015</v>
      </c>
      <c r="F2707" s="51">
        <v>3.3801798E7</v>
      </c>
      <c r="G2707" s="49" t="s">
        <v>56</v>
      </c>
      <c r="H2707" s="51">
        <v>2019.0</v>
      </c>
      <c r="I2707" s="51">
        <v>3099.0</v>
      </c>
      <c r="J2707" s="49" t="s">
        <v>72</v>
      </c>
      <c r="K2707" s="49" t="s">
        <v>1641</v>
      </c>
    </row>
    <row r="2708">
      <c r="A2708" s="49" t="s">
        <v>5660</v>
      </c>
      <c r="B2708" s="49" t="s">
        <v>5661</v>
      </c>
      <c r="C2708" s="50">
        <v>14.86</v>
      </c>
      <c r="D2708" s="51">
        <v>-0.01</v>
      </c>
      <c r="E2708" s="52">
        <v>-7.0E-4</v>
      </c>
      <c r="F2708" s="53">
        <v>1.02E8</v>
      </c>
      <c r="G2708" s="49" t="s">
        <v>56</v>
      </c>
      <c r="H2708" s="51">
        <v>2008.0</v>
      </c>
      <c r="I2708" s="51">
        <v>2540.0</v>
      </c>
      <c r="J2708" s="49" t="s">
        <v>72</v>
      </c>
      <c r="K2708" s="49" t="s">
        <v>133</v>
      </c>
    </row>
    <row r="2709">
      <c r="A2709" s="49" t="s">
        <v>5662</v>
      </c>
      <c r="B2709" s="49" t="s">
        <v>5663</v>
      </c>
      <c r="C2709" s="50">
        <v>2.18</v>
      </c>
      <c r="D2709" s="51">
        <v>0.05</v>
      </c>
      <c r="E2709" s="52">
        <v>0.0235</v>
      </c>
      <c r="F2709" s="51">
        <v>2.710946E7</v>
      </c>
      <c r="G2709" s="49" t="s">
        <v>121</v>
      </c>
      <c r="H2709" s="51">
        <v>2002.0</v>
      </c>
      <c r="I2709" s="51">
        <v>9923.0</v>
      </c>
      <c r="J2709" s="49" t="s">
        <v>57</v>
      </c>
      <c r="K2709" s="49" t="s">
        <v>345</v>
      </c>
    </row>
    <row r="2710">
      <c r="A2710" s="49" t="s">
        <v>5664</v>
      </c>
      <c r="B2710" s="49" t="s">
        <v>5665</v>
      </c>
      <c r="C2710" s="50">
        <v>19.08</v>
      </c>
      <c r="D2710" s="51">
        <v>-0.26</v>
      </c>
      <c r="E2710" s="52">
        <v>-0.0134</v>
      </c>
      <c r="F2710" s="53">
        <v>5.34E9</v>
      </c>
      <c r="G2710" s="49" t="s">
        <v>56</v>
      </c>
      <c r="H2710" s="51">
        <v>2014.0</v>
      </c>
      <c r="I2710" s="51">
        <v>1107617.0</v>
      </c>
      <c r="J2710" s="49" t="s">
        <v>72</v>
      </c>
      <c r="K2710" s="49" t="s">
        <v>124</v>
      </c>
    </row>
    <row r="2711">
      <c r="A2711" s="49" t="s">
        <v>5666</v>
      </c>
      <c r="B2711" s="49" t="s">
        <v>5667</v>
      </c>
      <c r="C2711" s="50">
        <v>151.97</v>
      </c>
      <c r="D2711" s="51">
        <v>-1.16</v>
      </c>
      <c r="E2711" s="52">
        <v>-0.0076</v>
      </c>
      <c r="F2711" s="53">
        <v>1.62E10</v>
      </c>
      <c r="G2711" s="49" t="s">
        <v>56</v>
      </c>
      <c r="H2711" s="51">
        <v>2006.0</v>
      </c>
      <c r="I2711" s="51">
        <v>1731783.0</v>
      </c>
      <c r="J2711" s="49" t="s">
        <v>107</v>
      </c>
      <c r="K2711" s="49" t="s">
        <v>108</v>
      </c>
    </row>
    <row r="2712">
      <c r="A2712" s="49" t="s">
        <v>5668</v>
      </c>
      <c r="B2712" s="49" t="s">
        <v>5669</v>
      </c>
      <c r="C2712" s="50">
        <v>14.81</v>
      </c>
      <c r="D2712" s="51">
        <v>-0.31</v>
      </c>
      <c r="E2712" s="52">
        <v>-0.0205</v>
      </c>
      <c r="F2712" s="53">
        <v>1.91E9</v>
      </c>
      <c r="G2712" s="49" t="s">
        <v>56</v>
      </c>
      <c r="H2712" s="51">
        <v>2019.0</v>
      </c>
      <c r="I2712" s="51">
        <v>2306050.0</v>
      </c>
      <c r="J2712" s="49" t="s">
        <v>107</v>
      </c>
      <c r="K2712" s="49" t="s">
        <v>262</v>
      </c>
    </row>
    <row r="2713">
      <c r="A2713" s="49" t="s">
        <v>5670</v>
      </c>
      <c r="B2713" s="49" t="s">
        <v>5671</v>
      </c>
      <c r="C2713" s="50">
        <v>3.05</v>
      </c>
      <c r="D2713" s="51">
        <v>-0.01</v>
      </c>
      <c r="E2713" s="52">
        <v>-0.0033</v>
      </c>
      <c r="F2713" s="53">
        <v>8.87E8</v>
      </c>
      <c r="G2713" s="49" t="s">
        <v>121</v>
      </c>
      <c r="H2713" s="54"/>
      <c r="I2713" s="51">
        <v>3745402.0</v>
      </c>
      <c r="J2713" s="54"/>
      <c r="K2713" s="54"/>
    </row>
    <row r="2714">
      <c r="A2714" s="49" t="s">
        <v>5672</v>
      </c>
      <c r="B2714" s="49" t="s">
        <v>5673</v>
      </c>
      <c r="C2714" s="50">
        <v>1.68</v>
      </c>
      <c r="D2714" s="51">
        <v>-0.05</v>
      </c>
      <c r="E2714" s="52">
        <v>-0.0289</v>
      </c>
      <c r="F2714" s="53">
        <v>1.74E8</v>
      </c>
      <c r="G2714" s="49" t="s">
        <v>56</v>
      </c>
      <c r="I2714" s="51">
        <v>482092.0</v>
      </c>
      <c r="J2714" s="49" t="s">
        <v>68</v>
      </c>
      <c r="K2714" s="49" t="s">
        <v>86</v>
      </c>
    </row>
    <row r="2715">
      <c r="A2715" s="49" t="s">
        <v>5674</v>
      </c>
      <c r="B2715" s="49" t="s">
        <v>5675</v>
      </c>
      <c r="C2715" s="50">
        <v>5.71</v>
      </c>
      <c r="D2715" s="51">
        <v>-0.21</v>
      </c>
      <c r="E2715" s="52">
        <v>-0.0355</v>
      </c>
      <c r="F2715" s="53">
        <v>1.96E9</v>
      </c>
      <c r="G2715" s="49" t="s">
        <v>56</v>
      </c>
      <c r="H2715" s="51">
        <v>2018.0</v>
      </c>
      <c r="I2715" s="51">
        <v>7552906.0</v>
      </c>
      <c r="J2715" s="49" t="s">
        <v>95</v>
      </c>
      <c r="K2715" s="49" t="s">
        <v>1289</v>
      </c>
    </row>
    <row r="2716">
      <c r="A2716" s="49" t="s">
        <v>5676</v>
      </c>
      <c r="B2716" s="49" t="s">
        <v>5677</v>
      </c>
      <c r="C2716" s="50">
        <v>10.42</v>
      </c>
      <c r="D2716" s="51">
        <v>0.0</v>
      </c>
      <c r="E2716" s="52">
        <v>0.0</v>
      </c>
      <c r="F2716" s="51">
        <v>0.0</v>
      </c>
      <c r="G2716" s="49" t="s">
        <v>56</v>
      </c>
      <c r="H2716" s="51">
        <v>2021.0</v>
      </c>
      <c r="I2716" s="51">
        <v>4.0</v>
      </c>
      <c r="J2716" s="49" t="s">
        <v>72</v>
      </c>
      <c r="K2716" s="49" t="s">
        <v>73</v>
      </c>
    </row>
    <row r="2717">
      <c r="A2717" s="49" t="s">
        <v>5678</v>
      </c>
      <c r="B2717" s="49" t="s">
        <v>5679</v>
      </c>
      <c r="C2717" s="50">
        <v>10.2</v>
      </c>
      <c r="D2717" s="51">
        <v>-0.04</v>
      </c>
      <c r="E2717" s="52">
        <v>-0.0039</v>
      </c>
      <c r="F2717" s="51">
        <v>0.0</v>
      </c>
      <c r="G2717" s="49" t="s">
        <v>56</v>
      </c>
      <c r="H2717" s="51">
        <v>2021.0</v>
      </c>
      <c r="I2717" s="51">
        <v>100.0</v>
      </c>
      <c r="J2717" s="49" t="s">
        <v>72</v>
      </c>
      <c r="K2717" s="49" t="s">
        <v>73</v>
      </c>
    </row>
    <row r="2718">
      <c r="A2718" s="49" t="s">
        <v>5680</v>
      </c>
      <c r="B2718" s="49" t="s">
        <v>5681</v>
      </c>
      <c r="C2718" s="50">
        <v>57.79</v>
      </c>
      <c r="D2718" s="51">
        <v>-1.55</v>
      </c>
      <c r="E2718" s="52">
        <v>-0.0261</v>
      </c>
      <c r="F2718" s="53">
        <v>3.52E9</v>
      </c>
      <c r="G2718" s="49" t="s">
        <v>56</v>
      </c>
      <c r="I2718" s="51">
        <v>210188.0</v>
      </c>
      <c r="J2718" s="49" t="s">
        <v>95</v>
      </c>
      <c r="K2718" s="49" t="s">
        <v>1289</v>
      </c>
    </row>
    <row r="2719">
      <c r="A2719" s="49" t="s">
        <v>5682</v>
      </c>
      <c r="B2719" s="49" t="s">
        <v>5683</v>
      </c>
      <c r="C2719" s="50">
        <v>18.99</v>
      </c>
      <c r="D2719" s="51">
        <v>-0.32</v>
      </c>
      <c r="E2719" s="52">
        <v>-0.0166</v>
      </c>
      <c r="F2719" s="53">
        <v>2.11E8</v>
      </c>
      <c r="G2719" s="49" t="s">
        <v>56</v>
      </c>
      <c r="I2719" s="51">
        <v>15545.0</v>
      </c>
      <c r="J2719" s="49" t="s">
        <v>57</v>
      </c>
      <c r="K2719" s="49" t="s">
        <v>64</v>
      </c>
    </row>
    <row r="2720">
      <c r="A2720" s="49" t="s">
        <v>5684</v>
      </c>
      <c r="B2720" s="49" t="s">
        <v>5685</v>
      </c>
      <c r="C2720" s="50">
        <v>140.3</v>
      </c>
      <c r="D2720" s="51">
        <v>0.81</v>
      </c>
      <c r="E2720" s="52">
        <v>0.0058</v>
      </c>
      <c r="F2720" s="53">
        <v>6.25E9</v>
      </c>
      <c r="G2720" s="49" t="s">
        <v>121</v>
      </c>
      <c r="H2720" s="54"/>
      <c r="I2720" s="51">
        <v>66113.0</v>
      </c>
      <c r="J2720" s="54"/>
      <c r="K2720" s="54"/>
    </row>
    <row r="2721">
      <c r="A2721" s="49" t="s">
        <v>5686</v>
      </c>
      <c r="B2721" s="49" t="s">
        <v>5687</v>
      </c>
      <c r="C2721" s="50">
        <v>6.105</v>
      </c>
      <c r="D2721" s="51">
        <v>-0.045</v>
      </c>
      <c r="E2721" s="52">
        <v>-0.0073</v>
      </c>
      <c r="F2721" s="53">
        <v>1.53E8</v>
      </c>
      <c r="G2721" s="49" t="s">
        <v>56</v>
      </c>
      <c r="I2721" s="51">
        <v>39895.0</v>
      </c>
      <c r="J2721" s="49" t="s">
        <v>72</v>
      </c>
      <c r="K2721" s="49" t="s">
        <v>481</v>
      </c>
    </row>
    <row r="2722">
      <c r="A2722" s="49" t="s">
        <v>5688</v>
      </c>
      <c r="B2722" s="49" t="s">
        <v>5689</v>
      </c>
      <c r="C2722" s="50">
        <v>33.66</v>
      </c>
      <c r="D2722" s="51">
        <v>-0.2</v>
      </c>
      <c r="E2722" s="52">
        <v>-0.0059</v>
      </c>
      <c r="F2722" s="53">
        <v>3.36E9</v>
      </c>
      <c r="G2722" s="49" t="s">
        <v>56</v>
      </c>
      <c r="I2722" s="51">
        <v>389083.0</v>
      </c>
      <c r="J2722" s="49" t="s">
        <v>57</v>
      </c>
      <c r="K2722" s="49" t="s">
        <v>5690</v>
      </c>
    </row>
    <row r="2723">
      <c r="A2723" s="49" t="s">
        <v>5691</v>
      </c>
      <c r="B2723" s="49" t="s">
        <v>5692</v>
      </c>
      <c r="C2723" s="50">
        <v>24.57</v>
      </c>
      <c r="D2723" s="51">
        <v>0.25</v>
      </c>
      <c r="E2723" s="52">
        <v>0.0103</v>
      </c>
      <c r="F2723" s="54"/>
      <c r="G2723" s="49" t="s">
        <v>56</v>
      </c>
      <c r="I2723" s="51">
        <v>1592.0</v>
      </c>
      <c r="J2723" s="49" t="s">
        <v>57</v>
      </c>
      <c r="K2723" s="49" t="s">
        <v>5690</v>
      </c>
    </row>
    <row r="2724">
      <c r="A2724" s="49" t="s">
        <v>5693</v>
      </c>
      <c r="B2724" s="49" t="s">
        <v>5694</v>
      </c>
      <c r="C2724" s="50">
        <v>22.85</v>
      </c>
      <c r="D2724" s="51">
        <v>-0.01</v>
      </c>
      <c r="E2724" s="52">
        <v>-4.0E-4</v>
      </c>
      <c r="F2724" s="53">
        <v>2.28E9</v>
      </c>
      <c r="G2724" s="49" t="s">
        <v>56</v>
      </c>
      <c r="I2724" s="51">
        <v>2553.0</v>
      </c>
      <c r="J2724" s="49" t="s">
        <v>57</v>
      </c>
      <c r="K2724" s="49" t="s">
        <v>5690</v>
      </c>
    </row>
    <row r="2725">
      <c r="A2725" s="49" t="s">
        <v>5695</v>
      </c>
      <c r="B2725" s="49" t="s">
        <v>5696</v>
      </c>
      <c r="C2725" s="50">
        <v>23.07</v>
      </c>
      <c r="D2725" s="51">
        <v>0.87</v>
      </c>
      <c r="E2725" s="52">
        <v>0.0392</v>
      </c>
      <c r="F2725" s="53">
        <v>2.3E9</v>
      </c>
      <c r="G2725" s="49" t="s">
        <v>56</v>
      </c>
      <c r="I2725" s="51">
        <v>4127.0</v>
      </c>
      <c r="J2725" s="49" t="s">
        <v>57</v>
      </c>
      <c r="K2725" s="49" t="s">
        <v>5690</v>
      </c>
    </row>
    <row r="2726">
      <c r="A2726" s="49" t="s">
        <v>5697</v>
      </c>
      <c r="B2726" s="49" t="s">
        <v>5698</v>
      </c>
      <c r="C2726" s="50">
        <v>23.08</v>
      </c>
      <c r="D2726" s="51">
        <v>-0.18</v>
      </c>
      <c r="E2726" s="52">
        <v>-0.0077</v>
      </c>
      <c r="F2726" s="53">
        <v>2.3E9</v>
      </c>
      <c r="G2726" s="49" t="s">
        <v>56</v>
      </c>
      <c r="I2726" s="51">
        <v>4620.0</v>
      </c>
      <c r="J2726" s="49" t="s">
        <v>57</v>
      </c>
      <c r="K2726" s="49" t="s">
        <v>5690</v>
      </c>
    </row>
    <row r="2727">
      <c r="A2727" s="49" t="s">
        <v>5699</v>
      </c>
      <c r="B2727" s="49" t="s">
        <v>5700</v>
      </c>
      <c r="C2727" s="50">
        <v>1.61</v>
      </c>
      <c r="D2727" s="51">
        <v>-0.05</v>
      </c>
      <c r="E2727" s="52">
        <v>-0.0301</v>
      </c>
      <c r="F2727" s="53">
        <v>5.68E8</v>
      </c>
      <c r="G2727" s="54"/>
      <c r="H2727" s="51">
        <v>2018.0</v>
      </c>
      <c r="I2727" s="51">
        <v>6133545.0</v>
      </c>
      <c r="J2727" s="49" t="s">
        <v>95</v>
      </c>
      <c r="K2727" s="49" t="s">
        <v>215</v>
      </c>
    </row>
    <row r="2728">
      <c r="A2728" s="49" t="s">
        <v>5701</v>
      </c>
      <c r="B2728" s="49" t="s">
        <v>5702</v>
      </c>
      <c r="C2728" s="50">
        <v>1.315</v>
      </c>
      <c r="D2728" s="51">
        <v>-0.035</v>
      </c>
      <c r="E2728" s="52">
        <v>-0.0259</v>
      </c>
      <c r="F2728" s="53">
        <v>1.55E8</v>
      </c>
      <c r="G2728" s="49" t="s">
        <v>56</v>
      </c>
      <c r="H2728" s="51">
        <v>2021.0</v>
      </c>
      <c r="I2728" s="51">
        <v>332172.0</v>
      </c>
      <c r="J2728" s="49" t="s">
        <v>107</v>
      </c>
      <c r="K2728" s="49" t="s">
        <v>108</v>
      </c>
    </row>
    <row r="2729">
      <c r="A2729" s="49" t="s">
        <v>5703</v>
      </c>
      <c r="B2729" s="49" t="s">
        <v>5704</v>
      </c>
      <c r="C2729" s="50">
        <v>30.29</v>
      </c>
      <c r="D2729" s="51">
        <v>0.15</v>
      </c>
      <c r="E2729" s="52">
        <v>0.005</v>
      </c>
      <c r="F2729" s="53">
        <v>2.43E9</v>
      </c>
      <c r="G2729" s="49" t="s">
        <v>56</v>
      </c>
      <c r="I2729" s="51">
        <v>634306.0</v>
      </c>
      <c r="J2729" s="49" t="s">
        <v>72</v>
      </c>
      <c r="K2729" s="49" t="s">
        <v>104</v>
      </c>
    </row>
    <row r="2730">
      <c r="A2730" s="49" t="s">
        <v>5705</v>
      </c>
      <c r="B2730" s="49" t="s">
        <v>5706</v>
      </c>
      <c r="C2730" s="50">
        <v>1.04</v>
      </c>
      <c r="D2730" s="51">
        <v>-0.02</v>
      </c>
      <c r="E2730" s="52">
        <v>-0.0189</v>
      </c>
      <c r="F2730" s="51">
        <v>3.1600709E7</v>
      </c>
      <c r="G2730" s="49" t="s">
        <v>56</v>
      </c>
      <c r="I2730" s="51">
        <v>26176.0</v>
      </c>
      <c r="J2730" s="49" t="s">
        <v>57</v>
      </c>
      <c r="K2730" s="49" t="s">
        <v>2923</v>
      </c>
    </row>
    <row r="2731">
      <c r="A2731" s="49" t="s">
        <v>5707</v>
      </c>
      <c r="B2731" s="49" t="s">
        <v>5708</v>
      </c>
      <c r="C2731" s="50">
        <v>1.16</v>
      </c>
      <c r="D2731" s="51">
        <v>-0.0026</v>
      </c>
      <c r="E2731" s="52">
        <v>-0.0022</v>
      </c>
      <c r="F2731" s="51">
        <v>0.0</v>
      </c>
      <c r="G2731" s="49" t="s">
        <v>610</v>
      </c>
      <c r="H2731" s="51">
        <v>2023.0</v>
      </c>
      <c r="I2731" s="51">
        <v>4507.0</v>
      </c>
      <c r="J2731" s="54"/>
      <c r="K2731" s="54"/>
    </row>
    <row r="2732">
      <c r="A2732" s="49" t="s">
        <v>5709</v>
      </c>
      <c r="B2732" s="49" t="s">
        <v>5710</v>
      </c>
      <c r="C2732" s="50">
        <v>5.9</v>
      </c>
      <c r="D2732" s="51">
        <v>-0.03</v>
      </c>
      <c r="E2732" s="52">
        <v>-0.0051</v>
      </c>
      <c r="F2732" s="53">
        <v>2.38E8</v>
      </c>
      <c r="G2732" s="49" t="s">
        <v>56</v>
      </c>
      <c r="H2732" s="51">
        <v>2003.0</v>
      </c>
      <c r="I2732" s="51">
        <v>128253.0</v>
      </c>
      <c r="J2732" s="49" t="s">
        <v>72</v>
      </c>
      <c r="K2732" s="49" t="s">
        <v>321</v>
      </c>
    </row>
    <row r="2733">
      <c r="A2733" s="49" t="s">
        <v>5711</v>
      </c>
      <c r="B2733" s="49" t="s">
        <v>5712</v>
      </c>
      <c r="C2733" s="50">
        <v>1.01</v>
      </c>
      <c r="D2733" s="51">
        <v>0.0</v>
      </c>
      <c r="E2733" s="52">
        <v>0.0</v>
      </c>
      <c r="F2733" s="51">
        <v>1.479211E7</v>
      </c>
      <c r="G2733" s="49" t="s">
        <v>67</v>
      </c>
      <c r="H2733" s="54"/>
      <c r="I2733" s="51">
        <v>20779.0</v>
      </c>
      <c r="J2733" s="49" t="s">
        <v>95</v>
      </c>
      <c r="K2733" s="49" t="s">
        <v>215</v>
      </c>
    </row>
    <row r="2734">
      <c r="A2734" s="49" t="s">
        <v>5713</v>
      </c>
      <c r="B2734" s="49" t="s">
        <v>5714</v>
      </c>
      <c r="C2734" s="50">
        <v>3.31</v>
      </c>
      <c r="D2734" s="51">
        <v>-0.1</v>
      </c>
      <c r="E2734" s="52">
        <v>-0.0293</v>
      </c>
      <c r="F2734" s="51">
        <v>5.9981841E7</v>
      </c>
      <c r="G2734" s="49" t="s">
        <v>56</v>
      </c>
      <c r="H2734" s="51">
        <v>2020.0</v>
      </c>
      <c r="I2734" s="51">
        <v>16691.0</v>
      </c>
      <c r="J2734" s="49" t="s">
        <v>72</v>
      </c>
      <c r="K2734" s="49" t="s">
        <v>68</v>
      </c>
    </row>
    <row r="2735">
      <c r="A2735" s="49" t="s">
        <v>5715</v>
      </c>
      <c r="B2735" s="49" t="s">
        <v>5716</v>
      </c>
      <c r="C2735" s="50">
        <v>12.82</v>
      </c>
      <c r="D2735" s="51">
        <v>-0.14</v>
      </c>
      <c r="E2735" s="52">
        <v>-0.0108</v>
      </c>
      <c r="F2735" s="53">
        <v>4.71E8</v>
      </c>
      <c r="G2735" s="49" t="s">
        <v>56</v>
      </c>
      <c r="H2735" s="51">
        <v>2020.0</v>
      </c>
      <c r="I2735" s="51">
        <v>46974.0</v>
      </c>
      <c r="J2735" s="49" t="s">
        <v>72</v>
      </c>
      <c r="K2735" s="49" t="s">
        <v>124</v>
      </c>
    </row>
    <row r="2736">
      <c r="A2736" s="49" t="s">
        <v>5717</v>
      </c>
      <c r="B2736" s="49" t="s">
        <v>5718</v>
      </c>
      <c r="C2736" s="50">
        <v>20.69</v>
      </c>
      <c r="D2736" s="51">
        <v>-0.17</v>
      </c>
      <c r="E2736" s="52">
        <v>-0.0082</v>
      </c>
      <c r="F2736" s="53">
        <v>9.06E9</v>
      </c>
      <c r="G2736" s="54"/>
      <c r="H2736" s="54"/>
      <c r="I2736" s="51">
        <v>3024693.0</v>
      </c>
      <c r="J2736" s="49" t="s">
        <v>57</v>
      </c>
      <c r="K2736" s="49" t="s">
        <v>64</v>
      </c>
    </row>
    <row r="2737">
      <c r="A2737" s="49" t="s">
        <v>5719</v>
      </c>
      <c r="B2737" s="49" t="s">
        <v>5720</v>
      </c>
      <c r="C2737" s="50">
        <v>10.93</v>
      </c>
      <c r="D2737" s="51">
        <v>0.0</v>
      </c>
      <c r="E2737" s="52">
        <v>0.0</v>
      </c>
      <c r="F2737" s="51">
        <v>0.0</v>
      </c>
      <c r="G2737" s="49" t="s">
        <v>56</v>
      </c>
      <c r="H2737" s="51">
        <v>2022.0</v>
      </c>
      <c r="I2737" s="51">
        <v>42.0</v>
      </c>
      <c r="J2737" s="49" t="s">
        <v>72</v>
      </c>
      <c r="K2737" s="49" t="s">
        <v>73</v>
      </c>
    </row>
    <row r="2738">
      <c r="A2738" s="49" t="s">
        <v>5721</v>
      </c>
      <c r="B2738" s="49" t="s">
        <v>5722</v>
      </c>
      <c r="C2738" s="50">
        <v>0.0538</v>
      </c>
      <c r="D2738" s="51">
        <v>-0.0148</v>
      </c>
      <c r="E2738" s="52">
        <v>-0.2157</v>
      </c>
      <c r="F2738" s="51">
        <v>0.0</v>
      </c>
      <c r="G2738" s="49" t="s">
        <v>56</v>
      </c>
      <c r="H2738" s="51">
        <v>2022.0</v>
      </c>
      <c r="I2738" s="51">
        <v>6937.0</v>
      </c>
      <c r="J2738" s="49" t="s">
        <v>72</v>
      </c>
      <c r="K2738" s="49" t="s">
        <v>73</v>
      </c>
    </row>
    <row r="2739">
      <c r="A2739" s="49" t="s">
        <v>5723</v>
      </c>
      <c r="B2739" s="49" t="s">
        <v>5724</v>
      </c>
      <c r="C2739" s="50">
        <v>3.89</v>
      </c>
      <c r="D2739" s="51">
        <v>-0.19</v>
      </c>
      <c r="E2739" s="52">
        <v>-0.0466</v>
      </c>
      <c r="F2739" s="51">
        <v>9.8806961E7</v>
      </c>
      <c r="G2739" s="49" t="s">
        <v>56</v>
      </c>
      <c r="I2739" s="51">
        <v>20648.0</v>
      </c>
      <c r="J2739" s="49" t="s">
        <v>57</v>
      </c>
      <c r="K2739" s="49" t="s">
        <v>345</v>
      </c>
    </row>
    <row r="2740">
      <c r="A2740" s="49" t="s">
        <v>5725</v>
      </c>
      <c r="B2740" s="49" t="s">
        <v>5726</v>
      </c>
      <c r="C2740" s="50">
        <v>20.3892</v>
      </c>
      <c r="D2740" s="51">
        <v>0.4292</v>
      </c>
      <c r="E2740" s="52">
        <v>0.0215</v>
      </c>
      <c r="F2740" s="51">
        <v>9.0653666E7</v>
      </c>
      <c r="G2740" s="49" t="s">
        <v>56</v>
      </c>
      <c r="I2740" s="51">
        <v>26737.0</v>
      </c>
      <c r="J2740" s="49" t="s">
        <v>82</v>
      </c>
      <c r="K2740" s="49" t="s">
        <v>211</v>
      </c>
    </row>
    <row r="2741">
      <c r="A2741" s="49" t="s">
        <v>5727</v>
      </c>
      <c r="B2741" s="49" t="s">
        <v>5728</v>
      </c>
      <c r="C2741" s="50">
        <v>57.77</v>
      </c>
      <c r="D2741" s="51">
        <v>0.1</v>
      </c>
      <c r="E2741" s="52">
        <v>0.0017</v>
      </c>
      <c r="F2741" s="53">
        <v>4.54E10</v>
      </c>
      <c r="G2741" s="49" t="s">
        <v>56</v>
      </c>
      <c r="H2741" s="51">
        <v>2009.0</v>
      </c>
      <c r="I2741" s="51">
        <v>7382698.0</v>
      </c>
      <c r="J2741" s="49" t="s">
        <v>107</v>
      </c>
      <c r="K2741" s="49" t="s">
        <v>819</v>
      </c>
    </row>
    <row r="2742">
      <c r="A2742" s="49" t="s">
        <v>5729</v>
      </c>
      <c r="B2742" s="49" t="s">
        <v>5730</v>
      </c>
      <c r="C2742" s="50">
        <v>29.14</v>
      </c>
      <c r="D2742" s="51">
        <v>-0.41</v>
      </c>
      <c r="E2742" s="52">
        <v>-0.0139</v>
      </c>
      <c r="F2742" s="53">
        <v>2.59E9</v>
      </c>
      <c r="G2742" s="49" t="s">
        <v>56</v>
      </c>
      <c r="I2742" s="51">
        <v>1607029.0</v>
      </c>
      <c r="J2742" s="49" t="s">
        <v>82</v>
      </c>
      <c r="K2742" s="49" t="s">
        <v>244</v>
      </c>
    </row>
    <row r="2743">
      <c r="A2743" s="49" t="s">
        <v>5731</v>
      </c>
      <c r="B2743" s="49" t="s">
        <v>5732</v>
      </c>
      <c r="C2743" s="50">
        <v>39.36</v>
      </c>
      <c r="D2743" s="51">
        <v>-0.23</v>
      </c>
      <c r="E2743" s="52">
        <v>-0.0058</v>
      </c>
      <c r="F2743" s="53">
        <v>1.91E10</v>
      </c>
      <c r="G2743" s="49" t="s">
        <v>56</v>
      </c>
      <c r="H2743" s="51">
        <v>2016.0</v>
      </c>
      <c r="I2743" s="51">
        <v>723275.0</v>
      </c>
      <c r="J2743" s="49" t="s">
        <v>365</v>
      </c>
      <c r="K2743" s="49" t="s">
        <v>456</v>
      </c>
    </row>
    <row r="2744">
      <c r="A2744" s="49" t="s">
        <v>5733</v>
      </c>
      <c r="B2744" s="49" t="s">
        <v>5734</v>
      </c>
      <c r="C2744" s="50">
        <v>71.1</v>
      </c>
      <c r="D2744" s="51">
        <v>-0.98</v>
      </c>
      <c r="E2744" s="52">
        <v>-0.0136</v>
      </c>
      <c r="F2744" s="53">
        <v>2.5E10</v>
      </c>
      <c r="G2744" s="49" t="s">
        <v>56</v>
      </c>
      <c r="H2744" s="51">
        <v>2016.0</v>
      </c>
      <c r="I2744" s="51">
        <v>1977388.0</v>
      </c>
      <c r="J2744" s="49" t="s">
        <v>57</v>
      </c>
      <c r="K2744" s="49" t="s">
        <v>111</v>
      </c>
    </row>
    <row r="2745">
      <c r="A2745" s="49" t="s">
        <v>5735</v>
      </c>
      <c r="B2745" s="49" t="s">
        <v>5736</v>
      </c>
      <c r="C2745" s="50">
        <v>2.42</v>
      </c>
      <c r="D2745" s="51">
        <v>-0.04</v>
      </c>
      <c r="E2745" s="52">
        <v>-0.0163</v>
      </c>
      <c r="F2745" s="53">
        <v>7.08E8</v>
      </c>
      <c r="G2745" s="49" t="s">
        <v>56</v>
      </c>
      <c r="H2745" s="51">
        <v>2020.0</v>
      </c>
      <c r="I2745" s="51">
        <v>1.2189537E7</v>
      </c>
      <c r="J2745" s="49" t="s">
        <v>57</v>
      </c>
      <c r="K2745" s="49" t="s">
        <v>1795</v>
      </c>
    </row>
    <row r="2746">
      <c r="A2746" s="49" t="s">
        <v>5737</v>
      </c>
      <c r="B2746" s="49" t="s">
        <v>5738</v>
      </c>
      <c r="C2746" s="50">
        <v>67.28</v>
      </c>
      <c r="D2746" s="51">
        <v>-1.2</v>
      </c>
      <c r="E2746" s="52">
        <v>-0.0175</v>
      </c>
      <c r="F2746" s="53">
        <v>3.63E9</v>
      </c>
      <c r="G2746" s="49" t="s">
        <v>56</v>
      </c>
      <c r="I2746" s="51">
        <v>295180.0</v>
      </c>
      <c r="J2746" s="49" t="s">
        <v>57</v>
      </c>
      <c r="K2746" s="49" t="s">
        <v>2465</v>
      </c>
    </row>
    <row r="2747">
      <c r="A2747" s="49" t="s">
        <v>5739</v>
      </c>
      <c r="B2747" s="49" t="s">
        <v>5740</v>
      </c>
      <c r="C2747" s="50">
        <v>3.58</v>
      </c>
      <c r="D2747" s="51">
        <v>-0.09</v>
      </c>
      <c r="E2747" s="52">
        <v>-0.0245</v>
      </c>
      <c r="F2747" s="53">
        <v>2.21E8</v>
      </c>
      <c r="G2747" s="49" t="s">
        <v>56</v>
      </c>
      <c r="H2747" s="51">
        <v>2019.0</v>
      </c>
      <c r="I2747" s="51">
        <v>296329.0</v>
      </c>
      <c r="J2747" s="49" t="s">
        <v>82</v>
      </c>
      <c r="K2747" s="49" t="s">
        <v>83</v>
      </c>
    </row>
    <row r="2748">
      <c r="A2748" s="49" t="s">
        <v>5741</v>
      </c>
      <c r="B2748" s="49" t="s">
        <v>5742</v>
      </c>
      <c r="C2748" s="50">
        <v>12.38</v>
      </c>
      <c r="D2748" s="51">
        <v>-0.01</v>
      </c>
      <c r="E2748" s="52">
        <v>-8.0E-4</v>
      </c>
      <c r="F2748" s="53">
        <v>2.03E9</v>
      </c>
      <c r="G2748" s="49" t="s">
        <v>56</v>
      </c>
      <c r="I2748" s="51">
        <v>1555516.0</v>
      </c>
      <c r="J2748" s="49" t="s">
        <v>72</v>
      </c>
      <c r="K2748" s="49" t="s">
        <v>133</v>
      </c>
    </row>
    <row r="2749">
      <c r="A2749" s="49" t="s">
        <v>5743</v>
      </c>
      <c r="B2749" s="49" t="s">
        <v>5744</v>
      </c>
      <c r="C2749" s="50">
        <v>15.09</v>
      </c>
      <c r="D2749" s="51">
        <v>-0.13</v>
      </c>
      <c r="E2749" s="52">
        <v>-0.0085</v>
      </c>
      <c r="F2749" s="53">
        <v>2.48E9</v>
      </c>
      <c r="G2749" s="49" t="s">
        <v>56</v>
      </c>
      <c r="I2749" s="51">
        <v>20496.0</v>
      </c>
      <c r="J2749" s="49" t="s">
        <v>72</v>
      </c>
      <c r="K2749" s="49" t="s">
        <v>133</v>
      </c>
    </row>
    <row r="2750">
      <c r="A2750" s="49" t="s">
        <v>5745</v>
      </c>
      <c r="B2750" s="49" t="s">
        <v>5746</v>
      </c>
      <c r="C2750" s="50">
        <v>35.39</v>
      </c>
      <c r="D2750" s="51">
        <v>-0.09</v>
      </c>
      <c r="E2750" s="52">
        <v>-0.0025</v>
      </c>
      <c r="F2750" s="53">
        <v>1.81E9</v>
      </c>
      <c r="G2750" s="49" t="s">
        <v>56</v>
      </c>
      <c r="H2750" s="51">
        <v>1987.0</v>
      </c>
      <c r="I2750" s="51">
        <v>21211.0</v>
      </c>
      <c r="J2750" s="49" t="s">
        <v>95</v>
      </c>
      <c r="K2750" s="49" t="s">
        <v>229</v>
      </c>
    </row>
    <row r="2751">
      <c r="A2751" s="49" t="s">
        <v>5747</v>
      </c>
      <c r="B2751" s="49" t="s">
        <v>5748</v>
      </c>
      <c r="C2751" s="50">
        <v>16.5</v>
      </c>
      <c r="D2751" s="51">
        <v>0.14</v>
      </c>
      <c r="E2751" s="52">
        <v>0.0086</v>
      </c>
      <c r="F2751" s="53">
        <v>1.11E8</v>
      </c>
      <c r="G2751" s="49" t="s">
        <v>56</v>
      </c>
      <c r="I2751" s="51">
        <v>714.0</v>
      </c>
      <c r="J2751" s="49" t="s">
        <v>72</v>
      </c>
      <c r="K2751" s="49" t="s">
        <v>133</v>
      </c>
    </row>
    <row r="2752">
      <c r="A2752" s="49" t="s">
        <v>5749</v>
      </c>
      <c r="B2752" s="49" t="s">
        <v>5750</v>
      </c>
      <c r="C2752" s="50">
        <v>7.24</v>
      </c>
      <c r="D2752" s="51">
        <v>-0.1</v>
      </c>
      <c r="E2752" s="52">
        <v>-0.0136</v>
      </c>
      <c r="F2752" s="53">
        <v>2.15E8</v>
      </c>
      <c r="G2752" s="49" t="s">
        <v>56</v>
      </c>
      <c r="I2752" s="51">
        <v>42659.0</v>
      </c>
      <c r="J2752" s="49" t="s">
        <v>72</v>
      </c>
      <c r="K2752" s="49" t="s">
        <v>124</v>
      </c>
    </row>
    <row r="2753">
      <c r="A2753" s="49" t="s">
        <v>5751</v>
      </c>
      <c r="B2753" s="49" t="s">
        <v>5752</v>
      </c>
      <c r="C2753" s="50">
        <v>0.3482</v>
      </c>
      <c r="D2753" s="51">
        <v>0.0049</v>
      </c>
      <c r="E2753" s="52">
        <v>0.0143</v>
      </c>
      <c r="F2753" s="51">
        <v>5.0679622E7</v>
      </c>
      <c r="G2753" s="54"/>
      <c r="H2753" s="51">
        <v>2020.0</v>
      </c>
      <c r="I2753" s="51">
        <v>15582.0</v>
      </c>
      <c r="J2753" s="49" t="s">
        <v>127</v>
      </c>
      <c r="K2753" s="49" t="s">
        <v>441</v>
      </c>
    </row>
    <row r="2754">
      <c r="A2754" s="49" t="s">
        <v>5753</v>
      </c>
      <c r="B2754" s="49" t="s">
        <v>5754</v>
      </c>
      <c r="C2754" s="50">
        <v>8.05</v>
      </c>
      <c r="D2754" s="51">
        <v>-0.25</v>
      </c>
      <c r="E2754" s="52">
        <v>-0.0301</v>
      </c>
      <c r="F2754" s="51">
        <v>4.7291858E7</v>
      </c>
      <c r="G2754" s="49" t="s">
        <v>56</v>
      </c>
      <c r="I2754" s="51">
        <v>15524.0</v>
      </c>
      <c r="J2754" s="49" t="s">
        <v>72</v>
      </c>
      <c r="K2754" s="49" t="s">
        <v>133</v>
      </c>
    </row>
    <row r="2755">
      <c r="A2755" s="49" t="s">
        <v>5755</v>
      </c>
      <c r="B2755" s="49" t="s">
        <v>5756</v>
      </c>
      <c r="C2755" s="50">
        <v>4.22</v>
      </c>
      <c r="D2755" s="51">
        <v>-0.16</v>
      </c>
      <c r="E2755" s="52">
        <v>-0.0365</v>
      </c>
      <c r="F2755" s="53">
        <v>2.91E8</v>
      </c>
      <c r="G2755" s="49" t="s">
        <v>121</v>
      </c>
      <c r="H2755" s="51">
        <v>2020.0</v>
      </c>
      <c r="I2755" s="51">
        <v>84223.0</v>
      </c>
      <c r="J2755" s="49" t="s">
        <v>82</v>
      </c>
      <c r="K2755" s="49" t="s">
        <v>309</v>
      </c>
    </row>
    <row r="2756">
      <c r="A2756" s="49" t="s">
        <v>5757</v>
      </c>
      <c r="B2756" s="49" t="s">
        <v>5758</v>
      </c>
      <c r="C2756" s="50">
        <v>58.43</v>
      </c>
      <c r="D2756" s="51">
        <v>-3.71</v>
      </c>
      <c r="E2756" s="52">
        <v>-0.0597</v>
      </c>
      <c r="F2756" s="53">
        <v>8.16E9</v>
      </c>
      <c r="G2756" s="49" t="s">
        <v>214</v>
      </c>
      <c r="H2756" s="51">
        <v>2019.0</v>
      </c>
      <c r="I2756" s="51">
        <v>3049987.0</v>
      </c>
      <c r="J2756" s="49" t="s">
        <v>72</v>
      </c>
      <c r="K2756" s="49" t="s">
        <v>185</v>
      </c>
    </row>
    <row r="2757">
      <c r="A2757" s="49" t="s">
        <v>5759</v>
      </c>
      <c r="B2757" s="49" t="s">
        <v>5760</v>
      </c>
      <c r="C2757" s="50">
        <v>0.6899</v>
      </c>
      <c r="D2757" s="51">
        <v>0.0199</v>
      </c>
      <c r="E2757" s="52">
        <v>0.0297</v>
      </c>
      <c r="F2757" s="51">
        <v>6075188.0</v>
      </c>
      <c r="G2757" s="49" t="s">
        <v>56</v>
      </c>
      <c r="H2757" s="51">
        <v>2017.0</v>
      </c>
      <c r="I2757" s="51">
        <v>42995.0</v>
      </c>
      <c r="J2757" s="49" t="s">
        <v>95</v>
      </c>
      <c r="K2757" s="49" t="s">
        <v>5172</v>
      </c>
    </row>
    <row r="2758">
      <c r="A2758" s="49" t="s">
        <v>5761</v>
      </c>
      <c r="B2758" s="49" t="s">
        <v>5762</v>
      </c>
      <c r="C2758" s="50">
        <v>11.32</v>
      </c>
      <c r="D2758" s="51">
        <v>-0.51</v>
      </c>
      <c r="E2758" s="52">
        <v>-0.0431</v>
      </c>
      <c r="F2758" s="53">
        <v>2.02E8</v>
      </c>
      <c r="G2758" s="49" t="s">
        <v>56</v>
      </c>
      <c r="I2758" s="51">
        <v>17529.0</v>
      </c>
      <c r="J2758" s="49" t="s">
        <v>72</v>
      </c>
      <c r="K2758" s="49" t="s">
        <v>133</v>
      </c>
    </row>
    <row r="2759">
      <c r="A2759" s="49" t="s">
        <v>5763</v>
      </c>
      <c r="B2759" s="49" t="s">
        <v>5764</v>
      </c>
      <c r="C2759" s="50">
        <v>23.98</v>
      </c>
      <c r="D2759" s="51">
        <v>0.16</v>
      </c>
      <c r="E2759" s="52">
        <v>0.0067</v>
      </c>
      <c r="F2759" s="53">
        <v>9.05E8</v>
      </c>
      <c r="G2759" s="54"/>
      <c r="H2759" s="51">
        <v>2019.0</v>
      </c>
      <c r="I2759" s="51">
        <v>426538.0</v>
      </c>
      <c r="J2759" s="49" t="s">
        <v>95</v>
      </c>
      <c r="K2759" s="49" t="s">
        <v>215</v>
      </c>
    </row>
    <row r="2760">
      <c r="A2760" s="49" t="s">
        <v>5765</v>
      </c>
      <c r="B2760" s="49" t="s">
        <v>5766</v>
      </c>
      <c r="C2760" s="50">
        <v>0.2985</v>
      </c>
      <c r="D2760" s="51">
        <v>-0.0115</v>
      </c>
      <c r="E2760" s="52">
        <v>-0.0371</v>
      </c>
      <c r="F2760" s="51">
        <v>2134933.0</v>
      </c>
      <c r="G2760" s="49" t="s">
        <v>56</v>
      </c>
      <c r="H2760" s="51">
        <v>2016.0</v>
      </c>
      <c r="I2760" s="51">
        <v>254299.0</v>
      </c>
      <c r="J2760" s="49" t="s">
        <v>82</v>
      </c>
      <c r="K2760" s="49" t="s">
        <v>83</v>
      </c>
    </row>
    <row r="2761">
      <c r="A2761" s="49" t="s">
        <v>5767</v>
      </c>
      <c r="B2761" s="49" t="s">
        <v>5768</v>
      </c>
      <c r="C2761" s="50">
        <v>60.38</v>
      </c>
      <c r="D2761" s="51">
        <v>-1.19</v>
      </c>
      <c r="E2761" s="52">
        <v>-0.0193</v>
      </c>
      <c r="F2761" s="53">
        <v>1.42E10</v>
      </c>
      <c r="G2761" s="49" t="s">
        <v>56</v>
      </c>
      <c r="I2761" s="51">
        <v>72518.0</v>
      </c>
      <c r="J2761" s="49" t="s">
        <v>95</v>
      </c>
      <c r="K2761" s="49" t="s">
        <v>901</v>
      </c>
    </row>
    <row r="2762">
      <c r="A2762" s="49" t="s">
        <v>5769</v>
      </c>
      <c r="B2762" s="49" t="s">
        <v>5770</v>
      </c>
      <c r="C2762" s="50">
        <v>68.4</v>
      </c>
      <c r="D2762" s="51">
        <v>-1.04</v>
      </c>
      <c r="E2762" s="52">
        <v>-0.015</v>
      </c>
      <c r="F2762" s="53">
        <v>1.6E10</v>
      </c>
      <c r="G2762" s="49" t="s">
        <v>56</v>
      </c>
      <c r="I2762" s="51">
        <v>448782.0</v>
      </c>
      <c r="J2762" s="49" t="s">
        <v>57</v>
      </c>
      <c r="K2762" s="49" t="s">
        <v>1795</v>
      </c>
    </row>
    <row r="2763">
      <c r="A2763" s="49" t="s">
        <v>5771</v>
      </c>
      <c r="B2763" s="49" t="s">
        <v>5772</v>
      </c>
      <c r="C2763" s="50">
        <v>76.01</v>
      </c>
      <c r="D2763" s="51">
        <v>0.73</v>
      </c>
      <c r="E2763" s="52">
        <v>0.0097</v>
      </c>
      <c r="F2763" s="53">
        <v>1.95E9</v>
      </c>
      <c r="G2763" s="49" t="s">
        <v>56</v>
      </c>
      <c r="I2763" s="51">
        <v>505088.0</v>
      </c>
      <c r="J2763" s="49" t="s">
        <v>95</v>
      </c>
      <c r="K2763" s="49" t="s">
        <v>409</v>
      </c>
    </row>
    <row r="2764">
      <c r="A2764" s="49" t="s">
        <v>5773</v>
      </c>
      <c r="B2764" s="49" t="s">
        <v>5774</v>
      </c>
      <c r="C2764" s="50">
        <v>17.46</v>
      </c>
      <c r="D2764" s="51">
        <v>0.01</v>
      </c>
      <c r="E2764" s="52">
        <v>6.0E-4</v>
      </c>
      <c r="F2764" s="53">
        <v>1.04E9</v>
      </c>
      <c r="G2764" s="49" t="s">
        <v>56</v>
      </c>
      <c r="H2764" s="51">
        <v>2021.0</v>
      </c>
      <c r="I2764" s="51">
        <v>254803.0</v>
      </c>
      <c r="J2764" s="49" t="s">
        <v>95</v>
      </c>
      <c r="K2764" s="49" t="s">
        <v>1195</v>
      </c>
    </row>
    <row r="2765">
      <c r="A2765" s="49" t="s">
        <v>5775</v>
      </c>
      <c r="B2765" s="49" t="s">
        <v>5776</v>
      </c>
      <c r="C2765" s="50">
        <v>18.66</v>
      </c>
      <c r="D2765" s="51">
        <v>0.0</v>
      </c>
      <c r="E2765" s="52">
        <v>0.0</v>
      </c>
      <c r="F2765" s="53">
        <v>1.17E8</v>
      </c>
      <c r="G2765" s="49" t="s">
        <v>56</v>
      </c>
      <c r="I2765" s="51">
        <v>105.0</v>
      </c>
      <c r="J2765" s="49" t="s">
        <v>72</v>
      </c>
      <c r="K2765" s="49" t="s">
        <v>133</v>
      </c>
    </row>
    <row r="2766">
      <c r="A2766" s="49" t="s">
        <v>5777</v>
      </c>
      <c r="B2766" s="49" t="s">
        <v>5778</v>
      </c>
      <c r="C2766" s="50">
        <v>18.78</v>
      </c>
      <c r="D2766" s="51">
        <v>-0.16</v>
      </c>
      <c r="E2766" s="52">
        <v>-0.0085</v>
      </c>
      <c r="F2766" s="53">
        <v>4.62E9</v>
      </c>
      <c r="G2766" s="49" t="s">
        <v>56</v>
      </c>
      <c r="I2766" s="51">
        <v>4209772.0</v>
      </c>
      <c r="J2766" s="49" t="s">
        <v>95</v>
      </c>
      <c r="K2766" s="49" t="s">
        <v>391</v>
      </c>
    </row>
    <row r="2767">
      <c r="A2767" s="49" t="s">
        <v>5779</v>
      </c>
      <c r="B2767" s="49" t="s">
        <v>5780</v>
      </c>
      <c r="C2767" s="50">
        <v>35.27</v>
      </c>
      <c r="D2767" s="51">
        <v>-1.11</v>
      </c>
      <c r="E2767" s="52">
        <v>-0.0305</v>
      </c>
      <c r="F2767" s="53">
        <v>6.4E9</v>
      </c>
      <c r="G2767" s="49" t="s">
        <v>236</v>
      </c>
      <c r="H2767" s="51">
        <v>2007.0</v>
      </c>
      <c r="I2767" s="51">
        <v>1908151.0</v>
      </c>
      <c r="J2767" s="49" t="s">
        <v>95</v>
      </c>
      <c r="K2767" s="49" t="s">
        <v>540</v>
      </c>
    </row>
    <row r="2768">
      <c r="A2768" s="49" t="s">
        <v>5781</v>
      </c>
      <c r="B2768" s="49" t="s">
        <v>5782</v>
      </c>
      <c r="C2768" s="50">
        <v>4.91</v>
      </c>
      <c r="D2768" s="51">
        <v>-0.06</v>
      </c>
      <c r="E2768" s="52">
        <v>-0.0121</v>
      </c>
      <c r="F2768" s="53">
        <v>1.44E9</v>
      </c>
      <c r="G2768" s="49" t="s">
        <v>56</v>
      </c>
      <c r="H2768" s="51">
        <v>1986.0</v>
      </c>
      <c r="I2768" s="51">
        <v>585796.0</v>
      </c>
      <c r="J2768" s="49" t="s">
        <v>72</v>
      </c>
      <c r="K2768" s="49" t="s">
        <v>124</v>
      </c>
    </row>
    <row r="2769">
      <c r="A2769" s="49" t="s">
        <v>5783</v>
      </c>
      <c r="B2769" s="49" t="s">
        <v>5784</v>
      </c>
      <c r="C2769" s="50">
        <v>21.0001</v>
      </c>
      <c r="D2769" s="51">
        <v>-0.1149</v>
      </c>
      <c r="E2769" s="52">
        <v>-0.0054</v>
      </c>
      <c r="F2769" s="54"/>
      <c r="G2769" s="49" t="s">
        <v>56</v>
      </c>
      <c r="I2769" s="51">
        <v>1781.0</v>
      </c>
      <c r="J2769" s="54"/>
      <c r="K2769" s="54"/>
    </row>
    <row r="2770">
      <c r="A2770" s="49" t="s">
        <v>5785</v>
      </c>
      <c r="B2770" s="49" t="s">
        <v>5786</v>
      </c>
      <c r="C2770" s="50">
        <v>20.985</v>
      </c>
      <c r="D2770" s="51">
        <v>0.035</v>
      </c>
      <c r="E2770" s="52">
        <v>0.0017</v>
      </c>
      <c r="F2770" s="54"/>
      <c r="G2770" s="49" t="s">
        <v>56</v>
      </c>
      <c r="I2770" s="51">
        <v>3729.0</v>
      </c>
      <c r="J2770" s="54"/>
      <c r="K2770" s="54"/>
    </row>
    <row r="2771">
      <c r="A2771" s="49" t="s">
        <v>5787</v>
      </c>
      <c r="B2771" s="49" t="s">
        <v>5788</v>
      </c>
      <c r="C2771" s="50">
        <v>21.23</v>
      </c>
      <c r="D2771" s="51">
        <v>0.02</v>
      </c>
      <c r="E2771" s="52">
        <v>9.0E-4</v>
      </c>
      <c r="F2771" s="54"/>
      <c r="G2771" s="49" t="s">
        <v>56</v>
      </c>
      <c r="I2771" s="51">
        <v>15797.0</v>
      </c>
      <c r="J2771" s="54"/>
      <c r="K2771" s="54"/>
    </row>
    <row r="2772">
      <c r="A2772" s="49" t="s">
        <v>5789</v>
      </c>
      <c r="B2772" s="49" t="s">
        <v>5790</v>
      </c>
      <c r="C2772" s="50">
        <v>26.63</v>
      </c>
      <c r="D2772" s="51">
        <v>0.09</v>
      </c>
      <c r="E2772" s="52">
        <v>0.0034</v>
      </c>
      <c r="F2772" s="53">
        <v>7.88E8</v>
      </c>
      <c r="G2772" s="49" t="s">
        <v>56</v>
      </c>
      <c r="I2772" s="51">
        <v>64680.0</v>
      </c>
      <c r="J2772" s="49" t="s">
        <v>72</v>
      </c>
      <c r="K2772" s="49" t="s">
        <v>133</v>
      </c>
    </row>
    <row r="2773">
      <c r="A2773" s="49" t="s">
        <v>5791</v>
      </c>
      <c r="B2773" s="49" t="s">
        <v>5792</v>
      </c>
      <c r="C2773" s="50">
        <v>2.67</v>
      </c>
      <c r="D2773" s="51">
        <v>-0.03</v>
      </c>
      <c r="E2773" s="52">
        <v>-0.0111</v>
      </c>
      <c r="F2773" s="51">
        <v>5.6482315E7</v>
      </c>
      <c r="G2773" s="49" t="s">
        <v>56</v>
      </c>
      <c r="H2773" s="51">
        <v>1999.0</v>
      </c>
      <c r="I2773" s="51">
        <v>24184.0</v>
      </c>
      <c r="J2773" s="49" t="s">
        <v>95</v>
      </c>
      <c r="K2773" s="49" t="s">
        <v>901</v>
      </c>
    </row>
    <row r="2774">
      <c r="A2774" s="49" t="s">
        <v>5793</v>
      </c>
      <c r="B2774" s="49" t="s">
        <v>5794</v>
      </c>
      <c r="C2774" s="50">
        <v>12.48</v>
      </c>
      <c r="D2774" s="51">
        <v>-0.09</v>
      </c>
      <c r="E2774" s="52">
        <v>-0.0072</v>
      </c>
      <c r="F2774" s="53">
        <v>4.23E8</v>
      </c>
      <c r="G2774" s="49" t="s">
        <v>56</v>
      </c>
      <c r="H2774" s="51">
        <v>2005.0</v>
      </c>
      <c r="I2774" s="51">
        <v>67489.0</v>
      </c>
      <c r="J2774" s="49" t="s">
        <v>72</v>
      </c>
      <c r="K2774" s="49" t="s">
        <v>650</v>
      </c>
    </row>
    <row r="2775">
      <c r="A2775" s="49" t="s">
        <v>5795</v>
      </c>
      <c r="B2775" s="49" t="s">
        <v>5796</v>
      </c>
      <c r="C2775" s="50">
        <v>25.07</v>
      </c>
      <c r="D2775" s="51">
        <v>0.0099</v>
      </c>
      <c r="E2775" s="52">
        <v>4.0E-4</v>
      </c>
      <c r="F2775" s="51">
        <v>0.0</v>
      </c>
      <c r="G2775" s="49" t="s">
        <v>56</v>
      </c>
      <c r="I2775" s="51">
        <v>4641.0</v>
      </c>
      <c r="J2775" s="49" t="s">
        <v>72</v>
      </c>
      <c r="K2775" s="49" t="s">
        <v>650</v>
      </c>
    </row>
    <row r="2776">
      <c r="A2776" s="49" t="s">
        <v>5797</v>
      </c>
      <c r="B2776" s="49" t="s">
        <v>5798</v>
      </c>
      <c r="C2776" s="50">
        <v>23.23</v>
      </c>
      <c r="D2776" s="51">
        <v>-0.02</v>
      </c>
      <c r="E2776" s="52">
        <v>-9.0E-4</v>
      </c>
      <c r="F2776" s="53">
        <v>7.87E8</v>
      </c>
      <c r="G2776" s="49" t="s">
        <v>56</v>
      </c>
      <c r="I2776" s="51">
        <v>2234.0</v>
      </c>
      <c r="J2776" s="49" t="s">
        <v>72</v>
      </c>
      <c r="K2776" s="49" t="s">
        <v>650</v>
      </c>
    </row>
    <row r="2777">
      <c r="A2777" s="49" t="s">
        <v>5799</v>
      </c>
      <c r="B2777" s="49" t="s">
        <v>5800</v>
      </c>
      <c r="C2777" s="50">
        <v>21.85</v>
      </c>
      <c r="D2777" s="51">
        <v>-0.01</v>
      </c>
      <c r="E2777" s="52">
        <v>-5.0E-4</v>
      </c>
      <c r="F2777" s="53">
        <v>7.41E8</v>
      </c>
      <c r="G2777" s="49" t="s">
        <v>56</v>
      </c>
      <c r="I2777" s="51">
        <v>763.0</v>
      </c>
      <c r="J2777" s="49" t="s">
        <v>72</v>
      </c>
      <c r="K2777" s="49" t="s">
        <v>650</v>
      </c>
    </row>
    <row r="2778">
      <c r="A2778" s="49" t="s">
        <v>5801</v>
      </c>
      <c r="B2778" s="49" t="s">
        <v>5802</v>
      </c>
      <c r="C2778" s="50">
        <v>2.09</v>
      </c>
      <c r="D2778" s="51">
        <v>-0.02</v>
      </c>
      <c r="E2778" s="52">
        <v>-0.0095</v>
      </c>
      <c r="F2778" s="53">
        <v>1.25E8</v>
      </c>
      <c r="G2778" s="49" t="s">
        <v>56</v>
      </c>
      <c r="I2778" s="51">
        <v>35941.0</v>
      </c>
      <c r="J2778" s="49" t="s">
        <v>82</v>
      </c>
      <c r="K2778" s="49" t="s">
        <v>83</v>
      </c>
    </row>
    <row r="2779">
      <c r="A2779" s="49" t="s">
        <v>5803</v>
      </c>
      <c r="B2779" s="49" t="s">
        <v>5804</v>
      </c>
      <c r="C2779" s="50">
        <v>41.3</v>
      </c>
      <c r="D2779" s="51">
        <v>-0.08</v>
      </c>
      <c r="E2779" s="52">
        <v>-0.0019</v>
      </c>
      <c r="F2779" s="53">
        <v>9.9E8</v>
      </c>
      <c r="G2779" s="49" t="s">
        <v>56</v>
      </c>
      <c r="I2779" s="51">
        <v>29124.0</v>
      </c>
      <c r="J2779" s="49" t="s">
        <v>72</v>
      </c>
      <c r="K2779" s="49" t="s">
        <v>124</v>
      </c>
    </row>
    <row r="2780">
      <c r="A2780" s="49" t="s">
        <v>5805</v>
      </c>
      <c r="B2780" s="49" t="s">
        <v>5806</v>
      </c>
      <c r="C2780" s="50">
        <v>24.2801</v>
      </c>
      <c r="D2780" s="51">
        <v>0.0301</v>
      </c>
      <c r="E2780" s="52">
        <v>0.0012</v>
      </c>
      <c r="F2780" s="54"/>
      <c r="G2780" s="49" t="s">
        <v>56</v>
      </c>
      <c r="I2780" s="51">
        <v>5196.0</v>
      </c>
      <c r="J2780" s="54"/>
      <c r="K2780" s="54"/>
    </row>
    <row r="2781">
      <c r="A2781" s="49" t="s">
        <v>5807</v>
      </c>
      <c r="B2781" s="49" t="s">
        <v>5808</v>
      </c>
      <c r="C2781" s="50">
        <v>13.36</v>
      </c>
      <c r="D2781" s="51">
        <v>0.1</v>
      </c>
      <c r="E2781" s="52">
        <v>0.0075</v>
      </c>
      <c r="F2781" s="53">
        <v>4.87E8</v>
      </c>
      <c r="G2781" s="49" t="s">
        <v>4182</v>
      </c>
      <c r="H2781" s="51">
        <v>2021.0</v>
      </c>
      <c r="I2781" s="51">
        <v>72896.0</v>
      </c>
      <c r="J2781" s="49" t="s">
        <v>95</v>
      </c>
      <c r="K2781" s="49" t="s">
        <v>229</v>
      </c>
    </row>
    <row r="2782">
      <c r="A2782" s="49" t="s">
        <v>5809</v>
      </c>
      <c r="B2782" s="49" t="s">
        <v>5810</v>
      </c>
      <c r="C2782" s="50">
        <v>10.55</v>
      </c>
      <c r="D2782" s="51">
        <v>0.0</v>
      </c>
      <c r="E2782" s="52">
        <v>0.0</v>
      </c>
      <c r="F2782" s="51">
        <v>0.0</v>
      </c>
      <c r="G2782" s="49" t="s">
        <v>56</v>
      </c>
      <c r="H2782" s="51">
        <v>2021.0</v>
      </c>
      <c r="I2782" s="51">
        <v>112.0</v>
      </c>
      <c r="J2782" s="49" t="s">
        <v>72</v>
      </c>
      <c r="K2782" s="49" t="s">
        <v>73</v>
      </c>
    </row>
    <row r="2783">
      <c r="A2783" s="49" t="s">
        <v>5811</v>
      </c>
      <c r="B2783" s="49" t="s">
        <v>5812</v>
      </c>
      <c r="C2783" s="50">
        <v>10.34</v>
      </c>
      <c r="D2783" s="51">
        <v>0.0</v>
      </c>
      <c r="E2783" s="52">
        <v>0.0</v>
      </c>
      <c r="F2783" s="51">
        <v>0.0</v>
      </c>
      <c r="G2783" s="49" t="s">
        <v>56</v>
      </c>
      <c r="H2783" s="51">
        <v>2021.0</v>
      </c>
      <c r="I2783" s="51">
        <v>100.0</v>
      </c>
      <c r="J2783" s="49" t="s">
        <v>72</v>
      </c>
      <c r="K2783" s="49" t="s">
        <v>73</v>
      </c>
    </row>
    <row r="2784">
      <c r="A2784" s="49" t="s">
        <v>5813</v>
      </c>
      <c r="B2784" s="49" t="s">
        <v>5814</v>
      </c>
      <c r="C2784" s="50">
        <v>0.12</v>
      </c>
      <c r="D2784" s="51">
        <v>-0.01</v>
      </c>
      <c r="E2784" s="52">
        <v>-0.0769</v>
      </c>
      <c r="F2784" s="51">
        <v>0.0</v>
      </c>
      <c r="G2784" s="49" t="s">
        <v>56</v>
      </c>
      <c r="H2784" s="51">
        <v>2021.0</v>
      </c>
      <c r="I2784" s="51">
        <v>24999.0</v>
      </c>
      <c r="J2784" s="49" t="s">
        <v>72</v>
      </c>
      <c r="K2784" s="49" t="s">
        <v>73</v>
      </c>
    </row>
    <row r="2785">
      <c r="A2785" s="49" t="s">
        <v>5815</v>
      </c>
      <c r="B2785" s="49" t="s">
        <v>5816</v>
      </c>
      <c r="C2785" s="50">
        <v>1.61</v>
      </c>
      <c r="D2785" s="51">
        <v>-0.19</v>
      </c>
      <c r="E2785" s="52">
        <v>-0.1056</v>
      </c>
      <c r="F2785" s="51">
        <v>2.0810583E7</v>
      </c>
      <c r="G2785" s="49" t="s">
        <v>121</v>
      </c>
      <c r="H2785" s="54"/>
      <c r="I2785" s="51">
        <v>152905.0</v>
      </c>
      <c r="J2785" s="54"/>
      <c r="K2785" s="54"/>
    </row>
    <row r="2786">
      <c r="A2786" s="49" t="s">
        <v>5817</v>
      </c>
      <c r="B2786" s="49" t="s">
        <v>5818</v>
      </c>
      <c r="C2786" s="50">
        <v>1.09</v>
      </c>
      <c r="D2786" s="51">
        <v>0.0</v>
      </c>
      <c r="E2786" s="52">
        <v>0.0</v>
      </c>
      <c r="F2786" s="51">
        <v>4.8704704E7</v>
      </c>
      <c r="G2786" s="49" t="s">
        <v>138</v>
      </c>
      <c r="H2786" s="51">
        <v>2020.0</v>
      </c>
      <c r="I2786" s="51">
        <v>267888.0</v>
      </c>
      <c r="J2786" s="49" t="s">
        <v>107</v>
      </c>
      <c r="K2786" s="49" t="s">
        <v>2079</v>
      </c>
    </row>
    <row r="2787">
      <c r="A2787" s="49" t="s">
        <v>5819</v>
      </c>
      <c r="B2787" s="49" t="s">
        <v>5820</v>
      </c>
      <c r="C2787" s="50">
        <v>3.1</v>
      </c>
      <c r="D2787" s="51">
        <v>-0.06</v>
      </c>
      <c r="E2787" s="52">
        <v>-0.019</v>
      </c>
      <c r="F2787" s="51">
        <v>3.9368208E7</v>
      </c>
      <c r="G2787" s="49" t="s">
        <v>56</v>
      </c>
      <c r="H2787" s="51">
        <v>2021.0</v>
      </c>
      <c r="I2787" s="51">
        <v>12784.0</v>
      </c>
      <c r="J2787" s="49" t="s">
        <v>82</v>
      </c>
      <c r="K2787" s="49" t="s">
        <v>83</v>
      </c>
    </row>
    <row r="2788">
      <c r="A2788" s="49" t="s">
        <v>5821</v>
      </c>
      <c r="B2788" s="49" t="s">
        <v>5822</v>
      </c>
      <c r="C2788" s="50">
        <v>10.7683</v>
      </c>
      <c r="D2788" s="51">
        <v>-0.0017</v>
      </c>
      <c r="E2788" s="52">
        <v>-2.0E-4</v>
      </c>
      <c r="F2788" s="51">
        <v>0.0</v>
      </c>
      <c r="G2788" s="54"/>
      <c r="H2788" s="51">
        <v>2022.0</v>
      </c>
      <c r="I2788" s="51">
        <v>100.0</v>
      </c>
      <c r="J2788" s="49" t="s">
        <v>72</v>
      </c>
      <c r="K2788" s="49" t="s">
        <v>73</v>
      </c>
    </row>
    <row r="2789">
      <c r="A2789" s="49" t="s">
        <v>5823</v>
      </c>
      <c r="B2789" s="49" t="s">
        <v>5824</v>
      </c>
      <c r="C2789" s="50">
        <v>5.14</v>
      </c>
      <c r="D2789" s="51">
        <v>0.0</v>
      </c>
      <c r="E2789" s="52">
        <v>0.0</v>
      </c>
      <c r="F2789" s="53">
        <v>1.98E8</v>
      </c>
      <c r="G2789" s="49" t="s">
        <v>3183</v>
      </c>
      <c r="H2789" s="51">
        <v>2005.0</v>
      </c>
      <c r="I2789" s="51">
        <v>137428.0</v>
      </c>
      <c r="J2789" s="49" t="s">
        <v>95</v>
      </c>
      <c r="K2789" s="49" t="s">
        <v>1315</v>
      </c>
    </row>
    <row r="2790">
      <c r="A2790" s="49" t="s">
        <v>5825</v>
      </c>
      <c r="B2790" s="49" t="s">
        <v>5826</v>
      </c>
      <c r="C2790" s="50">
        <v>10.43</v>
      </c>
      <c r="D2790" s="51">
        <v>0.0</v>
      </c>
      <c r="E2790" s="52">
        <v>0.0</v>
      </c>
      <c r="F2790" s="51">
        <v>0.0</v>
      </c>
      <c r="G2790" s="49" t="s">
        <v>56</v>
      </c>
      <c r="H2790" s="51">
        <v>2021.0</v>
      </c>
      <c r="I2790" s="51">
        <v>1.0</v>
      </c>
      <c r="J2790" s="49" t="s">
        <v>72</v>
      </c>
      <c r="K2790" s="49" t="s">
        <v>73</v>
      </c>
    </row>
    <row r="2791">
      <c r="A2791" s="49" t="s">
        <v>5827</v>
      </c>
      <c r="B2791" s="49" t="s">
        <v>5828</v>
      </c>
      <c r="C2791" s="50">
        <v>0.0251</v>
      </c>
      <c r="D2791" s="51">
        <v>-0.005</v>
      </c>
      <c r="E2791" s="52">
        <v>-0.1661</v>
      </c>
      <c r="F2791" s="51">
        <v>0.0</v>
      </c>
      <c r="G2791" s="49" t="s">
        <v>56</v>
      </c>
      <c r="H2791" s="51">
        <v>2021.0</v>
      </c>
      <c r="I2791" s="51">
        <v>100.0</v>
      </c>
      <c r="J2791" s="49" t="s">
        <v>72</v>
      </c>
      <c r="K2791" s="49" t="s">
        <v>73</v>
      </c>
    </row>
    <row r="2792">
      <c r="A2792" s="49" t="s">
        <v>5829</v>
      </c>
      <c r="B2792" s="49" t="s">
        <v>5830</v>
      </c>
      <c r="C2792" s="50">
        <v>5.01</v>
      </c>
      <c r="D2792" s="51">
        <v>-0.08</v>
      </c>
      <c r="E2792" s="52">
        <v>-0.0157</v>
      </c>
      <c r="F2792" s="53">
        <v>3.47E8</v>
      </c>
      <c r="G2792" s="49" t="s">
        <v>56</v>
      </c>
      <c r="H2792" s="51">
        <v>2020.0</v>
      </c>
      <c r="I2792" s="51">
        <v>315059.0</v>
      </c>
      <c r="J2792" s="49" t="s">
        <v>127</v>
      </c>
      <c r="K2792" s="49" t="s">
        <v>441</v>
      </c>
    </row>
    <row r="2793">
      <c r="A2793" s="49" t="s">
        <v>5831</v>
      </c>
      <c r="B2793" s="49" t="s">
        <v>5832</v>
      </c>
      <c r="C2793" s="50">
        <v>105.62</v>
      </c>
      <c r="D2793" s="51">
        <v>-1.69</v>
      </c>
      <c r="E2793" s="52">
        <v>-0.0158</v>
      </c>
      <c r="F2793" s="53">
        <v>3.74E9</v>
      </c>
      <c r="G2793" s="49" t="s">
        <v>56</v>
      </c>
      <c r="I2793" s="51">
        <v>117682.0</v>
      </c>
      <c r="J2793" s="49" t="s">
        <v>95</v>
      </c>
      <c r="K2793" s="49" t="s">
        <v>1389</v>
      </c>
    </row>
    <row r="2794">
      <c r="A2794" s="49" t="s">
        <v>5833</v>
      </c>
      <c r="B2794" s="49" t="s">
        <v>5834</v>
      </c>
      <c r="C2794" s="50">
        <v>0.59</v>
      </c>
      <c r="D2794" s="51">
        <v>0.0139</v>
      </c>
      <c r="E2794" s="52">
        <v>0.0241</v>
      </c>
      <c r="F2794" s="53">
        <v>1.33E8</v>
      </c>
      <c r="G2794" s="49" t="s">
        <v>121</v>
      </c>
      <c r="H2794" s="54"/>
      <c r="I2794" s="51">
        <v>115935.0</v>
      </c>
      <c r="J2794" s="54"/>
      <c r="K2794" s="54"/>
    </row>
    <row r="2795">
      <c r="A2795" s="49" t="s">
        <v>5835</v>
      </c>
      <c r="B2795" s="49" t="s">
        <v>5836</v>
      </c>
      <c r="C2795" s="50">
        <v>4.8</v>
      </c>
      <c r="D2795" s="51">
        <v>-0.35</v>
      </c>
      <c r="E2795" s="52">
        <v>-0.068</v>
      </c>
      <c r="F2795" s="53">
        <v>9.11E8</v>
      </c>
      <c r="G2795" s="54"/>
      <c r="H2795" s="51">
        <v>2000.0</v>
      </c>
      <c r="I2795" s="51">
        <v>7431.0</v>
      </c>
      <c r="J2795" s="49" t="s">
        <v>107</v>
      </c>
      <c r="K2795" s="49" t="s">
        <v>348</v>
      </c>
    </row>
    <row r="2796">
      <c r="A2796" s="49" t="s">
        <v>5837</v>
      </c>
      <c r="B2796" s="49" t="s">
        <v>5838</v>
      </c>
      <c r="C2796" s="50">
        <v>14.35</v>
      </c>
      <c r="D2796" s="51">
        <v>-0.4</v>
      </c>
      <c r="E2796" s="52">
        <v>-0.0271</v>
      </c>
      <c r="F2796" s="53">
        <v>3.21E8</v>
      </c>
      <c r="G2796" s="49" t="s">
        <v>56</v>
      </c>
      <c r="H2796" s="51">
        <v>2010.0</v>
      </c>
      <c r="I2796" s="51">
        <v>99938.0</v>
      </c>
      <c r="J2796" s="49" t="s">
        <v>72</v>
      </c>
      <c r="K2796" s="49" t="s">
        <v>124</v>
      </c>
    </row>
    <row r="2797">
      <c r="A2797" s="49" t="s">
        <v>5839</v>
      </c>
      <c r="B2797" s="49" t="s">
        <v>5840</v>
      </c>
      <c r="C2797" s="50">
        <v>10.5101</v>
      </c>
      <c r="D2797" s="51">
        <v>0.0</v>
      </c>
      <c r="E2797" s="52">
        <v>0.0</v>
      </c>
      <c r="F2797" s="51">
        <v>0.0</v>
      </c>
      <c r="G2797" s="49" t="s">
        <v>56</v>
      </c>
      <c r="H2797" s="51">
        <v>2022.0</v>
      </c>
      <c r="I2797" s="51">
        <v>2.0</v>
      </c>
      <c r="J2797" s="49" t="s">
        <v>72</v>
      </c>
      <c r="K2797" s="49" t="s">
        <v>73</v>
      </c>
    </row>
    <row r="2798">
      <c r="A2798" s="49" t="s">
        <v>5841</v>
      </c>
      <c r="B2798" s="49" t="s">
        <v>5842</v>
      </c>
      <c r="C2798" s="50">
        <v>0.22</v>
      </c>
      <c r="D2798" s="51">
        <v>0.01</v>
      </c>
      <c r="E2798" s="52">
        <v>0.0476</v>
      </c>
      <c r="F2798" s="51">
        <v>0.0</v>
      </c>
      <c r="G2798" s="49" t="s">
        <v>56</v>
      </c>
      <c r="H2798" s="51">
        <v>2022.0</v>
      </c>
      <c r="I2798" s="51">
        <v>250.0</v>
      </c>
      <c r="J2798" s="49" t="s">
        <v>72</v>
      </c>
      <c r="K2798" s="49" t="s">
        <v>73</v>
      </c>
    </row>
    <row r="2799">
      <c r="A2799" s="49" t="s">
        <v>5843</v>
      </c>
      <c r="B2799" s="49" t="s">
        <v>5844</v>
      </c>
      <c r="C2799" s="50">
        <v>0.0251</v>
      </c>
      <c r="D2799" s="51">
        <v>-0.0144</v>
      </c>
      <c r="E2799" s="52">
        <v>-0.3646</v>
      </c>
      <c r="F2799" s="51">
        <v>0.0</v>
      </c>
      <c r="G2799" s="49" t="s">
        <v>56</v>
      </c>
      <c r="H2799" s="51">
        <v>2022.0</v>
      </c>
      <c r="I2799" s="51">
        <v>200.0</v>
      </c>
      <c r="J2799" s="49" t="s">
        <v>72</v>
      </c>
      <c r="K2799" s="49" t="s">
        <v>73</v>
      </c>
    </row>
    <row r="2800">
      <c r="A2800" s="49" t="s">
        <v>5845</v>
      </c>
      <c r="B2800" s="49" t="s">
        <v>5846</v>
      </c>
      <c r="C2800" s="50">
        <v>29.97</v>
      </c>
      <c r="D2800" s="51">
        <v>-0.34</v>
      </c>
      <c r="E2800" s="52">
        <v>-0.0112</v>
      </c>
      <c r="F2800" s="53">
        <v>3.32E9</v>
      </c>
      <c r="G2800" s="49" t="s">
        <v>56</v>
      </c>
      <c r="I2800" s="51">
        <v>897042.0</v>
      </c>
      <c r="J2800" s="49" t="s">
        <v>72</v>
      </c>
      <c r="K2800" s="49" t="s">
        <v>133</v>
      </c>
    </row>
    <row r="2801">
      <c r="A2801" s="49" t="s">
        <v>5847</v>
      </c>
      <c r="B2801" s="49" t="s">
        <v>5848</v>
      </c>
      <c r="C2801" s="50">
        <v>14.42</v>
      </c>
      <c r="D2801" s="51">
        <v>-0.28</v>
      </c>
      <c r="E2801" s="52">
        <v>-0.0191</v>
      </c>
      <c r="F2801" s="53">
        <v>2.45E9</v>
      </c>
      <c r="G2801" s="49" t="s">
        <v>56</v>
      </c>
      <c r="H2801" s="51">
        <v>2010.0</v>
      </c>
      <c r="I2801" s="51">
        <v>670178.0</v>
      </c>
      <c r="J2801" s="49" t="s">
        <v>72</v>
      </c>
      <c r="K2801" s="49" t="s">
        <v>650</v>
      </c>
    </row>
    <row r="2802">
      <c r="A2802" s="49" t="s">
        <v>5849</v>
      </c>
      <c r="B2802" s="49" t="s">
        <v>5850</v>
      </c>
      <c r="C2802" s="50">
        <v>1.2</v>
      </c>
      <c r="D2802" s="51">
        <v>-1.21</v>
      </c>
      <c r="E2802" s="52">
        <v>-0.5021</v>
      </c>
      <c r="F2802" s="51">
        <v>7.9114204E7</v>
      </c>
      <c r="G2802" s="49" t="s">
        <v>56</v>
      </c>
      <c r="H2802" s="51">
        <v>2020.0</v>
      </c>
      <c r="I2802" s="51">
        <v>1552892.0</v>
      </c>
      <c r="J2802" s="49" t="s">
        <v>82</v>
      </c>
      <c r="K2802" s="49" t="s">
        <v>83</v>
      </c>
    </row>
    <row r="2803">
      <c r="A2803" s="49" t="s">
        <v>5851</v>
      </c>
      <c r="B2803" s="49" t="s">
        <v>5852</v>
      </c>
      <c r="C2803" s="50">
        <v>35.4</v>
      </c>
      <c r="D2803" s="51">
        <v>0.0</v>
      </c>
      <c r="E2803" s="52">
        <v>0.0</v>
      </c>
      <c r="F2803" s="53">
        <v>4.79E8</v>
      </c>
      <c r="G2803" s="49" t="s">
        <v>274</v>
      </c>
      <c r="H2803" s="54"/>
      <c r="I2803" s="51">
        <v>135.0</v>
      </c>
      <c r="J2803" s="49" t="s">
        <v>72</v>
      </c>
      <c r="K2803" s="49" t="s">
        <v>237</v>
      </c>
    </row>
    <row r="2804">
      <c r="A2804" s="49" t="s">
        <v>5853</v>
      </c>
      <c r="B2804" s="49" t="s">
        <v>5854</v>
      </c>
      <c r="C2804" s="50">
        <v>0.2502</v>
      </c>
      <c r="D2804" s="51">
        <v>-0.0118</v>
      </c>
      <c r="E2804" s="52">
        <v>-0.045</v>
      </c>
      <c r="F2804" s="51">
        <v>1.0626998E7</v>
      </c>
      <c r="G2804" s="49" t="s">
        <v>121</v>
      </c>
      <c r="H2804" s="54"/>
      <c r="I2804" s="51">
        <v>39033.0</v>
      </c>
      <c r="J2804" s="54"/>
      <c r="K2804" s="54"/>
    </row>
    <row r="2805">
      <c r="A2805" s="49" t="s">
        <v>5855</v>
      </c>
      <c r="B2805" s="49" t="s">
        <v>5856</v>
      </c>
      <c r="C2805" s="50">
        <v>8.2001</v>
      </c>
      <c r="D2805" s="51">
        <v>-0.0999</v>
      </c>
      <c r="E2805" s="52">
        <v>-0.012</v>
      </c>
      <c r="F2805" s="51">
        <v>1.8334513E7</v>
      </c>
      <c r="G2805" s="49" t="s">
        <v>56</v>
      </c>
      <c r="H2805" s="51">
        <v>2021.0</v>
      </c>
      <c r="I2805" s="51">
        <v>1709.0</v>
      </c>
      <c r="J2805" s="49" t="s">
        <v>72</v>
      </c>
      <c r="K2805" s="49" t="s">
        <v>133</v>
      </c>
    </row>
    <row r="2806">
      <c r="A2806" s="49" t="s">
        <v>5857</v>
      </c>
      <c r="B2806" s="49" t="s">
        <v>5858</v>
      </c>
      <c r="C2806" s="50">
        <v>1.37</v>
      </c>
      <c r="D2806" s="51">
        <v>0.0701</v>
      </c>
      <c r="E2806" s="52">
        <v>0.0539</v>
      </c>
      <c r="F2806" s="51">
        <v>7030750.0</v>
      </c>
      <c r="G2806" s="49" t="s">
        <v>56</v>
      </c>
      <c r="H2806" s="51">
        <v>1993.0</v>
      </c>
      <c r="I2806" s="51">
        <v>57532.0</v>
      </c>
      <c r="J2806" s="49" t="s">
        <v>223</v>
      </c>
      <c r="K2806" s="49" t="s">
        <v>953</v>
      </c>
    </row>
    <row r="2807">
      <c r="A2807" s="49" t="s">
        <v>5859</v>
      </c>
      <c r="B2807" s="49" t="s">
        <v>5860</v>
      </c>
      <c r="C2807" s="50">
        <v>5.31</v>
      </c>
      <c r="D2807" s="51">
        <v>-0.15</v>
      </c>
      <c r="E2807" s="52">
        <v>-0.0275</v>
      </c>
      <c r="F2807" s="53">
        <v>2.47E9</v>
      </c>
      <c r="G2807" s="49" t="s">
        <v>56</v>
      </c>
      <c r="H2807" s="51">
        <v>2020.0</v>
      </c>
      <c r="I2807" s="51">
        <v>171729.0</v>
      </c>
      <c r="J2807" s="49" t="s">
        <v>107</v>
      </c>
      <c r="K2807" s="49" t="s">
        <v>262</v>
      </c>
    </row>
    <row r="2808">
      <c r="A2808" s="49" t="s">
        <v>5861</v>
      </c>
      <c r="B2808" s="49" t="s">
        <v>5862</v>
      </c>
      <c r="C2808" s="50">
        <v>40.63</v>
      </c>
      <c r="D2808" s="51">
        <v>-0.6</v>
      </c>
      <c r="E2808" s="52">
        <v>-0.0146</v>
      </c>
      <c r="F2808" s="53">
        <v>1.3E9</v>
      </c>
      <c r="G2808" s="49" t="s">
        <v>56</v>
      </c>
      <c r="H2808" s="51">
        <v>1994.0</v>
      </c>
      <c r="I2808" s="51">
        <v>223104.0</v>
      </c>
      <c r="J2808" s="49" t="s">
        <v>57</v>
      </c>
      <c r="K2808" s="49" t="s">
        <v>3581</v>
      </c>
    </row>
    <row r="2809">
      <c r="A2809" s="49" t="s">
        <v>5863</v>
      </c>
      <c r="B2809" s="49" t="s">
        <v>5864</v>
      </c>
      <c r="C2809" s="50">
        <v>22.56</v>
      </c>
      <c r="D2809" s="51">
        <v>-0.69</v>
      </c>
      <c r="E2809" s="52">
        <v>-0.0297</v>
      </c>
      <c r="F2809" s="53">
        <v>3.84E8</v>
      </c>
      <c r="G2809" s="49" t="s">
        <v>56</v>
      </c>
      <c r="I2809" s="51">
        <v>13001.0</v>
      </c>
      <c r="J2809" s="49" t="s">
        <v>72</v>
      </c>
      <c r="K2809" s="49" t="s">
        <v>1858</v>
      </c>
    </row>
    <row r="2810">
      <c r="A2810" s="49" t="s">
        <v>5865</v>
      </c>
      <c r="B2810" s="49" t="s">
        <v>5866</v>
      </c>
      <c r="C2810" s="50">
        <v>2.48</v>
      </c>
      <c r="D2810" s="51">
        <v>-0.06</v>
      </c>
      <c r="E2810" s="52">
        <v>-0.0236</v>
      </c>
      <c r="F2810" s="53">
        <v>3.7E8</v>
      </c>
      <c r="G2810" s="49" t="s">
        <v>56</v>
      </c>
      <c r="H2810" s="51">
        <v>2014.0</v>
      </c>
      <c r="I2810" s="51">
        <v>267961.0</v>
      </c>
      <c r="J2810" s="49" t="s">
        <v>95</v>
      </c>
      <c r="K2810" s="49" t="s">
        <v>4022</v>
      </c>
    </row>
    <row r="2811">
      <c r="A2811" s="49" t="s">
        <v>5867</v>
      </c>
      <c r="B2811" s="49" t="s">
        <v>5868</v>
      </c>
      <c r="C2811" s="50">
        <v>7.89</v>
      </c>
      <c r="D2811" s="51">
        <v>-0.03</v>
      </c>
      <c r="E2811" s="52">
        <v>-0.0038</v>
      </c>
      <c r="F2811" s="53">
        <v>1.47E9</v>
      </c>
      <c r="G2811" s="49" t="s">
        <v>56</v>
      </c>
      <c r="I2811" s="51">
        <v>99872.0</v>
      </c>
      <c r="J2811" s="49" t="s">
        <v>72</v>
      </c>
      <c r="K2811" s="49" t="s">
        <v>321</v>
      </c>
    </row>
    <row r="2812">
      <c r="A2812" s="49" t="s">
        <v>5869</v>
      </c>
      <c r="B2812" s="49" t="s">
        <v>5870</v>
      </c>
      <c r="C2812" s="50">
        <v>0.3172</v>
      </c>
      <c r="D2812" s="51">
        <v>0.0176</v>
      </c>
      <c r="E2812" s="52">
        <v>0.0587</v>
      </c>
      <c r="F2812" s="51">
        <v>5.9023884E7</v>
      </c>
      <c r="G2812" s="49" t="s">
        <v>56</v>
      </c>
      <c r="I2812" s="51">
        <v>100.0</v>
      </c>
      <c r="J2812" s="49" t="s">
        <v>72</v>
      </c>
      <c r="K2812" s="49" t="s">
        <v>321</v>
      </c>
    </row>
    <row r="2813">
      <c r="A2813" s="49" t="s">
        <v>5871</v>
      </c>
      <c r="B2813" s="49" t="s">
        <v>5872</v>
      </c>
      <c r="C2813" s="50">
        <v>28.59</v>
      </c>
      <c r="D2813" s="51">
        <v>-1.36</v>
      </c>
      <c r="E2813" s="52">
        <v>-0.0454</v>
      </c>
      <c r="F2813" s="53">
        <v>3.29E8</v>
      </c>
      <c r="G2813" s="49" t="s">
        <v>56</v>
      </c>
      <c r="I2813" s="51">
        <v>74903.0</v>
      </c>
      <c r="J2813" s="49" t="s">
        <v>95</v>
      </c>
      <c r="K2813" s="49" t="s">
        <v>451</v>
      </c>
    </row>
    <row r="2814">
      <c r="A2814" s="49" t="s">
        <v>5873</v>
      </c>
      <c r="B2814" s="49" t="s">
        <v>5874</v>
      </c>
      <c r="C2814" s="50">
        <v>8.66</v>
      </c>
      <c r="D2814" s="51">
        <v>0.06</v>
      </c>
      <c r="E2814" s="52">
        <v>0.007</v>
      </c>
      <c r="F2814" s="53">
        <v>2.72E8</v>
      </c>
      <c r="G2814" s="49" t="s">
        <v>214</v>
      </c>
      <c r="H2814" s="51">
        <v>2022.0</v>
      </c>
      <c r="I2814" s="51">
        <v>388602.0</v>
      </c>
      <c r="J2814" s="49" t="s">
        <v>95</v>
      </c>
      <c r="K2814" s="49" t="s">
        <v>707</v>
      </c>
    </row>
    <row r="2815">
      <c r="A2815" s="49" t="s">
        <v>5875</v>
      </c>
      <c r="B2815" s="49" t="s">
        <v>5876</v>
      </c>
      <c r="C2815" s="50">
        <v>0.224</v>
      </c>
      <c r="D2815" s="51">
        <v>-0.01</v>
      </c>
      <c r="E2815" s="52">
        <v>-0.0427</v>
      </c>
      <c r="F2815" s="51">
        <v>4679851.0</v>
      </c>
      <c r="G2815" s="49" t="s">
        <v>738</v>
      </c>
      <c r="H2815" s="54"/>
      <c r="I2815" s="51">
        <v>299893.0</v>
      </c>
      <c r="J2815" s="49" t="s">
        <v>82</v>
      </c>
      <c r="K2815" s="49" t="s">
        <v>178</v>
      </c>
    </row>
    <row r="2816">
      <c r="A2816" s="49" t="s">
        <v>5877</v>
      </c>
      <c r="B2816" s="49" t="s">
        <v>5878</v>
      </c>
      <c r="C2816" s="50">
        <v>3.46</v>
      </c>
      <c r="D2816" s="51">
        <v>-0.06</v>
      </c>
      <c r="E2816" s="52">
        <v>-0.0171</v>
      </c>
      <c r="F2816" s="51">
        <v>6.58785E7</v>
      </c>
      <c r="G2816" s="49" t="s">
        <v>56</v>
      </c>
      <c r="I2816" s="51">
        <v>25828.0</v>
      </c>
      <c r="J2816" s="49" t="s">
        <v>72</v>
      </c>
      <c r="K2816" s="49" t="s">
        <v>321</v>
      </c>
    </row>
    <row r="2817">
      <c r="A2817" s="49" t="s">
        <v>5879</v>
      </c>
      <c r="B2817" s="49" t="s">
        <v>5880</v>
      </c>
      <c r="C2817" s="50">
        <v>237.95</v>
      </c>
      <c r="D2817" s="51">
        <v>-1.86</v>
      </c>
      <c r="E2817" s="52">
        <v>-0.0078</v>
      </c>
      <c r="F2817" s="53">
        <v>6.5E10</v>
      </c>
      <c r="G2817" s="49" t="s">
        <v>56</v>
      </c>
      <c r="I2817" s="51">
        <v>1156809.0</v>
      </c>
      <c r="J2817" s="49" t="s">
        <v>57</v>
      </c>
      <c r="K2817" s="49" t="s">
        <v>1315</v>
      </c>
    </row>
    <row r="2818">
      <c r="A2818" s="49" t="s">
        <v>5881</v>
      </c>
      <c r="B2818" s="49" t="s">
        <v>5882</v>
      </c>
      <c r="C2818" s="50">
        <v>2.71</v>
      </c>
      <c r="D2818" s="51">
        <v>-0.12</v>
      </c>
      <c r="E2818" s="52">
        <v>-0.0424</v>
      </c>
      <c r="F2818" s="51">
        <v>8275156.0</v>
      </c>
      <c r="G2818" s="49" t="s">
        <v>67</v>
      </c>
      <c r="H2818" s="51">
        <v>2015.0</v>
      </c>
      <c r="I2818" s="51">
        <v>23965.0</v>
      </c>
      <c r="J2818" s="49" t="s">
        <v>57</v>
      </c>
      <c r="K2818" s="49" t="s">
        <v>279</v>
      </c>
    </row>
    <row r="2819">
      <c r="A2819" s="49" t="s">
        <v>5883</v>
      </c>
      <c r="B2819" s="49" t="s">
        <v>5884</v>
      </c>
      <c r="C2819" s="50">
        <v>75.47</v>
      </c>
      <c r="D2819" s="51">
        <v>-0.52</v>
      </c>
      <c r="E2819" s="52">
        <v>-0.0068</v>
      </c>
      <c r="F2819" s="53">
        <v>1.11E10</v>
      </c>
      <c r="G2819" s="49" t="s">
        <v>56</v>
      </c>
      <c r="H2819" s="51">
        <v>2015.0</v>
      </c>
      <c r="I2819" s="51">
        <v>943505.0</v>
      </c>
      <c r="J2819" s="49" t="s">
        <v>107</v>
      </c>
      <c r="K2819" s="49" t="s">
        <v>348</v>
      </c>
    </row>
    <row r="2820">
      <c r="A2820" s="49" t="s">
        <v>5885</v>
      </c>
      <c r="B2820" s="49" t="s">
        <v>5886</v>
      </c>
      <c r="C2820" s="50">
        <v>33.27</v>
      </c>
      <c r="D2820" s="51">
        <v>-0.76</v>
      </c>
      <c r="E2820" s="52">
        <v>-0.0223</v>
      </c>
      <c r="F2820" s="53">
        <v>9.6E8</v>
      </c>
      <c r="G2820" s="49" t="s">
        <v>56</v>
      </c>
      <c r="I2820" s="51">
        <v>177383.0</v>
      </c>
      <c r="J2820" s="49" t="s">
        <v>95</v>
      </c>
      <c r="K2820" s="49" t="s">
        <v>229</v>
      </c>
    </row>
    <row r="2821">
      <c r="A2821" s="49" t="s">
        <v>5887</v>
      </c>
      <c r="B2821" s="49" t="s">
        <v>5888</v>
      </c>
      <c r="C2821" s="50">
        <v>2.5101</v>
      </c>
      <c r="D2821" s="51">
        <v>-0.2899</v>
      </c>
      <c r="E2821" s="52">
        <v>-0.1035</v>
      </c>
      <c r="F2821" s="53">
        <v>5.08E9</v>
      </c>
      <c r="G2821" s="49" t="s">
        <v>3831</v>
      </c>
      <c r="H2821" s="54"/>
      <c r="I2821" s="51">
        <v>7883.0</v>
      </c>
      <c r="J2821" s="49" t="s">
        <v>107</v>
      </c>
      <c r="K2821" s="49" t="s">
        <v>348</v>
      </c>
    </row>
    <row r="2822">
      <c r="A2822" s="49" t="s">
        <v>5889</v>
      </c>
      <c r="B2822" s="49" t="s">
        <v>5890</v>
      </c>
      <c r="C2822" s="50">
        <v>14.42</v>
      </c>
      <c r="D2822" s="51">
        <v>0.65</v>
      </c>
      <c r="E2822" s="52">
        <v>0.0472</v>
      </c>
      <c r="F2822" s="53">
        <v>7.46E8</v>
      </c>
      <c r="G2822" s="49" t="s">
        <v>67</v>
      </c>
      <c r="H2822" s="51">
        <v>2023.0</v>
      </c>
      <c r="I2822" s="51">
        <v>506938.0</v>
      </c>
      <c r="J2822" s="49" t="s">
        <v>95</v>
      </c>
      <c r="K2822" s="49" t="s">
        <v>229</v>
      </c>
    </row>
    <row r="2823">
      <c r="A2823" s="49" t="s">
        <v>5891</v>
      </c>
      <c r="B2823" s="49" t="s">
        <v>5892</v>
      </c>
      <c r="C2823" s="50">
        <v>7.73</v>
      </c>
      <c r="D2823" s="51">
        <v>0.0</v>
      </c>
      <c r="E2823" s="52">
        <v>0.0</v>
      </c>
      <c r="F2823" s="51">
        <v>0.0</v>
      </c>
      <c r="G2823" s="49" t="s">
        <v>56</v>
      </c>
      <c r="H2823" s="51">
        <v>2007.0</v>
      </c>
      <c r="I2823" s="51">
        <v>6305.0</v>
      </c>
      <c r="J2823" s="49" t="s">
        <v>72</v>
      </c>
      <c r="K2823" s="49" t="s">
        <v>124</v>
      </c>
    </row>
    <row r="2824">
      <c r="A2824" s="49" t="s">
        <v>5893</v>
      </c>
      <c r="B2824" s="49" t="s">
        <v>5894</v>
      </c>
      <c r="C2824" s="50">
        <v>49.0532</v>
      </c>
      <c r="D2824" s="51">
        <v>-0.0568</v>
      </c>
      <c r="E2824" s="52">
        <v>-0.0012</v>
      </c>
      <c r="F2824" s="54"/>
      <c r="G2824" s="49" t="s">
        <v>56</v>
      </c>
      <c r="I2824" s="51">
        <v>315.0</v>
      </c>
      <c r="J2824" s="54"/>
      <c r="K2824" s="54"/>
    </row>
    <row r="2825">
      <c r="A2825" s="49" t="s">
        <v>5895</v>
      </c>
      <c r="B2825" s="49" t="s">
        <v>5896</v>
      </c>
      <c r="C2825" s="50">
        <v>10.9442</v>
      </c>
      <c r="D2825" s="51">
        <v>-0.2478</v>
      </c>
      <c r="E2825" s="52">
        <v>-0.0221</v>
      </c>
      <c r="F2825" s="51">
        <v>0.0</v>
      </c>
      <c r="G2825" s="49" t="s">
        <v>56</v>
      </c>
      <c r="H2825" s="51">
        <v>2021.0</v>
      </c>
      <c r="I2825" s="51">
        <v>925.0</v>
      </c>
      <c r="J2825" s="49" t="s">
        <v>72</v>
      </c>
      <c r="K2825" s="49" t="s">
        <v>73</v>
      </c>
    </row>
    <row r="2826">
      <c r="A2826" s="49" t="s">
        <v>5897</v>
      </c>
      <c r="B2826" s="49" t="s">
        <v>5898</v>
      </c>
      <c r="C2826" s="50">
        <v>0.0261</v>
      </c>
      <c r="D2826" s="51">
        <v>0.0</v>
      </c>
      <c r="E2826" s="52">
        <v>0.0</v>
      </c>
      <c r="F2826" s="51">
        <v>0.0</v>
      </c>
      <c r="G2826" s="49" t="s">
        <v>56</v>
      </c>
      <c r="H2826" s="51">
        <v>2022.0</v>
      </c>
      <c r="I2826" s="51">
        <v>100.0</v>
      </c>
      <c r="J2826" s="49" t="s">
        <v>72</v>
      </c>
      <c r="K2826" s="49" t="s">
        <v>73</v>
      </c>
    </row>
    <row r="2827">
      <c r="A2827" s="49" t="s">
        <v>5899</v>
      </c>
      <c r="B2827" s="49" t="s">
        <v>5900</v>
      </c>
      <c r="C2827" s="50">
        <v>11.45</v>
      </c>
      <c r="D2827" s="51">
        <v>-0.07</v>
      </c>
      <c r="E2827" s="52">
        <v>-0.0061</v>
      </c>
      <c r="F2827" s="51">
        <v>0.0</v>
      </c>
      <c r="G2827" s="49" t="s">
        <v>56</v>
      </c>
      <c r="H2827" s="51">
        <v>2009.0</v>
      </c>
      <c r="I2827" s="51">
        <v>7068.0</v>
      </c>
      <c r="J2827" s="49" t="s">
        <v>72</v>
      </c>
      <c r="K2827" s="49" t="s">
        <v>552</v>
      </c>
    </row>
    <row r="2828">
      <c r="A2828" s="49" t="s">
        <v>5901</v>
      </c>
      <c r="B2828" s="49" t="s">
        <v>5902</v>
      </c>
      <c r="C2828" s="50">
        <v>11.97</v>
      </c>
      <c r="D2828" s="51">
        <v>-0.26</v>
      </c>
      <c r="E2828" s="52">
        <v>-0.0213</v>
      </c>
      <c r="F2828" s="53">
        <v>6.27E8</v>
      </c>
      <c r="G2828" s="49" t="s">
        <v>56</v>
      </c>
      <c r="H2828" s="51">
        <v>2010.0</v>
      </c>
      <c r="I2828" s="51">
        <v>423045.0</v>
      </c>
      <c r="J2828" s="49" t="s">
        <v>72</v>
      </c>
      <c r="K2828" s="49" t="s">
        <v>650</v>
      </c>
    </row>
    <row r="2829">
      <c r="A2829" s="49" t="s">
        <v>5903</v>
      </c>
      <c r="B2829" s="49" t="s">
        <v>5904</v>
      </c>
      <c r="C2829" s="50">
        <v>5.28</v>
      </c>
      <c r="D2829" s="51">
        <v>-0.03</v>
      </c>
      <c r="E2829" s="52">
        <v>-0.0057</v>
      </c>
      <c r="F2829" s="53">
        <v>2.1E9</v>
      </c>
      <c r="G2829" s="49" t="s">
        <v>56</v>
      </c>
      <c r="H2829" s="51">
        <v>2020.0</v>
      </c>
      <c r="I2829" s="51">
        <v>609991.0</v>
      </c>
      <c r="J2829" s="49" t="s">
        <v>107</v>
      </c>
      <c r="K2829" s="49" t="s">
        <v>282</v>
      </c>
    </row>
    <row r="2830">
      <c r="A2830" s="49" t="s">
        <v>5905</v>
      </c>
      <c r="B2830" s="49" t="s">
        <v>5906</v>
      </c>
      <c r="C2830" s="50">
        <v>10.0</v>
      </c>
      <c r="D2830" s="51">
        <v>-0.105</v>
      </c>
      <c r="E2830" s="52">
        <v>-0.0104</v>
      </c>
      <c r="F2830" s="53">
        <v>1.91E9</v>
      </c>
      <c r="G2830" s="49" t="s">
        <v>67</v>
      </c>
      <c r="H2830" s="51">
        <v>2016.0</v>
      </c>
      <c r="I2830" s="51">
        <v>632336.0</v>
      </c>
      <c r="J2830" s="49" t="s">
        <v>107</v>
      </c>
      <c r="K2830" s="49" t="s">
        <v>2079</v>
      </c>
    </row>
    <row r="2831">
      <c r="A2831" s="49" t="s">
        <v>5907</v>
      </c>
      <c r="B2831" s="49" t="s">
        <v>5908</v>
      </c>
      <c r="C2831" s="50">
        <v>10.76</v>
      </c>
      <c r="D2831" s="51">
        <v>0.0</v>
      </c>
      <c r="E2831" s="52">
        <v>0.0</v>
      </c>
      <c r="F2831" s="51">
        <v>0.0</v>
      </c>
      <c r="G2831" s="49" t="s">
        <v>56</v>
      </c>
      <c r="H2831" s="51">
        <v>2022.0</v>
      </c>
      <c r="I2831" s="51">
        <v>605.0</v>
      </c>
      <c r="J2831" s="49" t="s">
        <v>72</v>
      </c>
      <c r="K2831" s="49" t="s">
        <v>73</v>
      </c>
    </row>
    <row r="2832">
      <c r="A2832" s="49" t="s">
        <v>5909</v>
      </c>
      <c r="B2832" s="49" t="s">
        <v>5910</v>
      </c>
      <c r="C2832" s="50">
        <v>0.141</v>
      </c>
      <c r="D2832" s="51">
        <v>0.0</v>
      </c>
      <c r="E2832" s="52">
        <v>0.0</v>
      </c>
      <c r="F2832" s="51">
        <v>0.0</v>
      </c>
      <c r="G2832" s="49" t="s">
        <v>56</v>
      </c>
      <c r="H2832" s="51">
        <v>2022.0</v>
      </c>
      <c r="I2832" s="51">
        <v>1.0</v>
      </c>
      <c r="J2832" s="49" t="s">
        <v>72</v>
      </c>
      <c r="K2832" s="49" t="s">
        <v>73</v>
      </c>
    </row>
    <row r="2833">
      <c r="A2833" s="49" t="s">
        <v>5911</v>
      </c>
      <c r="B2833" s="49" t="s">
        <v>5912</v>
      </c>
      <c r="C2833" s="50">
        <v>0.055</v>
      </c>
      <c r="D2833" s="51">
        <v>0.0</v>
      </c>
      <c r="E2833" s="52">
        <v>0.0</v>
      </c>
      <c r="F2833" s="51">
        <v>0.0</v>
      </c>
      <c r="G2833" s="49" t="s">
        <v>56</v>
      </c>
      <c r="H2833" s="51">
        <v>2022.0</v>
      </c>
      <c r="I2833" s="51">
        <v>500.0</v>
      </c>
      <c r="J2833" s="49" t="s">
        <v>72</v>
      </c>
      <c r="K2833" s="49" t="s">
        <v>73</v>
      </c>
    </row>
    <row r="2834">
      <c r="A2834" s="49" t="s">
        <v>5913</v>
      </c>
      <c r="B2834" s="49" t="s">
        <v>5914</v>
      </c>
      <c r="C2834" s="50">
        <v>3.3499</v>
      </c>
      <c r="D2834" s="51">
        <v>-0.0202</v>
      </c>
      <c r="E2834" s="52">
        <v>-0.006</v>
      </c>
      <c r="F2834" s="51">
        <v>3.8622103E7</v>
      </c>
      <c r="G2834" s="49" t="s">
        <v>476</v>
      </c>
      <c r="H2834" s="51">
        <v>2023.0</v>
      </c>
      <c r="I2834" s="51">
        <v>3814.0</v>
      </c>
      <c r="J2834" s="49" t="s">
        <v>82</v>
      </c>
      <c r="K2834" s="49" t="s">
        <v>83</v>
      </c>
    </row>
    <row r="2835">
      <c r="A2835" s="49" t="s">
        <v>5915</v>
      </c>
      <c r="B2835" s="49" t="s">
        <v>5916</v>
      </c>
      <c r="C2835" s="50">
        <v>18.92</v>
      </c>
      <c r="D2835" s="51">
        <v>-0.23</v>
      </c>
      <c r="E2835" s="52">
        <v>-0.012</v>
      </c>
      <c r="F2835" s="53">
        <v>1.71E9</v>
      </c>
      <c r="G2835" s="49" t="s">
        <v>56</v>
      </c>
      <c r="H2835" s="51">
        <v>2003.0</v>
      </c>
      <c r="I2835" s="51">
        <v>242886.0</v>
      </c>
      <c r="J2835" s="49" t="s">
        <v>72</v>
      </c>
      <c r="K2835" s="49" t="s">
        <v>124</v>
      </c>
    </row>
    <row r="2836">
      <c r="A2836" s="49" t="s">
        <v>5917</v>
      </c>
      <c r="B2836" s="49" t="s">
        <v>5918</v>
      </c>
      <c r="C2836" s="50">
        <v>22.55</v>
      </c>
      <c r="D2836" s="51">
        <v>-0.1952</v>
      </c>
      <c r="E2836" s="52">
        <v>-0.0086</v>
      </c>
      <c r="F2836" s="54"/>
      <c r="G2836" s="49" t="s">
        <v>56</v>
      </c>
      <c r="I2836" s="51">
        <v>2984.0</v>
      </c>
      <c r="J2836" s="54"/>
      <c r="K2836" s="54"/>
    </row>
    <row r="2837">
      <c r="A2837" s="49" t="s">
        <v>5919</v>
      </c>
      <c r="B2837" s="49" t="s">
        <v>5920</v>
      </c>
      <c r="C2837" s="50">
        <v>17.65</v>
      </c>
      <c r="D2837" s="51">
        <v>0.04</v>
      </c>
      <c r="E2837" s="52">
        <v>0.0023</v>
      </c>
      <c r="F2837" s="54"/>
      <c r="G2837" s="49" t="s">
        <v>56</v>
      </c>
      <c r="I2837" s="51">
        <v>10516.0</v>
      </c>
      <c r="J2837" s="54"/>
      <c r="K2837" s="54"/>
    </row>
    <row r="2838">
      <c r="A2838" s="49" t="s">
        <v>5921</v>
      </c>
      <c r="B2838" s="49" t="s">
        <v>5922</v>
      </c>
      <c r="C2838" s="50">
        <v>11.55</v>
      </c>
      <c r="D2838" s="51">
        <v>-0.45</v>
      </c>
      <c r="E2838" s="52">
        <v>-0.0375</v>
      </c>
      <c r="F2838" s="53">
        <v>8.7E8</v>
      </c>
      <c r="G2838" s="49" t="s">
        <v>56</v>
      </c>
      <c r="H2838" s="51">
        <v>2018.0</v>
      </c>
      <c r="I2838" s="51">
        <v>253531.0</v>
      </c>
      <c r="J2838" s="49" t="s">
        <v>107</v>
      </c>
      <c r="K2838" s="49" t="s">
        <v>262</v>
      </c>
    </row>
    <row r="2839">
      <c r="A2839" s="49" t="s">
        <v>5923</v>
      </c>
      <c r="B2839" s="49" t="s">
        <v>5924</v>
      </c>
      <c r="C2839" s="50">
        <v>106.95</v>
      </c>
      <c r="D2839" s="51">
        <v>-0.62</v>
      </c>
      <c r="E2839" s="52">
        <v>-0.0058</v>
      </c>
      <c r="F2839" s="53">
        <v>1.16E11</v>
      </c>
      <c r="G2839" s="49" t="s">
        <v>56</v>
      </c>
      <c r="I2839" s="51">
        <v>4017885.0</v>
      </c>
      <c r="J2839" s="49" t="s">
        <v>107</v>
      </c>
      <c r="K2839" s="49" t="s">
        <v>1246</v>
      </c>
    </row>
    <row r="2840">
      <c r="A2840" s="49" t="s">
        <v>5925</v>
      </c>
      <c r="B2840" s="49" t="s">
        <v>5926</v>
      </c>
      <c r="C2840" s="50">
        <v>9.59</v>
      </c>
      <c r="D2840" s="51">
        <v>0.12</v>
      </c>
      <c r="E2840" s="52">
        <v>0.0127</v>
      </c>
      <c r="F2840" s="51">
        <v>7.2902796E7</v>
      </c>
      <c r="G2840" s="49" t="s">
        <v>56</v>
      </c>
      <c r="I2840" s="51">
        <v>7410.0</v>
      </c>
      <c r="J2840" s="49" t="s">
        <v>72</v>
      </c>
      <c r="K2840" s="49" t="s">
        <v>650</v>
      </c>
    </row>
    <row r="2841">
      <c r="A2841" s="49" t="s">
        <v>5927</v>
      </c>
      <c r="B2841" s="49" t="s">
        <v>5928</v>
      </c>
      <c r="C2841" s="50">
        <v>25.03</v>
      </c>
      <c r="D2841" s="51">
        <v>0.0</v>
      </c>
      <c r="E2841" s="52">
        <v>0.0</v>
      </c>
      <c r="F2841" s="51">
        <v>0.0</v>
      </c>
      <c r="G2841" s="49" t="s">
        <v>56</v>
      </c>
      <c r="I2841" s="51">
        <v>3.0</v>
      </c>
      <c r="J2841" s="49" t="s">
        <v>72</v>
      </c>
      <c r="K2841" s="49" t="s">
        <v>650</v>
      </c>
    </row>
    <row r="2842">
      <c r="A2842" s="49" t="s">
        <v>5929</v>
      </c>
      <c r="B2842" s="49" t="s">
        <v>5930</v>
      </c>
      <c r="C2842" s="50">
        <v>24.05</v>
      </c>
      <c r="D2842" s="51">
        <v>-0.15</v>
      </c>
      <c r="E2842" s="52">
        <v>-0.0062</v>
      </c>
      <c r="F2842" s="51">
        <v>0.0</v>
      </c>
      <c r="G2842" s="49" t="s">
        <v>56</v>
      </c>
      <c r="I2842" s="51">
        <v>302.0</v>
      </c>
      <c r="J2842" s="49" t="s">
        <v>72</v>
      </c>
      <c r="K2842" s="49" t="s">
        <v>552</v>
      </c>
    </row>
    <row r="2843">
      <c r="A2843" s="49" t="s">
        <v>5931</v>
      </c>
      <c r="B2843" s="49" t="s">
        <v>5932</v>
      </c>
      <c r="C2843" s="50">
        <v>24.64</v>
      </c>
      <c r="D2843" s="51">
        <v>-0.06</v>
      </c>
      <c r="E2843" s="52">
        <v>-0.0024</v>
      </c>
      <c r="F2843" s="51">
        <v>0.0</v>
      </c>
      <c r="G2843" s="49" t="s">
        <v>56</v>
      </c>
      <c r="I2843" s="51">
        <v>246.0</v>
      </c>
      <c r="J2843" s="49" t="s">
        <v>72</v>
      </c>
      <c r="K2843" s="49" t="s">
        <v>552</v>
      </c>
    </row>
    <row r="2844">
      <c r="A2844" s="49" t="s">
        <v>5933</v>
      </c>
      <c r="B2844" s="49" t="s">
        <v>5934</v>
      </c>
      <c r="C2844" s="50">
        <v>63.62</v>
      </c>
      <c r="D2844" s="51">
        <v>-0.62</v>
      </c>
      <c r="E2844" s="52">
        <v>-0.0097</v>
      </c>
      <c r="F2844" s="53">
        <v>2.98E9</v>
      </c>
      <c r="G2844" s="49" t="s">
        <v>56</v>
      </c>
      <c r="I2844" s="51">
        <v>114124.0</v>
      </c>
      <c r="J2844" s="54"/>
      <c r="K2844" s="54"/>
    </row>
    <row r="2845">
      <c r="A2845" s="49" t="s">
        <v>5935</v>
      </c>
      <c r="B2845" s="49" t="s">
        <v>5936</v>
      </c>
      <c r="C2845" s="50">
        <v>1.89</v>
      </c>
      <c r="D2845" s="51">
        <v>-0.05</v>
      </c>
      <c r="E2845" s="52">
        <v>-0.0258</v>
      </c>
      <c r="F2845" s="51">
        <v>5.7917009E7</v>
      </c>
      <c r="G2845" s="49" t="s">
        <v>56</v>
      </c>
      <c r="I2845" s="51">
        <v>4391.0</v>
      </c>
      <c r="J2845" s="49" t="s">
        <v>107</v>
      </c>
      <c r="K2845" s="49" t="s">
        <v>262</v>
      </c>
    </row>
    <row r="2846">
      <c r="A2846" s="49" t="s">
        <v>5937</v>
      </c>
      <c r="B2846" s="49" t="s">
        <v>5938</v>
      </c>
      <c r="C2846" s="50">
        <v>21.9781</v>
      </c>
      <c r="D2846" s="51">
        <v>0.558</v>
      </c>
      <c r="E2846" s="52">
        <v>0.0261</v>
      </c>
      <c r="F2846" s="53">
        <v>5.8E8</v>
      </c>
      <c r="G2846" s="49" t="s">
        <v>56</v>
      </c>
      <c r="I2846" s="51">
        <v>802.0</v>
      </c>
      <c r="J2846" s="49" t="s">
        <v>72</v>
      </c>
      <c r="K2846" s="49" t="s">
        <v>650</v>
      </c>
    </row>
    <row r="2847">
      <c r="A2847" s="49" t="s">
        <v>5939</v>
      </c>
      <c r="B2847" s="49" t="s">
        <v>5940</v>
      </c>
      <c r="C2847" s="50">
        <v>65.45</v>
      </c>
      <c r="D2847" s="51">
        <v>0.25</v>
      </c>
      <c r="E2847" s="52">
        <v>0.0038</v>
      </c>
      <c r="F2847" s="53">
        <v>2.98E10</v>
      </c>
      <c r="G2847" s="49" t="s">
        <v>56</v>
      </c>
      <c r="I2847" s="51">
        <v>1667718.0</v>
      </c>
      <c r="J2847" s="49" t="s">
        <v>107</v>
      </c>
      <c r="K2847" s="49" t="s">
        <v>262</v>
      </c>
    </row>
    <row r="2848">
      <c r="A2848" s="49" t="s">
        <v>5941</v>
      </c>
      <c r="B2848" s="49" t="s">
        <v>5942</v>
      </c>
      <c r="C2848" s="50">
        <v>20.67</v>
      </c>
      <c r="D2848" s="51">
        <v>-1.33</v>
      </c>
      <c r="E2848" s="52">
        <v>-0.0605</v>
      </c>
      <c r="F2848" s="51">
        <v>2.9145485E7</v>
      </c>
      <c r="G2848" s="54"/>
      <c r="H2848" s="51">
        <v>2017.0</v>
      </c>
      <c r="I2848" s="51">
        <v>7009.0</v>
      </c>
      <c r="J2848" s="49" t="s">
        <v>68</v>
      </c>
      <c r="K2848" s="49" t="s">
        <v>69</v>
      </c>
    </row>
    <row r="2849">
      <c r="A2849" s="49" t="s">
        <v>5943</v>
      </c>
      <c r="B2849" s="49" t="s">
        <v>5944</v>
      </c>
      <c r="C2849" s="50">
        <v>11.4</v>
      </c>
      <c r="D2849" s="51">
        <v>0.2</v>
      </c>
      <c r="E2849" s="52">
        <v>0.0179</v>
      </c>
      <c r="F2849" s="53">
        <v>1.4E9</v>
      </c>
      <c r="G2849" s="49" t="s">
        <v>56</v>
      </c>
      <c r="H2849" s="51">
        <v>2001.0</v>
      </c>
      <c r="I2849" s="51">
        <v>519435.0</v>
      </c>
      <c r="J2849" s="49" t="s">
        <v>223</v>
      </c>
      <c r="K2849" s="49" t="s">
        <v>409</v>
      </c>
    </row>
    <row r="2850">
      <c r="A2850" s="49" t="s">
        <v>5945</v>
      </c>
      <c r="B2850" s="49" t="s">
        <v>5946</v>
      </c>
      <c r="C2850" s="50">
        <v>17.39</v>
      </c>
      <c r="D2850" s="51">
        <v>-0.21</v>
      </c>
      <c r="E2850" s="52">
        <v>-0.0119</v>
      </c>
      <c r="F2850" s="53">
        <v>1.11E10</v>
      </c>
      <c r="G2850" s="49" t="s">
        <v>56</v>
      </c>
      <c r="I2850" s="51">
        <v>2853561.0</v>
      </c>
      <c r="J2850" s="49" t="s">
        <v>107</v>
      </c>
      <c r="K2850" s="49" t="s">
        <v>262</v>
      </c>
    </row>
    <row r="2851">
      <c r="A2851" s="49" t="s">
        <v>5947</v>
      </c>
      <c r="B2851" s="49" t="s">
        <v>5948</v>
      </c>
      <c r="C2851" s="50">
        <v>14.06</v>
      </c>
      <c r="D2851" s="51">
        <v>-0.11</v>
      </c>
      <c r="E2851" s="52">
        <v>-0.0078</v>
      </c>
      <c r="F2851" s="53">
        <v>2.06E8</v>
      </c>
      <c r="G2851" s="49" t="s">
        <v>56</v>
      </c>
      <c r="I2851" s="51">
        <v>9945.0</v>
      </c>
      <c r="J2851" s="49" t="s">
        <v>57</v>
      </c>
      <c r="K2851" s="49" t="s">
        <v>1380</v>
      </c>
    </row>
    <row r="2852">
      <c r="A2852" s="49" t="s">
        <v>5949</v>
      </c>
      <c r="B2852" s="49" t="s">
        <v>5950</v>
      </c>
      <c r="C2852" s="50">
        <v>0.7147</v>
      </c>
      <c r="D2852" s="51">
        <v>-0.0353</v>
      </c>
      <c r="E2852" s="52">
        <v>-0.0471</v>
      </c>
      <c r="F2852" s="51">
        <v>1.3748039E7</v>
      </c>
      <c r="G2852" s="49" t="s">
        <v>610</v>
      </c>
      <c r="H2852" s="54"/>
      <c r="I2852" s="51">
        <v>141546.0</v>
      </c>
      <c r="J2852" s="49" t="s">
        <v>82</v>
      </c>
      <c r="K2852" s="49" t="s">
        <v>139</v>
      </c>
    </row>
    <row r="2853">
      <c r="A2853" s="49" t="s">
        <v>5951</v>
      </c>
      <c r="B2853" s="49" t="s">
        <v>5952</v>
      </c>
      <c r="C2853" s="50">
        <v>5.05</v>
      </c>
      <c r="D2853" s="51">
        <v>-0.12</v>
      </c>
      <c r="E2853" s="52">
        <v>-0.0232</v>
      </c>
      <c r="F2853" s="53">
        <v>1.04E9</v>
      </c>
      <c r="G2853" s="54"/>
      <c r="H2853" s="51">
        <v>2021.0</v>
      </c>
      <c r="I2853" s="51">
        <v>1891542.0</v>
      </c>
      <c r="J2853" s="49" t="s">
        <v>95</v>
      </c>
      <c r="K2853" s="49" t="s">
        <v>229</v>
      </c>
    </row>
    <row r="2854">
      <c r="A2854" s="49" t="s">
        <v>5953</v>
      </c>
      <c r="B2854" s="49" t="s">
        <v>5954</v>
      </c>
      <c r="C2854" s="50">
        <v>10.27</v>
      </c>
      <c r="D2854" s="51">
        <v>-0.78</v>
      </c>
      <c r="E2854" s="52">
        <v>-0.0706</v>
      </c>
      <c r="F2854" s="53">
        <v>3.32E8</v>
      </c>
      <c r="G2854" s="49" t="s">
        <v>56</v>
      </c>
      <c r="H2854" s="51">
        <v>2023.0</v>
      </c>
      <c r="I2854" s="51">
        <v>66795.0</v>
      </c>
      <c r="J2854" s="49" t="s">
        <v>95</v>
      </c>
      <c r="K2854" s="49" t="s">
        <v>1195</v>
      </c>
    </row>
    <row r="2855">
      <c r="A2855" s="49" t="s">
        <v>5955</v>
      </c>
      <c r="B2855" s="49" t="s">
        <v>5956</v>
      </c>
      <c r="C2855" s="50">
        <v>8.31</v>
      </c>
      <c r="D2855" s="51">
        <v>-0.1</v>
      </c>
      <c r="E2855" s="52">
        <v>-0.0119</v>
      </c>
      <c r="F2855" s="53">
        <v>1.05E9</v>
      </c>
      <c r="G2855" s="49" t="s">
        <v>56</v>
      </c>
      <c r="I2855" s="51">
        <v>2300384.0</v>
      </c>
      <c r="J2855" s="49" t="s">
        <v>95</v>
      </c>
      <c r="K2855" s="49" t="s">
        <v>1658</v>
      </c>
    </row>
    <row r="2856">
      <c r="A2856" s="49" t="s">
        <v>5957</v>
      </c>
      <c r="B2856" s="49" t="s">
        <v>5958</v>
      </c>
      <c r="C2856" s="50">
        <v>12.04</v>
      </c>
      <c r="D2856" s="51">
        <v>-1.28</v>
      </c>
      <c r="E2856" s="52">
        <v>-0.0961</v>
      </c>
      <c r="F2856" s="53">
        <v>1.59E8</v>
      </c>
      <c r="G2856" s="49" t="s">
        <v>56</v>
      </c>
      <c r="I2856" s="51">
        <v>113795.0</v>
      </c>
      <c r="J2856" s="49" t="s">
        <v>57</v>
      </c>
      <c r="K2856" s="49" t="s">
        <v>111</v>
      </c>
    </row>
    <row r="2857">
      <c r="A2857" s="49" t="s">
        <v>5959</v>
      </c>
      <c r="B2857" s="49" t="s">
        <v>5960</v>
      </c>
      <c r="C2857" s="50">
        <v>1.77</v>
      </c>
      <c r="D2857" s="51">
        <v>0.0</v>
      </c>
      <c r="E2857" s="52">
        <v>0.0</v>
      </c>
      <c r="F2857" s="53">
        <v>9.26E8</v>
      </c>
      <c r="G2857" s="49" t="s">
        <v>56</v>
      </c>
      <c r="H2857" s="51">
        <v>1996.0</v>
      </c>
      <c r="I2857" s="51">
        <v>2959160.0</v>
      </c>
      <c r="J2857" s="49" t="s">
        <v>82</v>
      </c>
      <c r="K2857" s="49" t="s">
        <v>83</v>
      </c>
    </row>
    <row r="2858">
      <c r="A2858" s="49" t="s">
        <v>5961</v>
      </c>
      <c r="B2858" s="49" t="s">
        <v>5962</v>
      </c>
      <c r="C2858" s="50">
        <v>22.2</v>
      </c>
      <c r="D2858" s="51">
        <v>-0.27</v>
      </c>
      <c r="E2858" s="52">
        <v>-0.012</v>
      </c>
      <c r="F2858" s="53">
        <v>1.19E9</v>
      </c>
      <c r="G2858" s="49" t="s">
        <v>56</v>
      </c>
      <c r="H2858" s="51">
        <v>1996.0</v>
      </c>
      <c r="I2858" s="51">
        <v>748969.0</v>
      </c>
      <c r="J2858" s="49" t="s">
        <v>95</v>
      </c>
      <c r="K2858" s="49" t="s">
        <v>2120</v>
      </c>
    </row>
    <row r="2859">
      <c r="A2859" s="49" t="s">
        <v>5963</v>
      </c>
      <c r="B2859" s="49" t="s">
        <v>5964</v>
      </c>
      <c r="C2859" s="50">
        <v>0.266</v>
      </c>
      <c r="D2859" s="51">
        <v>-0.0189</v>
      </c>
      <c r="E2859" s="52">
        <v>-0.0663</v>
      </c>
      <c r="F2859" s="51">
        <v>8656638.0</v>
      </c>
      <c r="G2859" s="54"/>
      <c r="H2859" s="51">
        <v>2021.0</v>
      </c>
      <c r="I2859" s="51">
        <v>83465.0</v>
      </c>
      <c r="J2859" s="49" t="s">
        <v>95</v>
      </c>
      <c r="K2859" s="49" t="s">
        <v>2718</v>
      </c>
    </row>
    <row r="2860">
      <c r="A2860" s="49" t="s">
        <v>5965</v>
      </c>
      <c r="B2860" s="49" t="s">
        <v>5966</v>
      </c>
      <c r="C2860" s="50">
        <v>4.85</v>
      </c>
      <c r="D2860" s="51">
        <v>-0.44</v>
      </c>
      <c r="E2860" s="52">
        <v>-0.0832</v>
      </c>
      <c r="F2860" s="53">
        <v>1.93E9</v>
      </c>
      <c r="G2860" s="49" t="s">
        <v>56</v>
      </c>
      <c r="H2860" s="51">
        <v>2022.0</v>
      </c>
      <c r="I2860" s="51">
        <v>234689.0</v>
      </c>
      <c r="J2860" s="49" t="s">
        <v>57</v>
      </c>
      <c r="K2860" s="49" t="s">
        <v>111</v>
      </c>
    </row>
    <row r="2861">
      <c r="A2861" s="49" t="s">
        <v>5967</v>
      </c>
      <c r="B2861" s="49" t="s">
        <v>5968</v>
      </c>
      <c r="C2861" s="50">
        <v>1.04</v>
      </c>
      <c r="D2861" s="51">
        <v>-0.06</v>
      </c>
      <c r="E2861" s="52">
        <v>-0.0546</v>
      </c>
      <c r="F2861" s="53">
        <v>2.47E8</v>
      </c>
      <c r="G2861" s="49" t="s">
        <v>56</v>
      </c>
      <c r="H2861" s="51">
        <v>2011.0</v>
      </c>
      <c r="I2861" s="51">
        <v>3681137.0</v>
      </c>
      <c r="J2861" s="49" t="s">
        <v>57</v>
      </c>
      <c r="K2861" s="49" t="s">
        <v>345</v>
      </c>
    </row>
    <row r="2862">
      <c r="A2862" s="49" t="s">
        <v>5969</v>
      </c>
      <c r="B2862" s="49" t="s">
        <v>5970</v>
      </c>
      <c r="C2862" s="50">
        <v>7.75</v>
      </c>
      <c r="D2862" s="51">
        <v>0.01</v>
      </c>
      <c r="E2862" s="52">
        <v>0.0013</v>
      </c>
      <c r="F2862" s="51">
        <v>0.0</v>
      </c>
      <c r="G2862" s="49" t="s">
        <v>56</v>
      </c>
      <c r="H2862" s="51">
        <v>1990.0</v>
      </c>
      <c r="I2862" s="51">
        <v>6874.0</v>
      </c>
      <c r="J2862" s="49" t="s">
        <v>72</v>
      </c>
      <c r="K2862" s="49" t="s">
        <v>124</v>
      </c>
    </row>
    <row r="2863">
      <c r="A2863" s="49" t="s">
        <v>5971</v>
      </c>
      <c r="B2863" s="49" t="s">
        <v>5972</v>
      </c>
      <c r="C2863" s="50">
        <v>3.91</v>
      </c>
      <c r="D2863" s="51">
        <v>-0.2</v>
      </c>
      <c r="E2863" s="52">
        <v>-0.0487</v>
      </c>
      <c r="F2863" s="51">
        <v>2.691339E7</v>
      </c>
      <c r="G2863" s="49" t="s">
        <v>476</v>
      </c>
      <c r="I2863" s="51">
        <v>218993.0</v>
      </c>
      <c r="J2863" s="49" t="s">
        <v>72</v>
      </c>
      <c r="K2863" s="49" t="s">
        <v>650</v>
      </c>
    </row>
    <row r="2864">
      <c r="A2864" s="49" t="s">
        <v>5973</v>
      </c>
      <c r="B2864" s="49" t="s">
        <v>5974</v>
      </c>
      <c r="C2864" s="50">
        <v>0.24</v>
      </c>
      <c r="D2864" s="51">
        <v>0.03</v>
      </c>
      <c r="E2864" s="52">
        <v>0.1429</v>
      </c>
      <c r="F2864" s="51">
        <v>388554.0</v>
      </c>
      <c r="G2864" s="49" t="s">
        <v>476</v>
      </c>
      <c r="I2864" s="51">
        <v>200.0</v>
      </c>
      <c r="J2864" s="49" t="s">
        <v>72</v>
      </c>
      <c r="K2864" s="49" t="s">
        <v>650</v>
      </c>
    </row>
    <row r="2865">
      <c r="A2865" s="49" t="s">
        <v>5975</v>
      </c>
      <c r="B2865" s="49" t="s">
        <v>5976</v>
      </c>
      <c r="C2865" s="50">
        <v>38.72</v>
      </c>
      <c r="D2865" s="51">
        <v>-1.04</v>
      </c>
      <c r="E2865" s="52">
        <v>-0.0262</v>
      </c>
      <c r="F2865" s="53">
        <v>2.11E9</v>
      </c>
      <c r="G2865" s="49" t="s">
        <v>56</v>
      </c>
      <c r="I2865" s="51">
        <v>414677.0</v>
      </c>
      <c r="J2865" s="49" t="s">
        <v>57</v>
      </c>
      <c r="K2865" s="49" t="s">
        <v>1558</v>
      </c>
    </row>
    <row r="2866">
      <c r="A2866" s="49" t="s">
        <v>5977</v>
      </c>
      <c r="B2866" s="49" t="s">
        <v>5978</v>
      </c>
      <c r="C2866" s="50">
        <v>14.07</v>
      </c>
      <c r="D2866" s="51">
        <v>-0.15</v>
      </c>
      <c r="E2866" s="52">
        <v>-0.0106</v>
      </c>
      <c r="F2866" s="53">
        <v>1.25E10</v>
      </c>
      <c r="G2866" s="49" t="s">
        <v>1521</v>
      </c>
      <c r="I2866" s="51">
        <v>4943986.0</v>
      </c>
      <c r="J2866" s="49" t="s">
        <v>127</v>
      </c>
      <c r="K2866" s="49" t="s">
        <v>441</v>
      </c>
    </row>
    <row r="2867">
      <c r="A2867" s="49" t="s">
        <v>5979</v>
      </c>
      <c r="B2867" s="49" t="s">
        <v>5980</v>
      </c>
      <c r="C2867" s="50">
        <v>30.03</v>
      </c>
      <c r="D2867" s="51">
        <v>-0.38</v>
      </c>
      <c r="E2867" s="52">
        <v>-0.0125</v>
      </c>
      <c r="F2867" s="53">
        <v>1.11E10</v>
      </c>
      <c r="G2867" s="54"/>
      <c r="H2867" s="51">
        <v>2020.0</v>
      </c>
      <c r="I2867" s="51">
        <v>1400260.0</v>
      </c>
      <c r="J2867" s="54"/>
      <c r="K2867" s="54"/>
    </row>
    <row r="2868">
      <c r="A2868" s="49" t="s">
        <v>5981</v>
      </c>
      <c r="B2868" s="49" t="s">
        <v>5982</v>
      </c>
      <c r="C2868" s="50">
        <v>6.18</v>
      </c>
      <c r="D2868" s="51">
        <v>-0.05</v>
      </c>
      <c r="E2868" s="52">
        <v>-0.008</v>
      </c>
      <c r="F2868" s="51">
        <v>0.0</v>
      </c>
      <c r="G2868" s="54"/>
      <c r="H2868" s="54"/>
      <c r="I2868" s="51">
        <v>529595.0</v>
      </c>
      <c r="J2868" s="54"/>
      <c r="K2868" s="54"/>
    </row>
    <row r="2869">
      <c r="A2869" s="49" t="s">
        <v>5983</v>
      </c>
      <c r="B2869" s="49" t="s">
        <v>5984</v>
      </c>
      <c r="C2869" s="50">
        <v>55.83</v>
      </c>
      <c r="D2869" s="51">
        <v>0.22</v>
      </c>
      <c r="E2869" s="52">
        <v>0.004</v>
      </c>
      <c r="F2869" s="53">
        <v>3.06E10</v>
      </c>
      <c r="G2869" s="49" t="s">
        <v>56</v>
      </c>
      <c r="H2869" s="51">
        <v>2021.0</v>
      </c>
      <c r="I2869" s="51">
        <v>1027807.0</v>
      </c>
      <c r="J2869" s="49" t="s">
        <v>107</v>
      </c>
      <c r="K2869" s="49" t="s">
        <v>108</v>
      </c>
    </row>
    <row r="2870">
      <c r="A2870" s="49" t="s">
        <v>5985</v>
      </c>
      <c r="B2870" s="49" t="s">
        <v>5986</v>
      </c>
      <c r="C2870" s="50">
        <v>11.67</v>
      </c>
      <c r="D2870" s="51">
        <v>-0.62</v>
      </c>
      <c r="E2870" s="52">
        <v>-0.0505</v>
      </c>
      <c r="F2870" s="53">
        <v>1.72E9</v>
      </c>
      <c r="G2870" s="49" t="s">
        <v>1194</v>
      </c>
      <c r="I2870" s="51">
        <v>1425892.0</v>
      </c>
      <c r="J2870" s="49" t="s">
        <v>72</v>
      </c>
      <c r="K2870" s="49" t="s">
        <v>878</v>
      </c>
    </row>
    <row r="2871">
      <c r="A2871" s="49" t="s">
        <v>5987</v>
      </c>
      <c r="B2871" s="49" t="s">
        <v>5988</v>
      </c>
      <c r="C2871" s="50">
        <v>4.29</v>
      </c>
      <c r="D2871" s="51">
        <v>0.01</v>
      </c>
      <c r="E2871" s="52">
        <v>0.0023</v>
      </c>
      <c r="F2871" s="53">
        <v>7.18E9</v>
      </c>
      <c r="G2871" s="49" t="s">
        <v>144</v>
      </c>
      <c r="H2871" s="54"/>
      <c r="I2871" s="51">
        <v>4250231.0</v>
      </c>
      <c r="J2871" s="49" t="s">
        <v>57</v>
      </c>
      <c r="K2871" s="49" t="s">
        <v>279</v>
      </c>
    </row>
    <row r="2872">
      <c r="A2872" s="49" t="s">
        <v>5989</v>
      </c>
      <c r="B2872" s="49" t="s">
        <v>5990</v>
      </c>
      <c r="C2872" s="50">
        <v>1.04</v>
      </c>
      <c r="D2872" s="51">
        <v>0.0391</v>
      </c>
      <c r="E2872" s="52">
        <v>0.0391</v>
      </c>
      <c r="F2872" s="51">
        <v>5.8024999E7</v>
      </c>
      <c r="G2872" s="49" t="s">
        <v>67</v>
      </c>
      <c r="H2872" s="54"/>
      <c r="I2872" s="51">
        <v>22570.0</v>
      </c>
      <c r="J2872" s="49" t="s">
        <v>72</v>
      </c>
      <c r="K2872" s="49" t="s">
        <v>68</v>
      </c>
    </row>
    <row r="2873">
      <c r="A2873" s="49" t="s">
        <v>5991</v>
      </c>
      <c r="B2873" s="49" t="s">
        <v>5992</v>
      </c>
      <c r="C2873" s="50">
        <v>70.74</v>
      </c>
      <c r="D2873" s="51">
        <v>-0.48</v>
      </c>
      <c r="E2873" s="52">
        <v>-0.0067</v>
      </c>
      <c r="F2873" s="53">
        <v>1.2E10</v>
      </c>
      <c r="G2873" s="49" t="s">
        <v>56</v>
      </c>
      <c r="I2873" s="51">
        <v>1053589.0</v>
      </c>
      <c r="J2873" s="49" t="s">
        <v>57</v>
      </c>
      <c r="K2873" s="49" t="s">
        <v>1064</v>
      </c>
    </row>
    <row r="2874">
      <c r="A2874" s="49" t="s">
        <v>5993</v>
      </c>
      <c r="B2874" s="49" t="s">
        <v>5994</v>
      </c>
      <c r="C2874" s="50">
        <v>3.71</v>
      </c>
      <c r="D2874" s="51">
        <v>0.02</v>
      </c>
      <c r="E2874" s="52">
        <v>0.0054</v>
      </c>
      <c r="F2874" s="51">
        <v>0.0</v>
      </c>
      <c r="G2874" s="49" t="s">
        <v>56</v>
      </c>
      <c r="H2874" s="51">
        <v>2005.0</v>
      </c>
      <c r="I2874" s="51">
        <v>218590.0</v>
      </c>
      <c r="J2874" s="49" t="s">
        <v>72</v>
      </c>
      <c r="K2874" s="49" t="s">
        <v>321</v>
      </c>
    </row>
    <row r="2875">
      <c r="A2875" s="49" t="s">
        <v>5995</v>
      </c>
      <c r="B2875" s="49" t="s">
        <v>5996</v>
      </c>
      <c r="C2875" s="50">
        <v>21.3801</v>
      </c>
      <c r="D2875" s="51">
        <v>-0.0499</v>
      </c>
      <c r="E2875" s="52">
        <v>-0.0023</v>
      </c>
      <c r="F2875" s="54"/>
      <c r="G2875" s="49" t="s">
        <v>56</v>
      </c>
      <c r="I2875" s="51">
        <v>1321.0</v>
      </c>
      <c r="J2875" s="54"/>
      <c r="K2875" s="54"/>
    </row>
    <row r="2876">
      <c r="A2876" s="49" t="s">
        <v>5997</v>
      </c>
      <c r="B2876" s="49" t="s">
        <v>5998</v>
      </c>
      <c r="C2876" s="50">
        <v>2.63</v>
      </c>
      <c r="D2876" s="51">
        <v>-0.13</v>
      </c>
      <c r="E2876" s="52">
        <v>-0.0471</v>
      </c>
      <c r="F2876" s="53">
        <v>6.42E8</v>
      </c>
      <c r="G2876" s="49" t="s">
        <v>1141</v>
      </c>
      <c r="H2876" s="54"/>
      <c r="I2876" s="51">
        <v>153149.0</v>
      </c>
      <c r="J2876" s="49" t="s">
        <v>95</v>
      </c>
      <c r="K2876" s="49" t="s">
        <v>1289</v>
      </c>
    </row>
    <row r="2877">
      <c r="A2877" s="49" t="s">
        <v>5999</v>
      </c>
      <c r="B2877" s="49" t="s">
        <v>6000</v>
      </c>
      <c r="C2877" s="50">
        <v>0.1602</v>
      </c>
      <c r="D2877" s="51">
        <v>-0.0098</v>
      </c>
      <c r="E2877" s="52">
        <v>-0.0577</v>
      </c>
      <c r="F2877" s="51">
        <v>3.9122705E7</v>
      </c>
      <c r="G2877" s="49" t="s">
        <v>1141</v>
      </c>
      <c r="H2877" s="54"/>
      <c r="I2877" s="51">
        <v>2031.0</v>
      </c>
      <c r="J2877" s="49" t="s">
        <v>95</v>
      </c>
      <c r="K2877" s="49" t="s">
        <v>1289</v>
      </c>
    </row>
    <row r="2878">
      <c r="A2878" s="49" t="s">
        <v>6001</v>
      </c>
      <c r="B2878" s="49" t="s">
        <v>6002</v>
      </c>
      <c r="C2878" s="50">
        <v>5.63</v>
      </c>
      <c r="D2878" s="51">
        <v>-0.08</v>
      </c>
      <c r="E2878" s="52">
        <v>-0.014</v>
      </c>
      <c r="F2878" s="53">
        <v>1.55E8</v>
      </c>
      <c r="G2878" s="49" t="s">
        <v>56</v>
      </c>
      <c r="I2878" s="51">
        <v>39473.0</v>
      </c>
      <c r="J2878" s="49" t="s">
        <v>72</v>
      </c>
      <c r="K2878" s="49" t="s">
        <v>481</v>
      </c>
    </row>
    <row r="2879">
      <c r="A2879" s="49" t="s">
        <v>6003</v>
      </c>
      <c r="B2879" s="49" t="s">
        <v>6004</v>
      </c>
      <c r="C2879" s="50">
        <v>22.9829</v>
      </c>
      <c r="D2879" s="51">
        <v>0.0629</v>
      </c>
      <c r="E2879" s="52">
        <v>0.0027</v>
      </c>
      <c r="F2879" s="54"/>
      <c r="G2879" s="49" t="s">
        <v>56</v>
      </c>
      <c r="I2879" s="51">
        <v>500.0</v>
      </c>
      <c r="J2879" s="54"/>
      <c r="K2879" s="54"/>
    </row>
    <row r="2880">
      <c r="A2880" s="49" t="s">
        <v>6005</v>
      </c>
      <c r="B2880" s="49" t="s">
        <v>6006</v>
      </c>
      <c r="C2880" s="50">
        <v>22.95</v>
      </c>
      <c r="D2880" s="51">
        <v>0.0</v>
      </c>
      <c r="E2880" s="52">
        <v>0.0</v>
      </c>
      <c r="F2880" s="54"/>
      <c r="G2880" s="49" t="s">
        <v>56</v>
      </c>
      <c r="I2880" s="51">
        <v>7.0</v>
      </c>
      <c r="J2880" s="54"/>
      <c r="K2880" s="54"/>
    </row>
    <row r="2881">
      <c r="A2881" s="49" t="s">
        <v>6007</v>
      </c>
      <c r="B2881" s="49" t="s">
        <v>6008</v>
      </c>
      <c r="C2881" s="50">
        <v>10.0001</v>
      </c>
      <c r="D2881" s="51">
        <v>-0.0249</v>
      </c>
      <c r="E2881" s="52">
        <v>-0.0025</v>
      </c>
      <c r="F2881" s="51">
        <v>8.8720557E7</v>
      </c>
      <c r="G2881" s="54"/>
      <c r="H2881" s="51">
        <v>2014.0</v>
      </c>
      <c r="I2881" s="51">
        <v>37197.0</v>
      </c>
      <c r="J2881" s="49" t="s">
        <v>72</v>
      </c>
      <c r="K2881" s="49" t="s">
        <v>124</v>
      </c>
    </row>
    <row r="2882">
      <c r="A2882" s="49" t="s">
        <v>6009</v>
      </c>
      <c r="B2882" s="49" t="s">
        <v>6010</v>
      </c>
      <c r="C2882" s="50">
        <v>25.99</v>
      </c>
      <c r="D2882" s="51">
        <v>-0.71</v>
      </c>
      <c r="E2882" s="52">
        <v>-0.0266</v>
      </c>
      <c r="F2882" s="53">
        <v>3.06E9</v>
      </c>
      <c r="G2882" s="49" t="s">
        <v>56</v>
      </c>
      <c r="H2882" s="51">
        <v>2018.0</v>
      </c>
      <c r="I2882" s="51">
        <v>1846326.0</v>
      </c>
      <c r="J2882" s="49" t="s">
        <v>82</v>
      </c>
      <c r="K2882" s="49" t="s">
        <v>244</v>
      </c>
    </row>
    <row r="2883">
      <c r="A2883" s="49" t="s">
        <v>6011</v>
      </c>
      <c r="B2883" s="49" t="s">
        <v>6012</v>
      </c>
      <c r="C2883" s="50">
        <v>586.34</v>
      </c>
      <c r="D2883" s="51">
        <v>-6.78</v>
      </c>
      <c r="E2883" s="52">
        <v>-0.0114</v>
      </c>
      <c r="F2883" s="53">
        <v>2.73E9</v>
      </c>
      <c r="G2883" s="49" t="s">
        <v>56</v>
      </c>
      <c r="I2883" s="51">
        <v>13766.0</v>
      </c>
      <c r="J2883" s="49" t="s">
        <v>68</v>
      </c>
      <c r="K2883" s="49" t="s">
        <v>69</v>
      </c>
    </row>
    <row r="2884">
      <c r="A2884" s="49" t="s">
        <v>6013</v>
      </c>
      <c r="B2884" s="49" t="s">
        <v>6014</v>
      </c>
      <c r="C2884" s="50">
        <v>4.3</v>
      </c>
      <c r="D2884" s="51">
        <v>-0.06</v>
      </c>
      <c r="E2884" s="52">
        <v>-0.0138</v>
      </c>
      <c r="F2884" s="53">
        <v>4.39E8</v>
      </c>
      <c r="G2884" s="54"/>
      <c r="H2884" s="51">
        <v>2018.0</v>
      </c>
      <c r="I2884" s="51">
        <v>3157.0</v>
      </c>
      <c r="J2884" s="49" t="s">
        <v>95</v>
      </c>
      <c r="K2884" s="49" t="s">
        <v>163</v>
      </c>
    </row>
    <row r="2885">
      <c r="A2885" s="49" t="s">
        <v>6015</v>
      </c>
      <c r="B2885" s="49" t="s">
        <v>6016</v>
      </c>
      <c r="C2885" s="50">
        <v>15.96</v>
      </c>
      <c r="D2885" s="51">
        <v>-0.48</v>
      </c>
      <c r="E2885" s="52">
        <v>-0.0292</v>
      </c>
      <c r="F2885" s="53">
        <v>3.64E8</v>
      </c>
      <c r="G2885" s="49" t="s">
        <v>56</v>
      </c>
      <c r="H2885" s="51">
        <v>2022.0</v>
      </c>
      <c r="I2885" s="51">
        <v>51887.0</v>
      </c>
      <c r="J2885" s="49" t="s">
        <v>72</v>
      </c>
      <c r="K2885" s="49" t="s">
        <v>650</v>
      </c>
    </row>
    <row r="2886">
      <c r="A2886" s="49" t="s">
        <v>6017</v>
      </c>
      <c r="B2886" s="49" t="s">
        <v>6018</v>
      </c>
      <c r="C2886" s="50">
        <v>10.4</v>
      </c>
      <c r="D2886" s="51">
        <v>-0.01</v>
      </c>
      <c r="E2886" s="52">
        <v>-0.001</v>
      </c>
      <c r="F2886" s="51">
        <v>0.0</v>
      </c>
      <c r="G2886" s="49" t="s">
        <v>56</v>
      </c>
      <c r="H2886" s="51">
        <v>2022.0</v>
      </c>
      <c r="I2886" s="51">
        <v>387477.0</v>
      </c>
      <c r="J2886" s="49" t="s">
        <v>72</v>
      </c>
      <c r="K2886" s="49" t="s">
        <v>73</v>
      </c>
    </row>
    <row r="2887">
      <c r="A2887" s="49" t="s">
        <v>6019</v>
      </c>
      <c r="B2887" s="49" t="s">
        <v>6020</v>
      </c>
      <c r="C2887" s="50">
        <v>0.11</v>
      </c>
      <c r="D2887" s="51">
        <v>0.0</v>
      </c>
      <c r="E2887" s="52">
        <v>0.0</v>
      </c>
      <c r="F2887" s="51">
        <v>0.0</v>
      </c>
      <c r="G2887" s="49" t="s">
        <v>56</v>
      </c>
      <c r="H2887" s="51">
        <v>2022.0</v>
      </c>
      <c r="I2887" s="51">
        <v>559.0</v>
      </c>
      <c r="J2887" s="49" t="s">
        <v>72</v>
      </c>
      <c r="K2887" s="49" t="s">
        <v>73</v>
      </c>
    </row>
    <row r="2888">
      <c r="A2888" s="49" t="s">
        <v>6021</v>
      </c>
      <c r="B2888" s="49" t="s">
        <v>6022</v>
      </c>
      <c r="C2888" s="50">
        <v>14.8</v>
      </c>
      <c r="D2888" s="51">
        <v>0.0</v>
      </c>
      <c r="E2888" s="52">
        <v>0.0</v>
      </c>
      <c r="F2888" s="53">
        <v>2.78E8</v>
      </c>
      <c r="G2888" s="49" t="s">
        <v>56</v>
      </c>
      <c r="H2888" s="51">
        <v>2004.0</v>
      </c>
      <c r="I2888" s="51">
        <v>93727.0</v>
      </c>
      <c r="J2888" s="49" t="s">
        <v>72</v>
      </c>
      <c r="K2888" s="49" t="s">
        <v>185</v>
      </c>
    </row>
    <row r="2889">
      <c r="A2889" s="49" t="s">
        <v>6023</v>
      </c>
      <c r="B2889" s="49" t="s">
        <v>6024</v>
      </c>
      <c r="C2889" s="50">
        <v>11.41</v>
      </c>
      <c r="D2889" s="51">
        <v>-0.47</v>
      </c>
      <c r="E2889" s="52">
        <v>-0.0396</v>
      </c>
      <c r="F2889" s="53">
        <v>6.96E8</v>
      </c>
      <c r="G2889" s="54"/>
      <c r="H2889" s="51">
        <v>2020.0</v>
      </c>
      <c r="I2889" s="51">
        <v>7342.0</v>
      </c>
      <c r="J2889" s="49" t="s">
        <v>72</v>
      </c>
      <c r="K2889" s="49" t="s">
        <v>650</v>
      </c>
    </row>
    <row r="2890">
      <c r="A2890" s="49" t="s">
        <v>6025</v>
      </c>
      <c r="B2890" s="49" t="s">
        <v>6026</v>
      </c>
      <c r="C2890" s="50">
        <v>16.48</v>
      </c>
      <c r="D2890" s="51">
        <v>0.09</v>
      </c>
      <c r="E2890" s="52">
        <v>0.0055</v>
      </c>
      <c r="F2890" s="53">
        <v>1.76E8</v>
      </c>
      <c r="G2890" s="49" t="s">
        <v>56</v>
      </c>
      <c r="H2890" s="51">
        <v>1978.0</v>
      </c>
      <c r="I2890" s="51">
        <v>29937.0</v>
      </c>
      <c r="J2890" s="49" t="s">
        <v>57</v>
      </c>
      <c r="K2890" s="49" t="s">
        <v>111</v>
      </c>
    </row>
    <row r="2891">
      <c r="A2891" s="49" t="s">
        <v>6027</v>
      </c>
      <c r="B2891" s="49" t="s">
        <v>6028</v>
      </c>
      <c r="C2891" s="50">
        <v>7.45</v>
      </c>
      <c r="D2891" s="51">
        <v>-0.15</v>
      </c>
      <c r="E2891" s="52">
        <v>-0.0197</v>
      </c>
      <c r="F2891" s="53">
        <v>3.88E8</v>
      </c>
      <c r="G2891" s="49" t="s">
        <v>274</v>
      </c>
      <c r="H2891" s="51">
        <v>2021.0</v>
      </c>
      <c r="I2891" s="51">
        <v>153930.0</v>
      </c>
      <c r="J2891" s="49" t="s">
        <v>82</v>
      </c>
      <c r="K2891" s="49" t="s">
        <v>83</v>
      </c>
    </row>
    <row r="2892">
      <c r="A2892" s="49" t="s">
        <v>6029</v>
      </c>
      <c r="B2892" s="49" t="s">
        <v>6030</v>
      </c>
      <c r="C2892" s="50">
        <v>6.53</v>
      </c>
      <c r="D2892" s="51">
        <v>0.0</v>
      </c>
      <c r="E2892" s="52">
        <v>0.0</v>
      </c>
      <c r="F2892" s="51">
        <v>8314623.0</v>
      </c>
      <c r="G2892" s="49" t="s">
        <v>56</v>
      </c>
      <c r="H2892" s="51">
        <v>2019.0</v>
      </c>
      <c r="I2892" s="51">
        <v>3727.0</v>
      </c>
      <c r="J2892" s="49" t="s">
        <v>82</v>
      </c>
      <c r="K2892" s="49" t="s">
        <v>83</v>
      </c>
    </row>
    <row r="2893">
      <c r="A2893" s="49" t="s">
        <v>6031</v>
      </c>
      <c r="B2893" s="49" t="s">
        <v>6032</v>
      </c>
      <c r="C2893" s="50">
        <v>10.34</v>
      </c>
      <c r="D2893" s="51">
        <v>-0.01</v>
      </c>
      <c r="E2893" s="52">
        <v>-0.001</v>
      </c>
      <c r="F2893" s="51">
        <v>0.0</v>
      </c>
      <c r="G2893" s="49" t="s">
        <v>56</v>
      </c>
      <c r="H2893" s="51">
        <v>2012.0</v>
      </c>
      <c r="I2893" s="51">
        <v>118126.0</v>
      </c>
      <c r="J2893" s="49" t="s">
        <v>72</v>
      </c>
      <c r="K2893" s="49" t="s">
        <v>481</v>
      </c>
    </row>
    <row r="2894">
      <c r="A2894" s="49" t="s">
        <v>6033</v>
      </c>
      <c r="B2894" s="49" t="s">
        <v>6034</v>
      </c>
      <c r="C2894" s="50">
        <v>10.9</v>
      </c>
      <c r="D2894" s="51">
        <v>0.01</v>
      </c>
      <c r="E2894" s="52">
        <v>9.0E-4</v>
      </c>
      <c r="F2894" s="53">
        <v>1.04E8</v>
      </c>
      <c r="G2894" s="49" t="s">
        <v>56</v>
      </c>
      <c r="I2894" s="51">
        <v>7315.0</v>
      </c>
      <c r="J2894" s="49" t="s">
        <v>82</v>
      </c>
      <c r="K2894" s="49" t="s">
        <v>498</v>
      </c>
    </row>
    <row r="2895">
      <c r="A2895" s="49" t="s">
        <v>6035</v>
      </c>
      <c r="B2895" s="49" t="s">
        <v>6036</v>
      </c>
      <c r="C2895" s="50">
        <v>98.44</v>
      </c>
      <c r="D2895" s="51">
        <v>-0.12</v>
      </c>
      <c r="E2895" s="52">
        <v>-0.0012</v>
      </c>
      <c r="F2895" s="53">
        <v>2.32E10</v>
      </c>
      <c r="G2895" s="49" t="s">
        <v>121</v>
      </c>
      <c r="H2895" s="54"/>
      <c r="I2895" s="51">
        <v>121801.0</v>
      </c>
      <c r="J2895" s="49" t="s">
        <v>95</v>
      </c>
      <c r="K2895" s="49" t="s">
        <v>540</v>
      </c>
    </row>
    <row r="2896">
      <c r="A2896" s="49" t="s">
        <v>6037</v>
      </c>
      <c r="B2896" s="49" t="s">
        <v>6038</v>
      </c>
      <c r="C2896" s="50">
        <v>33.39</v>
      </c>
      <c r="D2896" s="51">
        <v>-0.2</v>
      </c>
      <c r="E2896" s="52">
        <v>-0.006</v>
      </c>
      <c r="F2896" s="53">
        <v>1.27E9</v>
      </c>
      <c r="G2896" s="49" t="s">
        <v>56</v>
      </c>
      <c r="I2896" s="51">
        <v>38237.0</v>
      </c>
      <c r="J2896" s="49" t="s">
        <v>57</v>
      </c>
      <c r="K2896" s="49" t="s">
        <v>111</v>
      </c>
    </row>
    <row r="2897">
      <c r="A2897" s="49" t="s">
        <v>6039</v>
      </c>
      <c r="B2897" s="49" t="s">
        <v>6040</v>
      </c>
      <c r="C2897" s="50">
        <v>4.07</v>
      </c>
      <c r="D2897" s="51">
        <v>-0.08</v>
      </c>
      <c r="E2897" s="52">
        <v>-0.0193</v>
      </c>
      <c r="F2897" s="51">
        <v>6.6289999E7</v>
      </c>
      <c r="G2897" s="49" t="s">
        <v>56</v>
      </c>
      <c r="H2897" s="51">
        <v>1997.0</v>
      </c>
      <c r="I2897" s="51">
        <v>31169.0</v>
      </c>
      <c r="J2897" s="49" t="s">
        <v>57</v>
      </c>
      <c r="K2897" s="49" t="s">
        <v>64</v>
      </c>
    </row>
    <row r="2898">
      <c r="A2898" s="49" t="s">
        <v>6041</v>
      </c>
      <c r="B2898" s="49" t="s">
        <v>6042</v>
      </c>
      <c r="C2898" s="50">
        <v>1.39</v>
      </c>
      <c r="D2898" s="51">
        <v>0.01</v>
      </c>
      <c r="E2898" s="52">
        <v>0.0073</v>
      </c>
      <c r="F2898" s="51">
        <v>1.53595E7</v>
      </c>
      <c r="G2898" s="49" t="s">
        <v>1141</v>
      </c>
      <c r="H2898" s="54"/>
      <c r="I2898" s="51">
        <v>1139.0</v>
      </c>
      <c r="J2898" s="49" t="s">
        <v>107</v>
      </c>
      <c r="K2898" s="49" t="s">
        <v>2079</v>
      </c>
    </row>
    <row r="2899">
      <c r="A2899" s="49" t="s">
        <v>6043</v>
      </c>
      <c r="B2899" s="49" t="s">
        <v>6044</v>
      </c>
      <c r="C2899" s="50">
        <v>25.01</v>
      </c>
      <c r="D2899" s="51">
        <v>-0.28</v>
      </c>
      <c r="E2899" s="52">
        <v>-0.0111</v>
      </c>
      <c r="F2899" s="53">
        <v>1.14E9</v>
      </c>
      <c r="G2899" s="49" t="s">
        <v>56</v>
      </c>
      <c r="H2899" s="51">
        <v>1989.0</v>
      </c>
      <c r="I2899" s="51">
        <v>323987.0</v>
      </c>
      <c r="J2899" s="49" t="s">
        <v>95</v>
      </c>
      <c r="K2899" s="49" t="s">
        <v>2120</v>
      </c>
    </row>
    <row r="2900">
      <c r="A2900" s="49" t="s">
        <v>6045</v>
      </c>
      <c r="B2900" s="49" t="s">
        <v>6046</v>
      </c>
      <c r="C2900" s="50">
        <v>29.04</v>
      </c>
      <c r="D2900" s="51">
        <v>-0.42</v>
      </c>
      <c r="E2900" s="52">
        <v>-0.0143</v>
      </c>
      <c r="F2900" s="53">
        <v>5.12E9</v>
      </c>
      <c r="G2900" s="49" t="s">
        <v>121</v>
      </c>
      <c r="H2900" s="51">
        <v>2000.0</v>
      </c>
      <c r="I2900" s="51">
        <v>605103.0</v>
      </c>
      <c r="J2900" s="49" t="s">
        <v>95</v>
      </c>
      <c r="K2900" s="49" t="s">
        <v>1558</v>
      </c>
    </row>
    <row r="2901">
      <c r="A2901" s="49" t="s">
        <v>6047</v>
      </c>
      <c r="B2901" s="49" t="s">
        <v>6048</v>
      </c>
      <c r="C2901" s="50">
        <v>78.44</v>
      </c>
      <c r="D2901" s="51">
        <v>-1.23</v>
      </c>
      <c r="E2901" s="52">
        <v>-0.0154</v>
      </c>
      <c r="F2901" s="53">
        <v>9.77E10</v>
      </c>
      <c r="G2901" s="49" t="s">
        <v>56</v>
      </c>
      <c r="H2901" s="51">
        <v>1992.0</v>
      </c>
      <c r="I2901" s="51">
        <v>5563411.0</v>
      </c>
      <c r="J2901" s="49" t="s">
        <v>82</v>
      </c>
      <c r="K2901" s="49" t="s">
        <v>139</v>
      </c>
    </row>
    <row r="2902">
      <c r="A2902" s="49" t="s">
        <v>6049</v>
      </c>
      <c r="B2902" s="49" t="s">
        <v>6050</v>
      </c>
      <c r="C2902" s="50">
        <v>6.02</v>
      </c>
      <c r="D2902" s="51">
        <v>-0.16</v>
      </c>
      <c r="E2902" s="52">
        <v>-0.0259</v>
      </c>
      <c r="F2902" s="53">
        <v>3.41E8</v>
      </c>
      <c r="G2902" s="49" t="s">
        <v>738</v>
      </c>
      <c r="H2902" s="54"/>
      <c r="I2902" s="51">
        <v>139343.0</v>
      </c>
      <c r="J2902" s="49" t="s">
        <v>107</v>
      </c>
      <c r="K2902" s="49" t="s">
        <v>678</v>
      </c>
    </row>
    <row r="2903">
      <c r="A2903" s="49" t="s">
        <v>6051</v>
      </c>
      <c r="B2903" s="49" t="s">
        <v>6052</v>
      </c>
      <c r="C2903" s="50">
        <v>3.97</v>
      </c>
      <c r="D2903" s="51">
        <v>-0.005</v>
      </c>
      <c r="E2903" s="52">
        <v>-0.0013</v>
      </c>
      <c r="F2903" s="51">
        <v>0.0</v>
      </c>
      <c r="G2903" s="49" t="s">
        <v>56</v>
      </c>
      <c r="H2903" s="51">
        <v>1988.0</v>
      </c>
      <c r="I2903" s="51">
        <v>257324.0</v>
      </c>
      <c r="J2903" s="49" t="s">
        <v>72</v>
      </c>
      <c r="K2903" s="49" t="s">
        <v>552</v>
      </c>
    </row>
    <row r="2904">
      <c r="A2904" s="49" t="s">
        <v>6053</v>
      </c>
      <c r="B2904" s="49" t="s">
        <v>6054</v>
      </c>
      <c r="C2904" s="50">
        <v>3.91</v>
      </c>
      <c r="D2904" s="51">
        <v>-0.0128</v>
      </c>
      <c r="E2904" s="52">
        <v>-0.0033</v>
      </c>
      <c r="F2904" s="51">
        <v>1.0234769E7</v>
      </c>
      <c r="G2904" s="49" t="s">
        <v>56</v>
      </c>
      <c r="I2904" s="51">
        <v>6441.0</v>
      </c>
      <c r="J2904" s="49" t="s">
        <v>68</v>
      </c>
      <c r="K2904" s="49" t="s">
        <v>86</v>
      </c>
    </row>
    <row r="2905">
      <c r="A2905" s="49" t="s">
        <v>6055</v>
      </c>
      <c r="B2905" s="49" t="s">
        <v>6056</v>
      </c>
      <c r="C2905" s="50">
        <v>0.382</v>
      </c>
      <c r="D2905" s="51">
        <v>0.002</v>
      </c>
      <c r="E2905" s="52">
        <v>0.0053</v>
      </c>
      <c r="F2905" s="51">
        <v>999919.0</v>
      </c>
      <c r="G2905" s="49" t="s">
        <v>56</v>
      </c>
      <c r="I2905" s="51">
        <v>3111.0</v>
      </c>
      <c r="J2905" s="49" t="s">
        <v>68</v>
      </c>
      <c r="K2905" s="49" t="s">
        <v>86</v>
      </c>
    </row>
    <row r="2906">
      <c r="A2906" s="49" t="s">
        <v>6057</v>
      </c>
      <c r="B2906" s="49" t="s">
        <v>6058</v>
      </c>
      <c r="C2906" s="50">
        <v>62.86</v>
      </c>
      <c r="D2906" s="51">
        <v>-0.34</v>
      </c>
      <c r="E2906" s="52">
        <v>-0.0054</v>
      </c>
      <c r="F2906" s="53">
        <v>3.65E10</v>
      </c>
      <c r="G2906" s="49" t="s">
        <v>56</v>
      </c>
      <c r="I2906" s="51">
        <v>3396920.0</v>
      </c>
      <c r="J2906" s="49" t="s">
        <v>145</v>
      </c>
      <c r="K2906" s="49" t="s">
        <v>254</v>
      </c>
    </row>
    <row r="2907">
      <c r="A2907" s="49" t="s">
        <v>6059</v>
      </c>
      <c r="B2907" s="49" t="s">
        <v>6060</v>
      </c>
      <c r="C2907" s="50">
        <v>8.11</v>
      </c>
      <c r="D2907" s="51">
        <v>0.04</v>
      </c>
      <c r="E2907" s="52">
        <v>0.005</v>
      </c>
      <c r="F2907" s="51">
        <v>0.0</v>
      </c>
      <c r="G2907" s="49" t="s">
        <v>56</v>
      </c>
      <c r="I2907" s="51">
        <v>915.0</v>
      </c>
      <c r="J2907" s="49" t="s">
        <v>72</v>
      </c>
      <c r="K2907" s="49" t="s">
        <v>185</v>
      </c>
    </row>
    <row r="2908">
      <c r="A2908" s="49" t="s">
        <v>6061</v>
      </c>
      <c r="B2908" s="49" t="s">
        <v>6062</v>
      </c>
      <c r="C2908" s="50">
        <v>24.98</v>
      </c>
      <c r="D2908" s="51">
        <v>-0.09</v>
      </c>
      <c r="E2908" s="52">
        <v>-0.0036</v>
      </c>
      <c r="F2908" s="51">
        <v>0.0</v>
      </c>
      <c r="G2908" s="49" t="s">
        <v>56</v>
      </c>
      <c r="I2908" s="51">
        <v>147.0</v>
      </c>
      <c r="J2908" s="49" t="s">
        <v>72</v>
      </c>
      <c r="K2908" s="49" t="s">
        <v>185</v>
      </c>
    </row>
    <row r="2909">
      <c r="A2909" s="49" t="s">
        <v>6063</v>
      </c>
      <c r="B2909" s="49" t="s">
        <v>6064</v>
      </c>
      <c r="C2909" s="50">
        <v>24.99</v>
      </c>
      <c r="D2909" s="51">
        <v>0.04</v>
      </c>
      <c r="E2909" s="52">
        <v>0.0016</v>
      </c>
      <c r="F2909" s="51">
        <v>0.0</v>
      </c>
      <c r="G2909" s="49" t="s">
        <v>56</v>
      </c>
      <c r="I2909" s="51">
        <v>502.0</v>
      </c>
      <c r="J2909" s="49" t="s">
        <v>72</v>
      </c>
      <c r="K2909" s="49" t="s">
        <v>185</v>
      </c>
    </row>
    <row r="2910">
      <c r="A2910" s="49" t="s">
        <v>6065</v>
      </c>
      <c r="B2910" s="49" t="s">
        <v>6066</v>
      </c>
      <c r="C2910" s="50">
        <v>25.0</v>
      </c>
      <c r="D2910" s="51">
        <v>0.0</v>
      </c>
      <c r="E2910" s="52">
        <v>0.0</v>
      </c>
      <c r="F2910" s="51">
        <v>0.0</v>
      </c>
      <c r="G2910" s="49" t="s">
        <v>56</v>
      </c>
      <c r="I2910" s="51">
        <v>39.0</v>
      </c>
      <c r="J2910" s="49" t="s">
        <v>72</v>
      </c>
      <c r="K2910" s="49" t="s">
        <v>650</v>
      </c>
    </row>
    <row r="2911">
      <c r="A2911" s="49" t="s">
        <v>6067</v>
      </c>
      <c r="B2911" s="49" t="s">
        <v>6068</v>
      </c>
      <c r="C2911" s="50">
        <v>21.73</v>
      </c>
      <c r="D2911" s="51">
        <v>0.0</v>
      </c>
      <c r="E2911" s="52">
        <v>0.0</v>
      </c>
      <c r="F2911" s="53">
        <v>7.16E9</v>
      </c>
      <c r="G2911" s="49" t="s">
        <v>56</v>
      </c>
      <c r="I2911" s="51">
        <v>951.0</v>
      </c>
      <c r="J2911" s="49" t="s">
        <v>72</v>
      </c>
      <c r="K2911" s="49" t="s">
        <v>185</v>
      </c>
    </row>
    <row r="2912">
      <c r="A2912" s="49" t="s">
        <v>6069</v>
      </c>
      <c r="B2912" s="49" t="s">
        <v>6070</v>
      </c>
      <c r="C2912" s="50">
        <v>21.57</v>
      </c>
      <c r="D2912" s="51">
        <v>-0.12</v>
      </c>
      <c r="E2912" s="52">
        <v>-0.0055</v>
      </c>
      <c r="F2912" s="51">
        <v>0.0</v>
      </c>
      <c r="G2912" s="49" t="s">
        <v>56</v>
      </c>
      <c r="I2912" s="51">
        <v>220.0</v>
      </c>
      <c r="J2912" s="49" t="s">
        <v>72</v>
      </c>
      <c r="K2912" s="49" t="s">
        <v>185</v>
      </c>
    </row>
    <row r="2913">
      <c r="A2913" s="49" t="s">
        <v>6071</v>
      </c>
      <c r="B2913" s="49" t="s">
        <v>6072</v>
      </c>
      <c r="C2913" s="50">
        <v>66.61</v>
      </c>
      <c r="D2913" s="51">
        <v>-1.01</v>
      </c>
      <c r="E2913" s="52">
        <v>-0.0149</v>
      </c>
      <c r="F2913" s="53">
        <v>3.24E9</v>
      </c>
      <c r="G2913" s="49" t="s">
        <v>56</v>
      </c>
      <c r="H2913" s="51">
        <v>2015.0</v>
      </c>
      <c r="I2913" s="51">
        <v>260415.0</v>
      </c>
      <c r="J2913" s="49" t="s">
        <v>82</v>
      </c>
      <c r="K2913" s="49" t="s">
        <v>178</v>
      </c>
    </row>
    <row r="2914">
      <c r="A2914" s="49" t="s">
        <v>6073</v>
      </c>
      <c r="B2914" s="49" t="s">
        <v>6074</v>
      </c>
      <c r="C2914" s="50">
        <v>113.59</v>
      </c>
      <c r="D2914" s="51">
        <v>-1.18</v>
      </c>
      <c r="E2914" s="52">
        <v>-0.0103</v>
      </c>
      <c r="F2914" s="53">
        <v>1.08E10</v>
      </c>
      <c r="G2914" s="49" t="s">
        <v>56</v>
      </c>
      <c r="I2914" s="51">
        <v>426727.0</v>
      </c>
      <c r="J2914" s="49" t="s">
        <v>72</v>
      </c>
      <c r="K2914" s="49" t="s">
        <v>101</v>
      </c>
    </row>
    <row r="2915">
      <c r="A2915" s="49" t="s">
        <v>6075</v>
      </c>
      <c r="B2915" s="49" t="s">
        <v>6076</v>
      </c>
      <c r="C2915" s="50">
        <v>16.56</v>
      </c>
      <c r="D2915" s="51">
        <v>-0.09</v>
      </c>
      <c r="E2915" s="52">
        <v>-0.0054</v>
      </c>
      <c r="F2915" s="54"/>
      <c r="G2915" s="49" t="s">
        <v>56</v>
      </c>
      <c r="I2915" s="51">
        <v>10266.0</v>
      </c>
      <c r="J2915" s="54"/>
      <c r="K2915" s="54"/>
    </row>
    <row r="2916">
      <c r="A2916" s="49" t="s">
        <v>6077</v>
      </c>
      <c r="B2916" s="49" t="s">
        <v>6078</v>
      </c>
      <c r="C2916" s="50">
        <v>9.49</v>
      </c>
      <c r="D2916" s="51">
        <v>-0.1375</v>
      </c>
      <c r="E2916" s="52">
        <v>-0.0143</v>
      </c>
      <c r="F2916" s="53">
        <v>3.66E8</v>
      </c>
      <c r="G2916" s="49" t="s">
        <v>56</v>
      </c>
      <c r="H2916" s="51">
        <v>2001.0</v>
      </c>
      <c r="I2916" s="51">
        <v>204624.0</v>
      </c>
      <c r="J2916" s="49" t="s">
        <v>95</v>
      </c>
      <c r="K2916" s="49" t="s">
        <v>665</v>
      </c>
    </row>
    <row r="2917">
      <c r="A2917" s="49" t="s">
        <v>6079</v>
      </c>
      <c r="B2917" s="49" t="s">
        <v>6080</v>
      </c>
      <c r="C2917" s="50">
        <v>25.02</v>
      </c>
      <c r="D2917" s="51">
        <v>0.02</v>
      </c>
      <c r="E2917" s="52">
        <v>8.0E-4</v>
      </c>
      <c r="F2917" s="51">
        <v>0.0</v>
      </c>
      <c r="G2917" s="49" t="s">
        <v>56</v>
      </c>
      <c r="I2917" s="51">
        <v>1318.0</v>
      </c>
      <c r="J2917" s="54"/>
      <c r="K2917" s="54"/>
    </row>
    <row r="2918">
      <c r="A2918" s="49" t="s">
        <v>6081</v>
      </c>
      <c r="B2918" s="49" t="s">
        <v>6082</v>
      </c>
      <c r="C2918" s="50">
        <v>35.34</v>
      </c>
      <c r="D2918" s="51">
        <v>-0.51</v>
      </c>
      <c r="E2918" s="52">
        <v>-0.0142</v>
      </c>
      <c r="F2918" s="53">
        <v>5.78E9</v>
      </c>
      <c r="G2918" s="49" t="s">
        <v>738</v>
      </c>
      <c r="H2918" s="51">
        <v>2021.0</v>
      </c>
      <c r="I2918" s="51">
        <v>721330.0</v>
      </c>
      <c r="J2918" s="49" t="s">
        <v>107</v>
      </c>
      <c r="K2918" s="49" t="s">
        <v>262</v>
      </c>
    </row>
    <row r="2919">
      <c r="A2919" s="49" t="s">
        <v>6083</v>
      </c>
      <c r="B2919" s="49" t="s">
        <v>6084</v>
      </c>
      <c r="C2919" s="50">
        <v>1.73</v>
      </c>
      <c r="D2919" s="51">
        <v>-0.46</v>
      </c>
      <c r="E2919" s="52">
        <v>-0.2101</v>
      </c>
      <c r="F2919" s="51">
        <v>3.56034E7</v>
      </c>
      <c r="G2919" s="49" t="s">
        <v>3183</v>
      </c>
      <c r="H2919" s="54"/>
      <c r="I2919" s="51">
        <v>517579.0</v>
      </c>
      <c r="J2919" s="49" t="s">
        <v>95</v>
      </c>
      <c r="K2919" s="49" t="s">
        <v>1315</v>
      </c>
    </row>
    <row r="2920">
      <c r="A2920" s="49" t="s">
        <v>6085</v>
      </c>
      <c r="B2920" s="49" t="s">
        <v>6086</v>
      </c>
      <c r="C2920" s="50">
        <v>6.0837</v>
      </c>
      <c r="D2920" s="51">
        <v>-0.0263</v>
      </c>
      <c r="E2920" s="52">
        <v>-0.0043</v>
      </c>
      <c r="F2920" s="51">
        <v>1.7503316E7</v>
      </c>
      <c r="G2920" s="49" t="s">
        <v>56</v>
      </c>
      <c r="I2920" s="51">
        <v>1884.0</v>
      </c>
      <c r="J2920" s="49" t="s">
        <v>72</v>
      </c>
      <c r="K2920" s="49" t="s">
        <v>133</v>
      </c>
    </row>
    <row r="2921">
      <c r="A2921" s="49" t="s">
        <v>6087</v>
      </c>
      <c r="B2921" s="49" t="s">
        <v>6088</v>
      </c>
      <c r="C2921" s="50">
        <v>7.91</v>
      </c>
      <c r="D2921" s="51">
        <v>-0.04</v>
      </c>
      <c r="E2921" s="52">
        <v>-0.005</v>
      </c>
      <c r="F2921" s="53">
        <v>5.26E8</v>
      </c>
      <c r="G2921" s="49" t="s">
        <v>56</v>
      </c>
      <c r="I2921" s="51">
        <v>301927.0</v>
      </c>
      <c r="J2921" s="49" t="s">
        <v>57</v>
      </c>
      <c r="K2921" s="49" t="s">
        <v>269</v>
      </c>
    </row>
    <row r="2922">
      <c r="A2922" s="49" t="s">
        <v>6089</v>
      </c>
      <c r="B2922" s="49" t="s">
        <v>6090</v>
      </c>
      <c r="C2922" s="50">
        <v>0.78</v>
      </c>
      <c r="D2922" s="51">
        <v>-0.018</v>
      </c>
      <c r="E2922" s="52">
        <v>-0.0226</v>
      </c>
      <c r="F2922" s="53">
        <v>1.36E8</v>
      </c>
      <c r="G2922" s="54"/>
      <c r="H2922" s="54"/>
      <c r="I2922" s="51">
        <v>185164.0</v>
      </c>
      <c r="J2922" s="49" t="s">
        <v>127</v>
      </c>
      <c r="K2922" s="49" t="s">
        <v>441</v>
      </c>
    </row>
    <row r="2923">
      <c r="A2923" s="49" t="s">
        <v>6091</v>
      </c>
      <c r="B2923" s="49" t="s">
        <v>6092</v>
      </c>
      <c r="C2923" s="50">
        <v>0.103</v>
      </c>
      <c r="D2923" s="51">
        <v>-1.0E-4</v>
      </c>
      <c r="E2923" s="52">
        <v>-0.001</v>
      </c>
      <c r="F2923" s="51">
        <v>1.8993967E7</v>
      </c>
      <c r="G2923" s="49" t="s">
        <v>67</v>
      </c>
      <c r="H2923" s="51">
        <v>2013.0</v>
      </c>
      <c r="I2923" s="51">
        <v>4414052.0</v>
      </c>
      <c r="J2923" s="49" t="s">
        <v>57</v>
      </c>
      <c r="K2923" s="49" t="s">
        <v>279</v>
      </c>
    </row>
    <row r="2924">
      <c r="A2924" s="49" t="s">
        <v>6093</v>
      </c>
      <c r="B2924" s="49" t="s">
        <v>6094</v>
      </c>
      <c r="C2924" s="50">
        <v>10.79</v>
      </c>
      <c r="D2924" s="51">
        <v>0.0</v>
      </c>
      <c r="E2924" s="52">
        <v>0.0</v>
      </c>
      <c r="F2924" s="51">
        <v>0.0</v>
      </c>
      <c r="G2924" s="49" t="s">
        <v>56</v>
      </c>
      <c r="H2924" s="51">
        <v>2021.0</v>
      </c>
      <c r="I2924" s="51">
        <v>2.0</v>
      </c>
      <c r="J2924" s="49" t="s">
        <v>57</v>
      </c>
      <c r="K2924" s="49" t="s">
        <v>1246</v>
      </c>
    </row>
    <row r="2925">
      <c r="A2925" s="49" t="s">
        <v>6095</v>
      </c>
      <c r="B2925" s="49" t="s">
        <v>6096</v>
      </c>
      <c r="C2925" s="50">
        <v>0.1256</v>
      </c>
      <c r="D2925" s="51">
        <v>0.0</v>
      </c>
      <c r="E2925" s="52">
        <v>0.0</v>
      </c>
      <c r="F2925" s="51">
        <v>0.0</v>
      </c>
      <c r="G2925" s="49" t="s">
        <v>56</v>
      </c>
      <c r="H2925" s="51">
        <v>2021.0</v>
      </c>
      <c r="I2925" s="51">
        <v>1.0</v>
      </c>
      <c r="J2925" s="54"/>
      <c r="K2925" s="54"/>
    </row>
    <row r="2926">
      <c r="A2926" s="49" t="s">
        <v>6097</v>
      </c>
      <c r="B2926" s="49" t="s">
        <v>6098</v>
      </c>
      <c r="C2926" s="50">
        <v>10.84</v>
      </c>
      <c r="D2926" s="51">
        <v>0.09</v>
      </c>
      <c r="E2926" s="52">
        <v>0.0084</v>
      </c>
      <c r="F2926" s="51">
        <v>0.0</v>
      </c>
      <c r="G2926" s="49" t="s">
        <v>56</v>
      </c>
      <c r="H2926" s="51">
        <v>2021.0</v>
      </c>
      <c r="I2926" s="51">
        <v>250.0</v>
      </c>
      <c r="J2926" s="49" t="s">
        <v>57</v>
      </c>
      <c r="K2926" s="49" t="s">
        <v>1246</v>
      </c>
    </row>
    <row r="2927">
      <c r="A2927" s="49" t="s">
        <v>6099</v>
      </c>
      <c r="B2927" s="49" t="s">
        <v>6100</v>
      </c>
      <c r="C2927" s="50">
        <v>0.025</v>
      </c>
      <c r="D2927" s="51">
        <v>0.0</v>
      </c>
      <c r="E2927" s="52">
        <v>0.0</v>
      </c>
      <c r="F2927" s="51">
        <v>0.0</v>
      </c>
      <c r="G2927" s="49" t="s">
        <v>56</v>
      </c>
      <c r="H2927" s="51">
        <v>2021.0</v>
      </c>
      <c r="I2927" s="51">
        <v>20400.0</v>
      </c>
      <c r="J2927" s="49" t="s">
        <v>57</v>
      </c>
      <c r="K2927" s="49" t="s">
        <v>1246</v>
      </c>
    </row>
    <row r="2928">
      <c r="A2928" s="49" t="s">
        <v>6101</v>
      </c>
      <c r="B2928" s="49" t="s">
        <v>6102</v>
      </c>
      <c r="C2928" s="50">
        <v>0.43</v>
      </c>
      <c r="D2928" s="51">
        <v>0.0032</v>
      </c>
      <c r="E2928" s="52">
        <v>0.0075</v>
      </c>
      <c r="F2928" s="51">
        <v>722400.0</v>
      </c>
      <c r="G2928" s="49" t="s">
        <v>738</v>
      </c>
      <c r="H2928" s="51">
        <v>2014.0</v>
      </c>
      <c r="I2928" s="51">
        <v>16182.0</v>
      </c>
      <c r="J2928" s="49" t="s">
        <v>82</v>
      </c>
      <c r="K2928" s="49" t="s">
        <v>83</v>
      </c>
    </row>
    <row r="2929">
      <c r="A2929" s="49" t="s">
        <v>6103</v>
      </c>
      <c r="B2929" s="49" t="s">
        <v>6104</v>
      </c>
      <c r="C2929" s="50">
        <v>23.28</v>
      </c>
      <c r="D2929" s="51">
        <v>-0.93</v>
      </c>
      <c r="E2929" s="52">
        <v>-0.0384</v>
      </c>
      <c r="F2929" s="53">
        <v>2.5E9</v>
      </c>
      <c r="G2929" s="49" t="s">
        <v>236</v>
      </c>
      <c r="H2929" s="54"/>
      <c r="I2929" s="51">
        <v>968920.0</v>
      </c>
      <c r="J2929" s="49" t="s">
        <v>95</v>
      </c>
      <c r="K2929" s="49" t="s">
        <v>1315</v>
      </c>
    </row>
    <row r="2930">
      <c r="A2930" s="49" t="s">
        <v>6105</v>
      </c>
      <c r="B2930" s="49" t="s">
        <v>6106</v>
      </c>
      <c r="C2930" s="50">
        <v>4.33</v>
      </c>
      <c r="D2930" s="51">
        <v>-0.06</v>
      </c>
      <c r="E2930" s="52">
        <v>-0.0137</v>
      </c>
      <c r="F2930" s="51">
        <v>0.0</v>
      </c>
      <c r="G2930" s="49" t="s">
        <v>56</v>
      </c>
      <c r="H2930" s="51">
        <v>2006.0</v>
      </c>
      <c r="I2930" s="51">
        <v>126696.0</v>
      </c>
      <c r="J2930" s="49" t="s">
        <v>72</v>
      </c>
      <c r="K2930" s="49" t="s">
        <v>321</v>
      </c>
    </row>
    <row r="2931">
      <c r="A2931" s="49" t="s">
        <v>6107</v>
      </c>
      <c r="B2931" s="49" t="s">
        <v>6108</v>
      </c>
      <c r="C2931" s="50">
        <v>184.93</v>
      </c>
      <c r="D2931" s="51">
        <v>-4.63</v>
      </c>
      <c r="E2931" s="52">
        <v>-0.0244</v>
      </c>
      <c r="F2931" s="53">
        <v>7.82E9</v>
      </c>
      <c r="G2931" s="49" t="s">
        <v>56</v>
      </c>
      <c r="H2931" s="51">
        <v>2014.0</v>
      </c>
      <c r="I2931" s="51">
        <v>294044.0</v>
      </c>
      <c r="J2931" s="49" t="s">
        <v>107</v>
      </c>
      <c r="K2931" s="49" t="s">
        <v>348</v>
      </c>
    </row>
    <row r="2932">
      <c r="A2932" s="49" t="s">
        <v>6109</v>
      </c>
      <c r="B2932" s="49" t="s">
        <v>6110</v>
      </c>
      <c r="C2932" s="50">
        <v>24.5433</v>
      </c>
      <c r="D2932" s="51">
        <v>0.0433</v>
      </c>
      <c r="E2932" s="52">
        <v>0.0018</v>
      </c>
      <c r="F2932" s="54"/>
      <c r="G2932" s="49" t="s">
        <v>6111</v>
      </c>
      <c r="H2932" s="54"/>
      <c r="I2932" s="51">
        <v>3081.0</v>
      </c>
      <c r="J2932" s="54"/>
      <c r="K2932" s="54"/>
    </row>
    <row r="2933">
      <c r="A2933" s="49" t="s">
        <v>6112</v>
      </c>
      <c r="B2933" s="49" t="s">
        <v>6113</v>
      </c>
      <c r="C2933" s="50">
        <v>22.7</v>
      </c>
      <c r="D2933" s="51">
        <v>0.3</v>
      </c>
      <c r="E2933" s="52">
        <v>0.0134</v>
      </c>
      <c r="F2933" s="54"/>
      <c r="G2933" s="49" t="s">
        <v>3183</v>
      </c>
      <c r="H2933" s="54"/>
      <c r="I2933" s="51">
        <v>3739.0</v>
      </c>
      <c r="J2933" s="54"/>
      <c r="K2933" s="54"/>
    </row>
    <row r="2934">
      <c r="A2934" s="49" t="s">
        <v>6114</v>
      </c>
      <c r="B2934" s="49" t="s">
        <v>6115</v>
      </c>
      <c r="C2934" s="50">
        <v>24.4</v>
      </c>
      <c r="D2934" s="51">
        <v>-0.3251</v>
      </c>
      <c r="E2934" s="52">
        <v>-0.0132</v>
      </c>
      <c r="F2934" s="54"/>
      <c r="G2934" s="49" t="s">
        <v>3183</v>
      </c>
      <c r="H2934" s="54"/>
      <c r="I2934" s="51">
        <v>5720.0</v>
      </c>
      <c r="J2934" s="54"/>
      <c r="K2934" s="54"/>
    </row>
    <row r="2935">
      <c r="A2935" s="49" t="s">
        <v>6116</v>
      </c>
      <c r="B2935" s="49" t="s">
        <v>6117</v>
      </c>
      <c r="C2935" s="50">
        <v>23.2</v>
      </c>
      <c r="D2935" s="51">
        <v>-0.1101</v>
      </c>
      <c r="E2935" s="52">
        <v>-0.0047</v>
      </c>
      <c r="F2935" s="54"/>
      <c r="G2935" s="49" t="s">
        <v>3183</v>
      </c>
      <c r="H2935" s="54"/>
      <c r="I2935" s="51">
        <v>4470.0</v>
      </c>
      <c r="J2935" s="54"/>
      <c r="K2935" s="54"/>
    </row>
    <row r="2936">
      <c r="A2936" s="49" t="s">
        <v>6118</v>
      </c>
      <c r="B2936" s="49" t="s">
        <v>6119</v>
      </c>
      <c r="C2936" s="50">
        <v>30.32</v>
      </c>
      <c r="D2936" s="51">
        <v>-0.66</v>
      </c>
      <c r="E2936" s="52">
        <v>-0.0213</v>
      </c>
      <c r="F2936" s="53">
        <v>1.03E9</v>
      </c>
      <c r="G2936" s="49" t="s">
        <v>56</v>
      </c>
      <c r="H2936" s="51">
        <v>2005.0</v>
      </c>
      <c r="I2936" s="51">
        <v>107776.0</v>
      </c>
      <c r="J2936" s="49" t="s">
        <v>223</v>
      </c>
      <c r="K2936" s="49" t="s">
        <v>409</v>
      </c>
    </row>
    <row r="2937">
      <c r="A2937" s="49" t="s">
        <v>6120</v>
      </c>
      <c r="B2937" s="49" t="s">
        <v>6121</v>
      </c>
      <c r="C2937" s="50">
        <v>25.85</v>
      </c>
      <c r="D2937" s="51">
        <v>-0.21</v>
      </c>
      <c r="E2937" s="52">
        <v>-0.0081</v>
      </c>
      <c r="F2937" s="54"/>
      <c r="G2937" s="49" t="s">
        <v>56</v>
      </c>
      <c r="I2937" s="51">
        <v>31778.0</v>
      </c>
      <c r="J2937" s="54"/>
      <c r="K2937" s="54"/>
    </row>
    <row r="2938">
      <c r="A2938" s="49" t="s">
        <v>6122</v>
      </c>
      <c r="B2938" s="49" t="s">
        <v>6123</v>
      </c>
      <c r="C2938" s="50">
        <v>25.65</v>
      </c>
      <c r="D2938" s="51">
        <v>-0.0178</v>
      </c>
      <c r="E2938" s="52">
        <v>-7.0E-4</v>
      </c>
      <c r="F2938" s="54"/>
      <c r="G2938" s="49" t="s">
        <v>56</v>
      </c>
      <c r="I2938" s="51">
        <v>4292.0</v>
      </c>
      <c r="J2938" s="54"/>
      <c r="K2938" s="54"/>
    </row>
    <row r="2939">
      <c r="A2939" s="49" t="s">
        <v>6124</v>
      </c>
      <c r="B2939" s="49" t="s">
        <v>6125</v>
      </c>
      <c r="C2939" s="50">
        <v>34.44</v>
      </c>
      <c r="D2939" s="51">
        <v>0.08</v>
      </c>
      <c r="E2939" s="52">
        <v>0.0023</v>
      </c>
      <c r="F2939" s="53">
        <v>2.27E9</v>
      </c>
      <c r="G2939" s="49" t="s">
        <v>2540</v>
      </c>
      <c r="H2939" s="51">
        <v>2015.0</v>
      </c>
      <c r="I2939" s="51">
        <v>199579.0</v>
      </c>
      <c r="J2939" s="49" t="s">
        <v>82</v>
      </c>
      <c r="K2939" s="49" t="s">
        <v>83</v>
      </c>
    </row>
    <row r="2940">
      <c r="A2940" s="49" t="s">
        <v>6126</v>
      </c>
      <c r="B2940" s="49" t="s">
        <v>6127</v>
      </c>
      <c r="C2940" s="50">
        <v>45.65</v>
      </c>
      <c r="D2940" s="51">
        <v>-0.73</v>
      </c>
      <c r="E2940" s="52">
        <v>-0.0157</v>
      </c>
      <c r="F2940" s="53">
        <v>1.2E10</v>
      </c>
      <c r="G2940" s="49" t="s">
        <v>56</v>
      </c>
      <c r="I2940" s="51">
        <v>1229139.0</v>
      </c>
      <c r="J2940" s="49" t="s">
        <v>68</v>
      </c>
      <c r="K2940" s="49" t="s">
        <v>86</v>
      </c>
    </row>
    <row r="2941">
      <c r="A2941" s="49" t="s">
        <v>6128</v>
      </c>
      <c r="B2941" s="49" t="s">
        <v>6129</v>
      </c>
      <c r="C2941" s="50">
        <v>5.39</v>
      </c>
      <c r="D2941" s="51">
        <v>-0.11</v>
      </c>
      <c r="E2941" s="52">
        <v>-0.02</v>
      </c>
      <c r="F2941" s="51">
        <v>0.0</v>
      </c>
      <c r="G2941" s="49" t="s">
        <v>56</v>
      </c>
      <c r="H2941" s="51">
        <v>2005.0</v>
      </c>
      <c r="I2941" s="51">
        <v>101726.0</v>
      </c>
      <c r="J2941" s="49" t="s">
        <v>72</v>
      </c>
      <c r="K2941" s="49" t="s">
        <v>321</v>
      </c>
    </row>
    <row r="2942">
      <c r="A2942" s="49" t="s">
        <v>6130</v>
      </c>
      <c r="B2942" s="49" t="s">
        <v>6131</v>
      </c>
      <c r="C2942" s="50">
        <v>10.98</v>
      </c>
      <c r="D2942" s="51">
        <v>-0.08</v>
      </c>
      <c r="E2942" s="52">
        <v>-0.0072</v>
      </c>
      <c r="F2942" s="53">
        <v>3.87E8</v>
      </c>
      <c r="G2942" s="49" t="s">
        <v>1024</v>
      </c>
      <c r="H2942" s="51">
        <v>2007.0</v>
      </c>
      <c r="I2942" s="51">
        <v>48286.0</v>
      </c>
      <c r="J2942" s="49" t="s">
        <v>72</v>
      </c>
      <c r="K2942" s="49" t="s">
        <v>237</v>
      </c>
    </row>
    <row r="2943">
      <c r="A2943" s="49" t="s">
        <v>6132</v>
      </c>
      <c r="B2943" s="49" t="s">
        <v>6133</v>
      </c>
      <c r="C2943" s="50">
        <v>8.27</v>
      </c>
      <c r="D2943" s="51">
        <v>-0.135</v>
      </c>
      <c r="E2943" s="52">
        <v>-0.0161</v>
      </c>
      <c r="F2943" s="53">
        <v>1.06E8</v>
      </c>
      <c r="G2943" s="49" t="s">
        <v>56</v>
      </c>
      <c r="H2943" s="51">
        <v>2020.0</v>
      </c>
      <c r="I2943" s="51">
        <v>15042.0</v>
      </c>
      <c r="J2943" s="49" t="s">
        <v>82</v>
      </c>
      <c r="K2943" s="49" t="s">
        <v>83</v>
      </c>
    </row>
    <row r="2944">
      <c r="A2944" s="49" t="s">
        <v>6134</v>
      </c>
      <c r="B2944" s="49" t="s">
        <v>6135</v>
      </c>
      <c r="C2944" s="50">
        <v>10.61</v>
      </c>
      <c r="D2944" s="51">
        <v>0.01</v>
      </c>
      <c r="E2944" s="52">
        <v>9.0E-4</v>
      </c>
      <c r="F2944" s="51">
        <v>0.0</v>
      </c>
      <c r="G2944" s="49" t="s">
        <v>56</v>
      </c>
      <c r="H2944" s="51">
        <v>2022.0</v>
      </c>
      <c r="I2944" s="51">
        <v>112300.0</v>
      </c>
      <c r="J2944" s="49" t="s">
        <v>57</v>
      </c>
      <c r="K2944" s="49" t="s">
        <v>1246</v>
      </c>
    </row>
    <row r="2945">
      <c r="A2945" s="49" t="s">
        <v>6136</v>
      </c>
      <c r="B2945" s="49" t="s">
        <v>6137</v>
      </c>
      <c r="C2945" s="50">
        <v>0.1203</v>
      </c>
      <c r="D2945" s="51">
        <v>0.0</v>
      </c>
      <c r="E2945" s="52">
        <v>0.0</v>
      </c>
      <c r="F2945" s="51">
        <v>0.0</v>
      </c>
      <c r="G2945" s="49" t="s">
        <v>56</v>
      </c>
      <c r="H2945" s="51">
        <v>2022.0</v>
      </c>
      <c r="I2945" s="51">
        <v>1.0</v>
      </c>
      <c r="J2945" s="54"/>
      <c r="K2945" s="54"/>
    </row>
    <row r="2946">
      <c r="A2946" s="49" t="s">
        <v>6138</v>
      </c>
      <c r="B2946" s="49" t="s">
        <v>6139</v>
      </c>
      <c r="C2946" s="50">
        <v>0.011</v>
      </c>
      <c r="D2946" s="51">
        <v>-0.014</v>
      </c>
      <c r="E2946" s="52">
        <v>-0.56</v>
      </c>
      <c r="F2946" s="51">
        <v>0.0</v>
      </c>
      <c r="G2946" s="49" t="s">
        <v>56</v>
      </c>
      <c r="H2946" s="51">
        <v>2022.0</v>
      </c>
      <c r="I2946" s="51">
        <v>20000.0</v>
      </c>
      <c r="J2946" s="49" t="s">
        <v>57</v>
      </c>
      <c r="K2946" s="49" t="s">
        <v>1246</v>
      </c>
    </row>
    <row r="2947">
      <c r="A2947" s="49" t="s">
        <v>6140</v>
      </c>
      <c r="B2947" s="49" t="s">
        <v>6141</v>
      </c>
      <c r="C2947" s="50">
        <v>1.63</v>
      </c>
      <c r="D2947" s="51">
        <v>-0.05</v>
      </c>
      <c r="E2947" s="52">
        <v>-0.0298</v>
      </c>
      <c r="F2947" s="51">
        <v>7.3424833E7</v>
      </c>
      <c r="G2947" s="49" t="s">
        <v>56</v>
      </c>
      <c r="H2947" s="51">
        <v>2000.0</v>
      </c>
      <c r="I2947" s="51">
        <v>286049.0</v>
      </c>
      <c r="J2947" s="49" t="s">
        <v>127</v>
      </c>
      <c r="K2947" s="49" t="s">
        <v>3303</v>
      </c>
    </row>
    <row r="2948">
      <c r="A2948" s="49" t="s">
        <v>6142</v>
      </c>
      <c r="B2948" s="49" t="s">
        <v>6143</v>
      </c>
      <c r="C2948" s="50">
        <v>0.5981</v>
      </c>
      <c r="D2948" s="51">
        <v>-0.0069</v>
      </c>
      <c r="E2948" s="52">
        <v>-0.0114</v>
      </c>
      <c r="F2948" s="51">
        <v>1.6216104E7</v>
      </c>
      <c r="G2948" s="49" t="s">
        <v>1349</v>
      </c>
      <c r="H2948" s="51">
        <v>2020.0</v>
      </c>
      <c r="I2948" s="51">
        <v>243871.0</v>
      </c>
      <c r="J2948" s="49" t="s">
        <v>82</v>
      </c>
      <c r="K2948" s="49" t="s">
        <v>83</v>
      </c>
    </row>
    <row r="2949">
      <c r="A2949" s="49" t="s">
        <v>6144</v>
      </c>
      <c r="B2949" s="49" t="s">
        <v>6145</v>
      </c>
      <c r="C2949" s="50">
        <v>13.0672</v>
      </c>
      <c r="D2949" s="51">
        <v>0.2872</v>
      </c>
      <c r="E2949" s="52">
        <v>0.0225</v>
      </c>
      <c r="F2949" s="51">
        <v>7.7996954E7</v>
      </c>
      <c r="G2949" s="49" t="s">
        <v>56</v>
      </c>
      <c r="H2949" s="51">
        <v>2004.0</v>
      </c>
      <c r="I2949" s="51">
        <v>8891.0</v>
      </c>
      <c r="J2949" s="49" t="s">
        <v>72</v>
      </c>
      <c r="K2949" s="49" t="s">
        <v>321</v>
      </c>
    </row>
    <row r="2950">
      <c r="A2950" s="49" t="s">
        <v>6146</v>
      </c>
      <c r="B2950" s="49" t="s">
        <v>6147</v>
      </c>
      <c r="C2950" s="50">
        <v>48.95</v>
      </c>
      <c r="D2950" s="51">
        <v>0.0</v>
      </c>
      <c r="E2950" s="52">
        <v>0.0</v>
      </c>
      <c r="F2950" s="54"/>
      <c r="G2950" s="49" t="s">
        <v>56</v>
      </c>
      <c r="I2950" s="51">
        <v>2.0</v>
      </c>
      <c r="J2950" s="54"/>
      <c r="K2950" s="54"/>
    </row>
    <row r="2951">
      <c r="A2951" s="49" t="s">
        <v>6148</v>
      </c>
      <c r="B2951" s="49" t="s">
        <v>6149</v>
      </c>
      <c r="C2951" s="50">
        <v>50.11</v>
      </c>
      <c r="D2951" s="51">
        <v>0.03</v>
      </c>
      <c r="E2951" s="52">
        <v>6.0E-4</v>
      </c>
      <c r="F2951" s="54"/>
      <c r="G2951" s="49" t="s">
        <v>56</v>
      </c>
      <c r="I2951" s="51">
        <v>783.0</v>
      </c>
      <c r="J2951" s="54"/>
      <c r="K2951" s="54"/>
    </row>
    <row r="2952">
      <c r="A2952" s="49" t="s">
        <v>6150</v>
      </c>
      <c r="B2952" s="49" t="s">
        <v>6151</v>
      </c>
      <c r="C2952" s="50">
        <v>3.125</v>
      </c>
      <c r="D2952" s="51">
        <v>-0.305</v>
      </c>
      <c r="E2952" s="52">
        <v>-0.0889</v>
      </c>
      <c r="F2952" s="53">
        <v>1.55E8</v>
      </c>
      <c r="G2952" s="49" t="s">
        <v>56</v>
      </c>
      <c r="H2952" s="51">
        <v>2021.0</v>
      </c>
      <c r="I2952" s="51">
        <v>598278.0</v>
      </c>
      <c r="J2952" s="49" t="s">
        <v>82</v>
      </c>
      <c r="K2952" s="49" t="s">
        <v>83</v>
      </c>
    </row>
    <row r="2953">
      <c r="A2953" s="49" t="s">
        <v>6152</v>
      </c>
      <c r="B2953" s="49" t="s">
        <v>6153</v>
      </c>
      <c r="C2953" s="50">
        <v>4.85</v>
      </c>
      <c r="D2953" s="51">
        <v>-0.09</v>
      </c>
      <c r="E2953" s="52">
        <v>-0.0182</v>
      </c>
      <c r="F2953" s="51">
        <v>6.1641478E7</v>
      </c>
      <c r="G2953" s="49" t="s">
        <v>56</v>
      </c>
      <c r="H2953" s="51">
        <v>2004.0</v>
      </c>
      <c r="I2953" s="51">
        <v>38443.0</v>
      </c>
      <c r="J2953" s="49" t="s">
        <v>72</v>
      </c>
      <c r="K2953" s="49" t="s">
        <v>321</v>
      </c>
    </row>
    <row r="2954">
      <c r="A2954" s="49" t="s">
        <v>6154</v>
      </c>
      <c r="B2954" s="49" t="s">
        <v>6155</v>
      </c>
      <c r="C2954" s="50">
        <v>27.43</v>
      </c>
      <c r="D2954" s="51">
        <v>-0.17</v>
      </c>
      <c r="E2954" s="52">
        <v>-0.0062</v>
      </c>
      <c r="F2954" s="53">
        <v>2.34E10</v>
      </c>
      <c r="G2954" s="49" t="s">
        <v>56</v>
      </c>
      <c r="I2954" s="51">
        <v>3904559.0</v>
      </c>
      <c r="J2954" s="49" t="s">
        <v>57</v>
      </c>
      <c r="K2954" s="49" t="s">
        <v>391</v>
      </c>
    </row>
    <row r="2955">
      <c r="A2955" s="49" t="s">
        <v>6156</v>
      </c>
      <c r="B2955" s="49" t="s">
        <v>6157</v>
      </c>
      <c r="C2955" s="50">
        <v>1.3</v>
      </c>
      <c r="D2955" s="51">
        <v>-0.01</v>
      </c>
      <c r="E2955" s="52">
        <v>-0.0076</v>
      </c>
      <c r="F2955" s="51">
        <v>8.3611148E7</v>
      </c>
      <c r="G2955" s="49" t="s">
        <v>56</v>
      </c>
      <c r="H2955" s="51">
        <v>2014.0</v>
      </c>
      <c r="I2955" s="51">
        <v>34453.0</v>
      </c>
      <c r="J2955" s="49" t="s">
        <v>82</v>
      </c>
      <c r="K2955" s="49" t="s">
        <v>83</v>
      </c>
    </row>
    <row r="2956">
      <c r="A2956" s="49" t="s">
        <v>6158</v>
      </c>
      <c r="B2956" s="49" t="s">
        <v>6159</v>
      </c>
      <c r="C2956" s="50">
        <v>29.33</v>
      </c>
      <c r="D2956" s="51">
        <v>-0.15</v>
      </c>
      <c r="E2956" s="52">
        <v>-0.0051</v>
      </c>
      <c r="F2956" s="53">
        <v>4.04E10</v>
      </c>
      <c r="G2956" s="49" t="s">
        <v>56</v>
      </c>
      <c r="H2956" s="51">
        <v>2010.0</v>
      </c>
      <c r="I2956" s="51">
        <v>1.8023292E7</v>
      </c>
      <c r="J2956" s="49" t="s">
        <v>95</v>
      </c>
      <c r="K2956" s="49" t="s">
        <v>1289</v>
      </c>
    </row>
    <row r="2957">
      <c r="A2957" s="49" t="s">
        <v>6160</v>
      </c>
      <c r="B2957" s="49" t="s">
        <v>6161</v>
      </c>
      <c r="C2957" s="50">
        <v>28.65</v>
      </c>
      <c r="D2957" s="51">
        <v>-0.73</v>
      </c>
      <c r="E2957" s="52">
        <v>-0.0249</v>
      </c>
      <c r="F2957" s="53">
        <v>1.34E9</v>
      </c>
      <c r="G2957" s="49" t="s">
        <v>1349</v>
      </c>
      <c r="H2957" s="51">
        <v>2019.0</v>
      </c>
      <c r="I2957" s="51">
        <v>2498932.0</v>
      </c>
      <c r="J2957" s="49" t="s">
        <v>82</v>
      </c>
      <c r="K2957" s="49" t="s">
        <v>83</v>
      </c>
    </row>
    <row r="2958">
      <c r="A2958" s="49" t="s">
        <v>6162</v>
      </c>
      <c r="B2958" s="49" t="s">
        <v>6163</v>
      </c>
      <c r="C2958" s="50">
        <v>0.074</v>
      </c>
      <c r="D2958" s="51">
        <v>-0.0028</v>
      </c>
      <c r="E2958" s="52">
        <v>-0.0365</v>
      </c>
      <c r="F2958" s="51">
        <v>4982369.0</v>
      </c>
      <c r="G2958" s="49" t="s">
        <v>6164</v>
      </c>
      <c r="H2958" s="54"/>
      <c r="I2958" s="51">
        <v>3010160.0</v>
      </c>
      <c r="J2958" s="49" t="s">
        <v>95</v>
      </c>
      <c r="K2958" s="49" t="s">
        <v>229</v>
      </c>
    </row>
    <row r="2959">
      <c r="A2959" s="49" t="s">
        <v>6165</v>
      </c>
      <c r="B2959" s="49" t="s">
        <v>6166</v>
      </c>
      <c r="C2959" s="50">
        <v>4.32</v>
      </c>
      <c r="D2959" s="51">
        <v>0.5</v>
      </c>
      <c r="E2959" s="52">
        <v>0.1309</v>
      </c>
      <c r="F2959" s="53">
        <v>2.91E8</v>
      </c>
      <c r="G2959" s="49" t="s">
        <v>6164</v>
      </c>
      <c r="H2959" s="54"/>
      <c r="I2959" s="51">
        <v>11884.0</v>
      </c>
      <c r="J2959" s="49" t="s">
        <v>95</v>
      </c>
      <c r="K2959" s="49" t="s">
        <v>229</v>
      </c>
    </row>
    <row r="2960">
      <c r="A2960" s="49" t="s">
        <v>6167</v>
      </c>
      <c r="B2960" s="49" t="s">
        <v>6168</v>
      </c>
      <c r="C2960" s="50">
        <v>0.0029</v>
      </c>
      <c r="D2960" s="51">
        <v>-0.003</v>
      </c>
      <c r="E2960" s="52">
        <v>-0.5085</v>
      </c>
      <c r="F2960" s="51">
        <v>195255.0</v>
      </c>
      <c r="G2960" s="49" t="s">
        <v>6164</v>
      </c>
      <c r="H2960" s="54"/>
      <c r="I2960" s="51">
        <v>1000.0</v>
      </c>
      <c r="J2960" s="49" t="s">
        <v>95</v>
      </c>
      <c r="K2960" s="49" t="s">
        <v>229</v>
      </c>
    </row>
    <row r="2961">
      <c r="A2961" s="49" t="s">
        <v>6169</v>
      </c>
      <c r="B2961" s="49" t="s">
        <v>6170</v>
      </c>
      <c r="C2961" s="50">
        <v>0.846</v>
      </c>
      <c r="D2961" s="51">
        <v>-0.029</v>
      </c>
      <c r="E2961" s="52">
        <v>-0.0331</v>
      </c>
      <c r="F2961" s="53">
        <v>1.03E8</v>
      </c>
      <c r="G2961" s="49" t="s">
        <v>738</v>
      </c>
      <c r="H2961" s="51">
        <v>2018.0</v>
      </c>
      <c r="I2961" s="51">
        <v>1228765.0</v>
      </c>
      <c r="J2961" s="49" t="s">
        <v>82</v>
      </c>
      <c r="K2961" s="49" t="s">
        <v>139</v>
      </c>
    </row>
    <row r="2962">
      <c r="A2962" s="49" t="s">
        <v>6171</v>
      </c>
      <c r="B2962" s="49" t="s">
        <v>6172</v>
      </c>
      <c r="C2962" s="50">
        <v>13.16</v>
      </c>
      <c r="D2962" s="51">
        <v>-0.69</v>
      </c>
      <c r="E2962" s="52">
        <v>-0.0498</v>
      </c>
      <c r="F2962" s="53">
        <v>4.02E9</v>
      </c>
      <c r="G2962" s="49" t="s">
        <v>56</v>
      </c>
      <c r="H2962" s="51">
        <v>2002.0</v>
      </c>
      <c r="I2962" s="51">
        <v>5797120.0</v>
      </c>
      <c r="J2962" s="49" t="s">
        <v>95</v>
      </c>
      <c r="K2962" s="49" t="s">
        <v>6173</v>
      </c>
    </row>
    <row r="2963">
      <c r="A2963" s="49" t="s">
        <v>6174</v>
      </c>
      <c r="B2963" s="49" t="s">
        <v>6175</v>
      </c>
      <c r="C2963" s="50">
        <v>51.4</v>
      </c>
      <c r="D2963" s="51">
        <v>-2.48</v>
      </c>
      <c r="E2963" s="52">
        <v>-0.046</v>
      </c>
      <c r="F2963" s="53">
        <v>5.16E9</v>
      </c>
      <c r="G2963" s="49" t="s">
        <v>56</v>
      </c>
      <c r="H2963" s="51">
        <v>2012.0</v>
      </c>
      <c r="I2963" s="51">
        <v>1789778.0</v>
      </c>
      <c r="J2963" s="49" t="s">
        <v>82</v>
      </c>
      <c r="K2963" s="49" t="s">
        <v>178</v>
      </c>
    </row>
    <row r="2964">
      <c r="A2964" s="49" t="s">
        <v>6176</v>
      </c>
      <c r="B2964" s="49" t="s">
        <v>6177</v>
      </c>
      <c r="C2964" s="50">
        <v>2.5</v>
      </c>
      <c r="D2964" s="51">
        <v>0.0</v>
      </c>
      <c r="E2964" s="52">
        <v>0.0</v>
      </c>
      <c r="F2964" s="51">
        <v>9.033733E7</v>
      </c>
      <c r="G2964" s="49" t="s">
        <v>56</v>
      </c>
      <c r="I2964" s="51">
        <v>12135.0</v>
      </c>
      <c r="J2964" s="49" t="s">
        <v>107</v>
      </c>
      <c r="K2964" s="49" t="s">
        <v>262</v>
      </c>
    </row>
    <row r="2965">
      <c r="A2965" s="49" t="s">
        <v>6178</v>
      </c>
      <c r="B2965" s="49" t="s">
        <v>6179</v>
      </c>
      <c r="C2965" s="50">
        <v>5.6</v>
      </c>
      <c r="D2965" s="51">
        <v>0.68</v>
      </c>
      <c r="E2965" s="52">
        <v>0.1382</v>
      </c>
      <c r="F2965" s="51">
        <v>0.0</v>
      </c>
      <c r="G2965" s="49" t="s">
        <v>67</v>
      </c>
      <c r="H2965" s="51">
        <v>2023.0</v>
      </c>
      <c r="I2965" s="51">
        <v>308994.0</v>
      </c>
      <c r="J2965" s="54"/>
      <c r="K2965" s="54"/>
    </row>
    <row r="2966">
      <c r="A2966" s="49" t="s">
        <v>6180</v>
      </c>
      <c r="B2966" s="49" t="s">
        <v>6181</v>
      </c>
      <c r="C2966" s="50">
        <v>8.69</v>
      </c>
      <c r="D2966" s="51">
        <v>-0.1</v>
      </c>
      <c r="E2966" s="52">
        <v>-0.0114</v>
      </c>
      <c r="F2966" s="53">
        <v>5.7E8</v>
      </c>
      <c r="G2966" s="49" t="s">
        <v>56</v>
      </c>
      <c r="H2966" s="51">
        <v>2016.0</v>
      </c>
      <c r="I2966" s="51">
        <v>258541.0</v>
      </c>
      <c r="J2966" s="49" t="s">
        <v>68</v>
      </c>
      <c r="K2966" s="49" t="s">
        <v>86</v>
      </c>
    </row>
    <row r="2967">
      <c r="A2967" s="49" t="s">
        <v>6182</v>
      </c>
      <c r="B2967" s="49" t="s">
        <v>6183</v>
      </c>
      <c r="C2967" s="50">
        <v>24.4592</v>
      </c>
      <c r="D2967" s="51">
        <v>0.2792</v>
      </c>
      <c r="E2967" s="52">
        <v>0.0116</v>
      </c>
      <c r="F2967" s="54"/>
      <c r="G2967" s="49" t="s">
        <v>56</v>
      </c>
      <c r="I2967" s="51">
        <v>2576.0</v>
      </c>
      <c r="J2967" s="54"/>
      <c r="K2967" s="54"/>
    </row>
    <row r="2968">
      <c r="A2968" s="49" t="s">
        <v>6184</v>
      </c>
      <c r="B2968" s="49" t="s">
        <v>6185</v>
      </c>
      <c r="C2968" s="50">
        <v>57.03</v>
      </c>
      <c r="D2968" s="51">
        <v>-1.13</v>
      </c>
      <c r="E2968" s="52">
        <v>-0.0194</v>
      </c>
      <c r="F2968" s="53">
        <v>2.32E9</v>
      </c>
      <c r="G2968" s="49" t="s">
        <v>56</v>
      </c>
      <c r="H2968" s="51">
        <v>2016.0</v>
      </c>
      <c r="I2968" s="51">
        <v>225148.0</v>
      </c>
      <c r="J2968" s="54"/>
      <c r="K2968" s="54"/>
    </row>
    <row r="2969">
      <c r="A2969" s="49" t="s">
        <v>6186</v>
      </c>
      <c r="B2969" s="49" t="s">
        <v>6187</v>
      </c>
      <c r="C2969" s="50">
        <v>19.2</v>
      </c>
      <c r="D2969" s="51">
        <v>-0.43</v>
      </c>
      <c r="E2969" s="52">
        <v>-0.0219</v>
      </c>
      <c r="F2969" s="53">
        <v>5.27E8</v>
      </c>
      <c r="G2969" s="49" t="s">
        <v>56</v>
      </c>
      <c r="H2969" s="51">
        <v>2011.0</v>
      </c>
      <c r="I2969" s="51">
        <v>142167.0</v>
      </c>
      <c r="J2969" s="49" t="s">
        <v>365</v>
      </c>
      <c r="K2969" s="49" t="s">
        <v>366</v>
      </c>
    </row>
    <row r="2970">
      <c r="A2970" s="49" t="s">
        <v>6188</v>
      </c>
      <c r="B2970" s="49" t="s">
        <v>6189</v>
      </c>
      <c r="C2970" s="50">
        <v>3.25</v>
      </c>
      <c r="D2970" s="51">
        <v>0.13</v>
      </c>
      <c r="E2970" s="52">
        <v>0.0417</v>
      </c>
      <c r="F2970" s="53">
        <v>1.62E8</v>
      </c>
      <c r="G2970" s="49" t="s">
        <v>1576</v>
      </c>
      <c r="H2970" s="51">
        <v>2019.0</v>
      </c>
      <c r="I2970" s="51">
        <v>2092.0</v>
      </c>
      <c r="J2970" s="49" t="s">
        <v>82</v>
      </c>
      <c r="K2970" s="49" t="s">
        <v>139</v>
      </c>
    </row>
    <row r="2971">
      <c r="A2971" s="49" t="s">
        <v>6190</v>
      </c>
      <c r="B2971" s="49" t="s">
        <v>6191</v>
      </c>
      <c r="C2971" s="50">
        <v>14.32</v>
      </c>
      <c r="D2971" s="51">
        <v>-0.1</v>
      </c>
      <c r="E2971" s="52">
        <v>-0.0069</v>
      </c>
      <c r="F2971" s="53">
        <v>6.09E8</v>
      </c>
      <c r="G2971" s="49" t="s">
        <v>56</v>
      </c>
      <c r="I2971" s="51">
        <v>565373.0</v>
      </c>
      <c r="J2971" s="49" t="s">
        <v>95</v>
      </c>
      <c r="K2971" s="49" t="s">
        <v>1315</v>
      </c>
    </row>
    <row r="2972">
      <c r="A2972" s="49" t="s">
        <v>6192</v>
      </c>
      <c r="B2972" s="49" t="s">
        <v>6193</v>
      </c>
      <c r="C2972" s="50">
        <v>8.07</v>
      </c>
      <c r="D2972" s="51">
        <v>-0.25</v>
      </c>
      <c r="E2972" s="52">
        <v>-0.0301</v>
      </c>
      <c r="F2972" s="53">
        <v>8.43E8</v>
      </c>
      <c r="G2972" s="49" t="s">
        <v>56</v>
      </c>
      <c r="H2972" s="51">
        <v>2015.0</v>
      </c>
      <c r="I2972" s="51">
        <v>1674092.0</v>
      </c>
      <c r="J2972" s="49" t="s">
        <v>68</v>
      </c>
      <c r="K2972" s="49" t="s">
        <v>86</v>
      </c>
    </row>
    <row r="2973">
      <c r="A2973" s="49" t="s">
        <v>6194</v>
      </c>
      <c r="B2973" s="49" t="s">
        <v>6195</v>
      </c>
      <c r="C2973" s="50">
        <v>16.96</v>
      </c>
      <c r="D2973" s="51">
        <v>-0.07</v>
      </c>
      <c r="E2973" s="52">
        <v>-0.0041</v>
      </c>
      <c r="F2973" s="54"/>
      <c r="G2973" s="49" t="s">
        <v>56</v>
      </c>
      <c r="I2973" s="51">
        <v>27626.0</v>
      </c>
      <c r="J2973" s="54"/>
      <c r="K2973" s="54"/>
    </row>
    <row r="2974">
      <c r="A2974" s="49" t="s">
        <v>6196</v>
      </c>
      <c r="B2974" s="49" t="s">
        <v>6197</v>
      </c>
      <c r="C2974" s="50">
        <v>16.01</v>
      </c>
      <c r="D2974" s="51">
        <v>-0.29</v>
      </c>
      <c r="E2974" s="52">
        <v>-0.0178</v>
      </c>
      <c r="F2974" s="54"/>
      <c r="G2974" s="49" t="s">
        <v>56</v>
      </c>
      <c r="I2974" s="51">
        <v>29876.0</v>
      </c>
      <c r="J2974" s="54"/>
      <c r="K2974" s="54"/>
    </row>
    <row r="2975">
      <c r="A2975" s="49" t="s">
        <v>6198</v>
      </c>
      <c r="B2975" s="49" t="s">
        <v>6199</v>
      </c>
      <c r="C2975" s="50">
        <v>17.92</v>
      </c>
      <c r="D2975" s="51">
        <v>0.2</v>
      </c>
      <c r="E2975" s="52">
        <v>0.0113</v>
      </c>
      <c r="F2975" s="54"/>
      <c r="G2975" s="49" t="s">
        <v>56</v>
      </c>
      <c r="I2975" s="51">
        <v>15471.0</v>
      </c>
      <c r="J2975" s="54"/>
      <c r="K2975" s="54"/>
    </row>
    <row r="2976">
      <c r="A2976" s="49" t="s">
        <v>6200</v>
      </c>
      <c r="B2976" s="49" t="s">
        <v>6201</v>
      </c>
      <c r="C2976" s="50">
        <v>17.64</v>
      </c>
      <c r="D2976" s="51">
        <v>0.01</v>
      </c>
      <c r="E2976" s="52">
        <v>6.0E-4</v>
      </c>
      <c r="F2976" s="54"/>
      <c r="G2976" s="49" t="s">
        <v>56</v>
      </c>
      <c r="I2976" s="51">
        <v>3069.0</v>
      </c>
      <c r="J2976" s="54"/>
      <c r="K2976" s="54"/>
    </row>
    <row r="2977">
      <c r="A2977" s="49" t="s">
        <v>6202</v>
      </c>
      <c r="B2977" s="49" t="s">
        <v>6203</v>
      </c>
      <c r="C2977" s="50">
        <v>0.609</v>
      </c>
      <c r="D2977" s="51">
        <v>0.0389</v>
      </c>
      <c r="E2977" s="52">
        <v>0.0682</v>
      </c>
      <c r="F2977" s="51">
        <v>1617632.0</v>
      </c>
      <c r="G2977" s="49" t="s">
        <v>56</v>
      </c>
      <c r="H2977" s="51">
        <v>2019.0</v>
      </c>
      <c r="I2977" s="51">
        <v>11783.0</v>
      </c>
      <c r="J2977" s="49" t="s">
        <v>95</v>
      </c>
      <c r="K2977" s="49" t="s">
        <v>446</v>
      </c>
    </row>
    <row r="2978">
      <c r="A2978" s="49" t="s">
        <v>6204</v>
      </c>
      <c r="B2978" s="49" t="s">
        <v>6205</v>
      </c>
      <c r="C2978" s="50">
        <v>20.01</v>
      </c>
      <c r="D2978" s="51">
        <v>-0.03</v>
      </c>
      <c r="E2978" s="52">
        <v>-0.0015</v>
      </c>
      <c r="F2978" s="53">
        <v>5.24E8</v>
      </c>
      <c r="G2978" s="49" t="s">
        <v>56</v>
      </c>
      <c r="H2978" s="51">
        <v>2023.0</v>
      </c>
      <c r="I2978" s="51">
        <v>101285.0</v>
      </c>
      <c r="J2978" s="49" t="s">
        <v>82</v>
      </c>
      <c r="K2978" s="49" t="s">
        <v>83</v>
      </c>
    </row>
    <row r="2979">
      <c r="A2979" s="49" t="s">
        <v>6206</v>
      </c>
      <c r="B2979" s="49" t="s">
        <v>6207</v>
      </c>
      <c r="C2979" s="50">
        <v>0.309</v>
      </c>
      <c r="D2979" s="51">
        <v>-0.014</v>
      </c>
      <c r="E2979" s="52">
        <v>-0.0433</v>
      </c>
      <c r="F2979" s="51">
        <v>1.8357635E7</v>
      </c>
      <c r="G2979" s="49" t="s">
        <v>56</v>
      </c>
      <c r="H2979" s="51">
        <v>2018.0</v>
      </c>
      <c r="I2979" s="51">
        <v>140610.0</v>
      </c>
      <c r="J2979" s="49" t="s">
        <v>82</v>
      </c>
      <c r="K2979" s="49" t="s">
        <v>83</v>
      </c>
    </row>
    <row r="2980">
      <c r="A2980" s="49" t="s">
        <v>6208</v>
      </c>
      <c r="B2980" s="49" t="s">
        <v>6209</v>
      </c>
      <c r="C2980" s="50">
        <v>93.96</v>
      </c>
      <c r="D2980" s="51">
        <v>-1.54</v>
      </c>
      <c r="E2980" s="52">
        <v>-0.0161</v>
      </c>
      <c r="F2980" s="53">
        <v>5.85E9</v>
      </c>
      <c r="G2980" s="49" t="s">
        <v>56</v>
      </c>
      <c r="H2980" s="51">
        <v>2010.0</v>
      </c>
      <c r="I2980" s="51">
        <v>1046482.0</v>
      </c>
      <c r="J2980" s="49" t="s">
        <v>95</v>
      </c>
      <c r="K2980" s="49" t="s">
        <v>64</v>
      </c>
    </row>
    <row r="2981">
      <c r="A2981" s="49" t="s">
        <v>6210</v>
      </c>
      <c r="B2981" s="49" t="s">
        <v>6211</v>
      </c>
      <c r="C2981" s="50">
        <v>0.847</v>
      </c>
      <c r="D2981" s="51">
        <v>-0.003</v>
      </c>
      <c r="E2981" s="52">
        <v>-0.0035</v>
      </c>
      <c r="F2981" s="51">
        <v>4.3112348E7</v>
      </c>
      <c r="G2981" s="49" t="s">
        <v>476</v>
      </c>
      <c r="H2981" s="51">
        <v>2022.0</v>
      </c>
      <c r="I2981" s="51">
        <v>1836505.0</v>
      </c>
      <c r="J2981" s="49" t="s">
        <v>68</v>
      </c>
      <c r="K2981" s="49" t="s">
        <v>69</v>
      </c>
    </row>
    <row r="2982">
      <c r="A2982" s="49" t="s">
        <v>6212</v>
      </c>
      <c r="B2982" s="49" t="s">
        <v>6213</v>
      </c>
      <c r="C2982" s="50">
        <v>1.85</v>
      </c>
      <c r="D2982" s="51">
        <v>-0.01</v>
      </c>
      <c r="E2982" s="52">
        <v>-0.0054</v>
      </c>
      <c r="F2982" s="51">
        <v>6.8784981E7</v>
      </c>
      <c r="G2982" s="49" t="s">
        <v>56</v>
      </c>
      <c r="I2982" s="51">
        <v>59585.0</v>
      </c>
      <c r="J2982" s="49" t="s">
        <v>145</v>
      </c>
      <c r="K2982" s="49" t="s">
        <v>1246</v>
      </c>
    </row>
    <row r="2983">
      <c r="A2983" s="49" t="s">
        <v>6214</v>
      </c>
      <c r="B2983" s="49" t="s">
        <v>6215</v>
      </c>
      <c r="C2983" s="50">
        <v>4.9</v>
      </c>
      <c r="D2983" s="51">
        <v>-0.07</v>
      </c>
      <c r="E2983" s="52">
        <v>-0.0141</v>
      </c>
      <c r="F2983" s="51">
        <v>9.0529651E7</v>
      </c>
      <c r="G2983" s="49" t="s">
        <v>56</v>
      </c>
      <c r="H2983" s="51">
        <v>2011.0</v>
      </c>
      <c r="I2983" s="51">
        <v>14618.0</v>
      </c>
      <c r="J2983" s="49" t="s">
        <v>72</v>
      </c>
      <c r="K2983" s="49" t="s">
        <v>321</v>
      </c>
    </row>
    <row r="2984">
      <c r="A2984" s="49" t="s">
        <v>6216</v>
      </c>
      <c r="B2984" s="49" t="s">
        <v>6217</v>
      </c>
      <c r="C2984" s="50">
        <v>21.5255</v>
      </c>
      <c r="D2984" s="51">
        <v>0.0655</v>
      </c>
      <c r="E2984" s="52">
        <v>0.0031</v>
      </c>
      <c r="F2984" s="54"/>
      <c r="G2984" s="49" t="s">
        <v>56</v>
      </c>
      <c r="I2984" s="51">
        <v>3597.0</v>
      </c>
      <c r="J2984" s="54"/>
      <c r="K2984" s="54"/>
    </row>
    <row r="2985">
      <c r="A2985" s="49" t="s">
        <v>6218</v>
      </c>
      <c r="B2985" s="49" t="s">
        <v>6219</v>
      </c>
      <c r="C2985" s="50">
        <v>5.1022</v>
      </c>
      <c r="D2985" s="51">
        <v>0.0522</v>
      </c>
      <c r="E2985" s="52">
        <v>0.0103</v>
      </c>
      <c r="F2985" s="51">
        <v>9.2946053E7</v>
      </c>
      <c r="G2985" s="49" t="s">
        <v>4504</v>
      </c>
      <c r="H2985" s="51">
        <v>2021.0</v>
      </c>
      <c r="I2985" s="51">
        <v>5071.0</v>
      </c>
      <c r="J2985" s="49" t="s">
        <v>82</v>
      </c>
      <c r="K2985" s="49" t="s">
        <v>139</v>
      </c>
    </row>
    <row r="2986">
      <c r="A2986" s="49" t="s">
        <v>6220</v>
      </c>
      <c r="B2986" s="49" t="s">
        <v>6221</v>
      </c>
      <c r="C2986" s="50">
        <v>30.34</v>
      </c>
      <c r="D2986" s="51">
        <v>-0.11</v>
      </c>
      <c r="E2986" s="52">
        <v>-0.0036</v>
      </c>
      <c r="F2986" s="53">
        <v>7.08E9</v>
      </c>
      <c r="G2986" s="49" t="s">
        <v>56</v>
      </c>
      <c r="I2986" s="51">
        <v>1820706.0</v>
      </c>
      <c r="J2986" s="49" t="s">
        <v>95</v>
      </c>
      <c r="K2986" s="49" t="s">
        <v>362</v>
      </c>
    </row>
    <row r="2987">
      <c r="A2987" s="49" t="s">
        <v>6222</v>
      </c>
      <c r="B2987" s="49" t="s">
        <v>6223</v>
      </c>
      <c r="C2987" s="50">
        <v>28.98</v>
      </c>
      <c r="D2987" s="51">
        <v>0.62</v>
      </c>
      <c r="E2987" s="52">
        <v>0.0219</v>
      </c>
      <c r="F2987" s="53">
        <v>3.35E8</v>
      </c>
      <c r="G2987" s="49" t="s">
        <v>56</v>
      </c>
      <c r="I2987" s="51">
        <v>21194.0</v>
      </c>
      <c r="J2987" s="49" t="s">
        <v>72</v>
      </c>
      <c r="K2987" s="49" t="s">
        <v>133</v>
      </c>
    </row>
    <row r="2988">
      <c r="A2988" s="49" t="s">
        <v>6224</v>
      </c>
      <c r="B2988" s="49" t="s">
        <v>6225</v>
      </c>
      <c r="C2988" s="50">
        <v>5.84</v>
      </c>
      <c r="D2988" s="51">
        <v>-0.24</v>
      </c>
      <c r="E2988" s="52">
        <v>-0.0395</v>
      </c>
      <c r="F2988" s="53">
        <v>2.7E9</v>
      </c>
      <c r="G2988" s="49" t="s">
        <v>56</v>
      </c>
      <c r="H2988" s="51">
        <v>2004.0</v>
      </c>
      <c r="I2988" s="51">
        <v>2443822.0</v>
      </c>
      <c r="J2988" s="49" t="s">
        <v>72</v>
      </c>
      <c r="K2988" s="49" t="s">
        <v>101</v>
      </c>
    </row>
    <row r="2989">
      <c r="A2989" s="49" t="s">
        <v>6226</v>
      </c>
      <c r="B2989" s="49" t="s">
        <v>6227</v>
      </c>
      <c r="C2989" s="50">
        <v>27.43</v>
      </c>
      <c r="D2989" s="51">
        <v>-0.44</v>
      </c>
      <c r="E2989" s="52">
        <v>-0.0158</v>
      </c>
      <c r="F2989" s="53">
        <v>2.71E9</v>
      </c>
      <c r="G2989" s="49" t="s">
        <v>56</v>
      </c>
      <c r="H2989" s="51">
        <v>2019.0</v>
      </c>
      <c r="I2989" s="51">
        <v>762507.0</v>
      </c>
      <c r="J2989" s="49" t="s">
        <v>145</v>
      </c>
      <c r="K2989" s="49" t="s">
        <v>254</v>
      </c>
    </row>
    <row r="2990">
      <c r="A2990" s="49" t="s">
        <v>6228</v>
      </c>
      <c r="B2990" s="49" t="s">
        <v>6229</v>
      </c>
      <c r="C2990" s="50">
        <v>12.2</v>
      </c>
      <c r="D2990" s="51">
        <v>-0.2</v>
      </c>
      <c r="E2990" s="52">
        <v>-0.0161</v>
      </c>
      <c r="F2990" s="53">
        <v>2.72E8</v>
      </c>
      <c r="G2990" s="49" t="s">
        <v>56</v>
      </c>
      <c r="H2990" s="51">
        <v>2020.0</v>
      </c>
      <c r="I2990" s="51">
        <v>9603.0</v>
      </c>
      <c r="J2990" s="49" t="s">
        <v>72</v>
      </c>
      <c r="K2990" s="49" t="s">
        <v>312</v>
      </c>
    </row>
    <row r="2991">
      <c r="A2991" s="49" t="s">
        <v>6230</v>
      </c>
      <c r="B2991" s="49" t="s">
        <v>6231</v>
      </c>
      <c r="C2991" s="50">
        <v>10.32</v>
      </c>
      <c r="D2991" s="51">
        <v>-0.03</v>
      </c>
      <c r="E2991" s="52">
        <v>-0.0029</v>
      </c>
      <c r="F2991" s="51">
        <v>0.0</v>
      </c>
      <c r="G2991" s="49" t="s">
        <v>56</v>
      </c>
      <c r="H2991" s="51">
        <v>2023.0</v>
      </c>
      <c r="I2991" s="51">
        <v>520.0</v>
      </c>
      <c r="J2991" s="49" t="s">
        <v>72</v>
      </c>
      <c r="K2991" s="49" t="s">
        <v>73</v>
      </c>
    </row>
    <row r="2992">
      <c r="A2992" s="49" t="s">
        <v>6232</v>
      </c>
      <c r="B2992" s="49" t="s">
        <v>6233</v>
      </c>
      <c r="C2992" s="50">
        <v>0.391</v>
      </c>
      <c r="D2992" s="51">
        <v>0.0</v>
      </c>
      <c r="E2992" s="52">
        <v>0.0</v>
      </c>
      <c r="F2992" s="51">
        <v>0.0</v>
      </c>
      <c r="G2992" s="49" t="s">
        <v>56</v>
      </c>
      <c r="H2992" s="51">
        <v>2023.0</v>
      </c>
      <c r="I2992" s="51">
        <v>1.0</v>
      </c>
      <c r="J2992" s="49" t="s">
        <v>72</v>
      </c>
      <c r="K2992" s="49" t="s">
        <v>73</v>
      </c>
    </row>
    <row r="2993">
      <c r="A2993" s="49" t="s">
        <v>6234</v>
      </c>
      <c r="B2993" s="49" t="s">
        <v>6235</v>
      </c>
      <c r="C2993" s="50">
        <v>0.28</v>
      </c>
      <c r="D2993" s="51">
        <v>-0.0325</v>
      </c>
      <c r="E2993" s="52">
        <v>-0.104</v>
      </c>
      <c r="F2993" s="53">
        <v>1.76E8</v>
      </c>
      <c r="G2993" s="49" t="s">
        <v>56</v>
      </c>
      <c r="H2993" s="51">
        <v>2019.0</v>
      </c>
      <c r="I2993" s="51">
        <v>2.6443335E7</v>
      </c>
      <c r="J2993" s="54"/>
      <c r="K2993" s="54"/>
    </row>
    <row r="2994">
      <c r="A2994" s="49" t="s">
        <v>6236</v>
      </c>
      <c r="B2994" s="49" t="s">
        <v>6237</v>
      </c>
      <c r="C2994" s="50">
        <v>0.0677</v>
      </c>
      <c r="D2994" s="51">
        <v>-3.0E-4</v>
      </c>
      <c r="E2994" s="52">
        <v>-0.0044</v>
      </c>
      <c r="F2994" s="51">
        <v>4.2538732E7</v>
      </c>
      <c r="G2994" s="49" t="s">
        <v>56</v>
      </c>
      <c r="H2994" s="51">
        <v>2019.0</v>
      </c>
      <c r="I2994" s="51">
        <v>60420.0</v>
      </c>
      <c r="J2994" s="49" t="s">
        <v>95</v>
      </c>
      <c r="K2994" s="49" t="s">
        <v>362</v>
      </c>
    </row>
    <row r="2995">
      <c r="A2995" s="49" t="s">
        <v>6238</v>
      </c>
      <c r="B2995" s="49" t="s">
        <v>6239</v>
      </c>
      <c r="C2995" s="50">
        <v>12.19</v>
      </c>
      <c r="D2995" s="51">
        <v>0.64</v>
      </c>
      <c r="E2995" s="52">
        <v>0.0554</v>
      </c>
      <c r="F2995" s="51">
        <v>0.0</v>
      </c>
      <c r="G2995" s="49" t="s">
        <v>56</v>
      </c>
      <c r="I2995" s="51">
        <v>2361378.0</v>
      </c>
      <c r="J2995" s="49" t="s">
        <v>72</v>
      </c>
      <c r="K2995" s="49" t="s">
        <v>321</v>
      </c>
    </row>
    <row r="2996">
      <c r="A2996" s="49" t="s">
        <v>6240</v>
      </c>
      <c r="B2996" s="49" t="s">
        <v>6241</v>
      </c>
      <c r="C2996" s="50">
        <v>7.97</v>
      </c>
      <c r="D2996" s="51">
        <v>-0.09</v>
      </c>
      <c r="E2996" s="52">
        <v>-0.0112</v>
      </c>
      <c r="F2996" s="53">
        <v>1.6E9</v>
      </c>
      <c r="G2996" s="49" t="s">
        <v>236</v>
      </c>
      <c r="H2996" s="54"/>
      <c r="I2996" s="51">
        <v>778694.0</v>
      </c>
      <c r="J2996" s="49" t="s">
        <v>95</v>
      </c>
      <c r="K2996" s="49" t="s">
        <v>1315</v>
      </c>
    </row>
    <row r="2997">
      <c r="A2997" s="49" t="s">
        <v>6242</v>
      </c>
      <c r="B2997" s="49" t="s">
        <v>6243</v>
      </c>
      <c r="C2997" s="50">
        <v>11.39</v>
      </c>
      <c r="D2997" s="51">
        <v>-0.15</v>
      </c>
      <c r="E2997" s="52">
        <v>-0.013</v>
      </c>
      <c r="F2997" s="53">
        <v>1.47E9</v>
      </c>
      <c r="G2997" s="49" t="s">
        <v>56</v>
      </c>
      <c r="H2997" s="51">
        <v>2013.0</v>
      </c>
      <c r="I2997" s="51">
        <v>432766.0</v>
      </c>
      <c r="J2997" s="49" t="s">
        <v>95</v>
      </c>
      <c r="K2997" s="49" t="s">
        <v>391</v>
      </c>
    </row>
    <row r="2998">
      <c r="A2998" s="49" t="s">
        <v>6244</v>
      </c>
      <c r="B2998" s="49" t="s">
        <v>6245</v>
      </c>
      <c r="C2998" s="50">
        <v>2.74</v>
      </c>
      <c r="D2998" s="51">
        <v>-0.16</v>
      </c>
      <c r="E2998" s="52">
        <v>-0.0552</v>
      </c>
      <c r="F2998" s="53">
        <v>4.38E9</v>
      </c>
      <c r="G2998" s="49" t="s">
        <v>144</v>
      </c>
      <c r="H2998" s="51">
        <v>2004.0</v>
      </c>
      <c r="I2998" s="51">
        <v>664215.0</v>
      </c>
      <c r="J2998" s="49" t="s">
        <v>95</v>
      </c>
      <c r="K2998" s="49" t="s">
        <v>96</v>
      </c>
    </row>
    <row r="2999">
      <c r="A2999" s="49" t="s">
        <v>6246</v>
      </c>
      <c r="B2999" s="49" t="s">
        <v>6247</v>
      </c>
      <c r="C2999" s="50">
        <v>16.61</v>
      </c>
      <c r="D2999" s="51">
        <v>0.07</v>
      </c>
      <c r="E2999" s="52">
        <v>0.0042</v>
      </c>
      <c r="F2999" s="53">
        <v>2.92E10</v>
      </c>
      <c r="G2999" s="49" t="s">
        <v>121</v>
      </c>
      <c r="H2999" s="54"/>
      <c r="I2999" s="51">
        <v>1.915798E7</v>
      </c>
      <c r="J2999" s="54"/>
      <c r="K2999" s="54"/>
    </row>
    <row r="3000">
      <c r="A3000" s="49" t="s">
        <v>6248</v>
      </c>
      <c r="B3000" s="49" t="s">
        <v>6249</v>
      </c>
      <c r="C3000" s="50">
        <v>52.25</v>
      </c>
      <c r="D3000" s="51">
        <v>-1.08</v>
      </c>
      <c r="E3000" s="52">
        <v>-0.0203</v>
      </c>
      <c r="F3000" s="53">
        <v>3.48E9</v>
      </c>
      <c r="G3000" s="49" t="s">
        <v>56</v>
      </c>
      <c r="H3000" s="51">
        <v>2016.0</v>
      </c>
      <c r="I3000" s="51">
        <v>282340.0</v>
      </c>
      <c r="J3000" s="49" t="s">
        <v>95</v>
      </c>
      <c r="K3000" s="49" t="s">
        <v>1354</v>
      </c>
    </row>
    <row r="3001">
      <c r="A3001" s="49" t="s">
        <v>6250</v>
      </c>
      <c r="B3001" s="49" t="s">
        <v>6251</v>
      </c>
      <c r="C3001" s="50">
        <v>12.12</v>
      </c>
      <c r="D3001" s="51">
        <v>-0.15</v>
      </c>
      <c r="E3001" s="52">
        <v>-0.0122</v>
      </c>
      <c r="F3001" s="53">
        <v>4.84E8</v>
      </c>
      <c r="G3001" s="49" t="s">
        <v>56</v>
      </c>
      <c r="H3001" s="51">
        <v>2003.0</v>
      </c>
      <c r="I3001" s="51">
        <v>131843.0</v>
      </c>
      <c r="J3001" s="49" t="s">
        <v>68</v>
      </c>
      <c r="K3001" s="49" t="s">
        <v>86</v>
      </c>
    </row>
    <row r="3002">
      <c r="A3002" s="49" t="s">
        <v>6252</v>
      </c>
      <c r="B3002" s="49" t="s">
        <v>6253</v>
      </c>
      <c r="C3002" s="50">
        <v>20.2193</v>
      </c>
      <c r="D3002" s="51">
        <v>-0.0427</v>
      </c>
      <c r="E3002" s="52">
        <v>-0.0021</v>
      </c>
      <c r="F3002" s="53">
        <v>8.07E8</v>
      </c>
      <c r="G3002" s="49" t="s">
        <v>56</v>
      </c>
      <c r="I3002" s="51">
        <v>6128.0</v>
      </c>
      <c r="J3002" s="49" t="s">
        <v>68</v>
      </c>
      <c r="K3002" s="49" t="s">
        <v>68</v>
      </c>
    </row>
    <row r="3003">
      <c r="A3003" s="49" t="s">
        <v>6254</v>
      </c>
      <c r="B3003" s="49" t="s">
        <v>6255</v>
      </c>
      <c r="C3003" s="50">
        <v>17.18</v>
      </c>
      <c r="D3003" s="51">
        <v>-0.635</v>
      </c>
      <c r="E3003" s="52">
        <v>-0.0356</v>
      </c>
      <c r="F3003" s="53">
        <v>6.86E8</v>
      </c>
      <c r="G3003" s="49" t="s">
        <v>56</v>
      </c>
      <c r="I3003" s="51">
        <v>3651.0</v>
      </c>
      <c r="J3003" s="49" t="s">
        <v>68</v>
      </c>
      <c r="K3003" s="49" t="s">
        <v>68</v>
      </c>
    </row>
    <row r="3004">
      <c r="A3004" s="49" t="s">
        <v>6256</v>
      </c>
      <c r="B3004" s="49" t="s">
        <v>6257</v>
      </c>
      <c r="C3004" s="50">
        <v>138.98</v>
      </c>
      <c r="D3004" s="51">
        <v>-0.3</v>
      </c>
      <c r="E3004" s="52">
        <v>-0.0022</v>
      </c>
      <c r="F3004" s="53">
        <v>1.75E12</v>
      </c>
      <c r="G3004" s="49" t="s">
        <v>56</v>
      </c>
      <c r="H3004" s="51">
        <v>2004.0</v>
      </c>
      <c r="I3004" s="51">
        <v>2.1812268E7</v>
      </c>
      <c r="J3004" s="49" t="s">
        <v>107</v>
      </c>
      <c r="K3004" s="49" t="s">
        <v>2079</v>
      </c>
    </row>
    <row r="3005">
      <c r="A3005" s="49" t="s">
        <v>6258</v>
      </c>
      <c r="B3005" s="49" t="s">
        <v>6259</v>
      </c>
      <c r="C3005" s="50">
        <v>137.75</v>
      </c>
      <c r="D3005" s="51">
        <v>-0.21</v>
      </c>
      <c r="E3005" s="52">
        <v>-0.0015</v>
      </c>
      <c r="F3005" s="53">
        <v>1.74E12</v>
      </c>
      <c r="G3005" s="49" t="s">
        <v>56</v>
      </c>
      <c r="H3005" s="51">
        <v>2004.0</v>
      </c>
      <c r="I3005" s="51">
        <v>2.60436E7</v>
      </c>
      <c r="J3005" s="49" t="s">
        <v>107</v>
      </c>
      <c r="K3005" s="49" t="s">
        <v>2079</v>
      </c>
    </row>
    <row r="3006">
      <c r="A3006" s="49" t="s">
        <v>6260</v>
      </c>
      <c r="B3006" s="49" t="s">
        <v>6261</v>
      </c>
      <c r="C3006" s="50">
        <v>12.16</v>
      </c>
      <c r="D3006" s="51">
        <v>-0.56</v>
      </c>
      <c r="E3006" s="52">
        <v>-0.044</v>
      </c>
      <c r="F3006" s="53">
        <v>1.25E9</v>
      </c>
      <c r="G3006" s="54"/>
      <c r="H3006" s="51">
        <v>2017.0</v>
      </c>
      <c r="I3006" s="51">
        <v>4020852.0</v>
      </c>
      <c r="J3006" s="49" t="s">
        <v>95</v>
      </c>
      <c r="K3006" s="49" t="s">
        <v>2120</v>
      </c>
    </row>
    <row r="3007">
      <c r="A3007" s="49" t="s">
        <v>6262</v>
      </c>
      <c r="B3007" s="49" t="s">
        <v>6263</v>
      </c>
      <c r="C3007" s="50">
        <v>0.404</v>
      </c>
      <c r="D3007" s="51">
        <v>-0.043</v>
      </c>
      <c r="E3007" s="52">
        <v>-0.0962</v>
      </c>
      <c r="F3007" s="51">
        <v>3.5741291E7</v>
      </c>
      <c r="G3007" s="49" t="s">
        <v>56</v>
      </c>
      <c r="I3007" s="51">
        <v>820728.0</v>
      </c>
      <c r="J3007" s="49" t="s">
        <v>127</v>
      </c>
      <c r="K3007" s="49" t="s">
        <v>441</v>
      </c>
    </row>
    <row r="3008">
      <c r="A3008" s="49" t="s">
        <v>6264</v>
      </c>
      <c r="B3008" s="49" t="s">
        <v>6265</v>
      </c>
      <c r="C3008" s="50">
        <v>0.56</v>
      </c>
      <c r="D3008" s="51">
        <v>-0.04</v>
      </c>
      <c r="E3008" s="52">
        <v>-0.0667</v>
      </c>
      <c r="F3008" s="53">
        <v>1.26E8</v>
      </c>
      <c r="G3008" s="49" t="s">
        <v>56</v>
      </c>
      <c r="H3008" s="51">
        <v>2019.0</v>
      </c>
      <c r="I3008" s="51">
        <v>1562156.0</v>
      </c>
      <c r="J3008" s="49" t="s">
        <v>82</v>
      </c>
      <c r="K3008" s="49" t="s">
        <v>83</v>
      </c>
    </row>
    <row r="3009">
      <c r="A3009" s="49" t="s">
        <v>6266</v>
      </c>
      <c r="B3009" s="49" t="s">
        <v>6267</v>
      </c>
      <c r="C3009" s="50">
        <v>2.46</v>
      </c>
      <c r="D3009" s="51">
        <v>-0.07</v>
      </c>
      <c r="E3009" s="52">
        <v>-0.0277</v>
      </c>
      <c r="F3009" s="53">
        <v>6.41E8</v>
      </c>
      <c r="G3009" s="54"/>
      <c r="H3009" s="51">
        <v>2019.0</v>
      </c>
      <c r="I3009" s="51">
        <v>925056.0</v>
      </c>
      <c r="J3009" s="49" t="s">
        <v>68</v>
      </c>
      <c r="K3009" s="49" t="s">
        <v>69</v>
      </c>
    </row>
    <row r="3010">
      <c r="A3010" s="49" t="s">
        <v>6268</v>
      </c>
      <c r="B3010" s="49" t="s">
        <v>6269</v>
      </c>
      <c r="C3010" s="50">
        <v>0.52</v>
      </c>
      <c r="D3010" s="51">
        <v>-0.0175</v>
      </c>
      <c r="E3010" s="52">
        <v>-0.0326</v>
      </c>
      <c r="F3010" s="51">
        <v>1.3750697E7</v>
      </c>
      <c r="G3010" s="49" t="s">
        <v>56</v>
      </c>
      <c r="I3010" s="51">
        <v>344382.0</v>
      </c>
      <c r="J3010" s="49" t="s">
        <v>82</v>
      </c>
      <c r="K3010" s="49" t="s">
        <v>83</v>
      </c>
    </row>
    <row r="3011">
      <c r="A3011" s="49" t="s">
        <v>6270</v>
      </c>
      <c r="B3011" s="49" t="s">
        <v>6271</v>
      </c>
      <c r="C3011" s="50">
        <v>0.13</v>
      </c>
      <c r="D3011" s="51">
        <v>-0.01</v>
      </c>
      <c r="E3011" s="52">
        <v>-0.0714</v>
      </c>
      <c r="F3011" s="51">
        <v>3437674.0</v>
      </c>
      <c r="G3011" s="49" t="s">
        <v>56</v>
      </c>
      <c r="I3011" s="51">
        <v>320.0</v>
      </c>
      <c r="J3011" s="49" t="s">
        <v>82</v>
      </c>
      <c r="K3011" s="49" t="s">
        <v>83</v>
      </c>
    </row>
    <row r="3012">
      <c r="A3012" s="49" t="s">
        <v>6272</v>
      </c>
      <c r="B3012" s="49" t="s">
        <v>6273</v>
      </c>
      <c r="C3012" s="50">
        <v>3.0</v>
      </c>
      <c r="D3012" s="51">
        <v>-0.16</v>
      </c>
      <c r="E3012" s="52">
        <v>-0.0506</v>
      </c>
      <c r="F3012" s="51">
        <v>7.4844915E7</v>
      </c>
      <c r="G3012" s="49" t="s">
        <v>121</v>
      </c>
      <c r="H3012" s="54"/>
      <c r="I3012" s="51">
        <v>37686.0</v>
      </c>
      <c r="J3012" s="49" t="s">
        <v>95</v>
      </c>
      <c r="K3012" s="49" t="s">
        <v>1380</v>
      </c>
    </row>
    <row r="3013">
      <c r="A3013" s="49" t="s">
        <v>6274</v>
      </c>
      <c r="B3013" s="49" t="s">
        <v>6275</v>
      </c>
      <c r="C3013" s="50">
        <v>10.9101</v>
      </c>
      <c r="D3013" s="51">
        <v>0.0</v>
      </c>
      <c r="E3013" s="52">
        <v>0.0</v>
      </c>
      <c r="F3013" s="51">
        <v>0.0</v>
      </c>
      <c r="G3013" s="49" t="s">
        <v>56</v>
      </c>
      <c r="H3013" s="51">
        <v>2021.0</v>
      </c>
      <c r="I3013" s="51">
        <v>51.0</v>
      </c>
      <c r="J3013" s="49" t="s">
        <v>72</v>
      </c>
      <c r="K3013" s="49" t="s">
        <v>73</v>
      </c>
    </row>
    <row r="3014">
      <c r="A3014" s="49" t="s">
        <v>6276</v>
      </c>
      <c r="B3014" s="49" t="s">
        <v>6277</v>
      </c>
      <c r="C3014" s="50">
        <v>0.0372</v>
      </c>
      <c r="D3014" s="51">
        <v>0.0</v>
      </c>
      <c r="E3014" s="52">
        <v>0.0</v>
      </c>
      <c r="F3014" s="51">
        <v>0.0</v>
      </c>
      <c r="G3014" s="49" t="s">
        <v>56</v>
      </c>
      <c r="H3014" s="51">
        <v>2021.0</v>
      </c>
      <c r="I3014" s="51">
        <v>100.0</v>
      </c>
      <c r="J3014" s="49" t="s">
        <v>72</v>
      </c>
      <c r="K3014" s="49" t="s">
        <v>73</v>
      </c>
    </row>
    <row r="3015">
      <c r="A3015" s="49" t="s">
        <v>6278</v>
      </c>
      <c r="B3015" s="49" t="s">
        <v>6279</v>
      </c>
      <c r="C3015" s="50">
        <v>1.09</v>
      </c>
      <c r="D3015" s="51">
        <v>-0.35</v>
      </c>
      <c r="E3015" s="52">
        <v>-0.2431</v>
      </c>
      <c r="F3015" s="51">
        <v>0.0</v>
      </c>
      <c r="G3015" s="49" t="s">
        <v>56</v>
      </c>
      <c r="H3015" s="51">
        <v>2023.0</v>
      </c>
      <c r="I3015" s="51">
        <v>338405.0</v>
      </c>
      <c r="J3015" s="54"/>
      <c r="K3015" s="54"/>
    </row>
    <row r="3016">
      <c r="A3016" s="49" t="s">
        <v>6280</v>
      </c>
      <c r="B3016" s="49" t="s">
        <v>6281</v>
      </c>
      <c r="C3016" s="50">
        <v>130.12</v>
      </c>
      <c r="D3016" s="51">
        <v>-18.61</v>
      </c>
      <c r="E3016" s="52">
        <v>-0.1251</v>
      </c>
      <c r="F3016" s="53">
        <v>1.83E10</v>
      </c>
      <c r="G3016" s="49" t="s">
        <v>56</v>
      </c>
      <c r="I3016" s="51">
        <v>2671242.0</v>
      </c>
      <c r="J3016" s="49" t="s">
        <v>95</v>
      </c>
      <c r="K3016" s="49" t="s">
        <v>4385</v>
      </c>
    </row>
    <row r="3017">
      <c r="A3017" s="49" t="s">
        <v>6282</v>
      </c>
      <c r="B3017" s="49" t="s">
        <v>6283</v>
      </c>
      <c r="C3017" s="50">
        <v>66.96</v>
      </c>
      <c r="D3017" s="51">
        <v>1.1</v>
      </c>
      <c r="E3017" s="52">
        <v>0.0167</v>
      </c>
      <c r="F3017" s="53">
        <v>1.89E9</v>
      </c>
      <c r="G3017" s="49" t="s">
        <v>56</v>
      </c>
      <c r="H3017" s="51">
        <v>2023.0</v>
      </c>
      <c r="I3017" s="51">
        <v>501958.0</v>
      </c>
      <c r="J3017" s="54"/>
      <c r="K3017" s="54"/>
    </row>
    <row r="3018">
      <c r="A3018" s="49" t="s">
        <v>6284</v>
      </c>
      <c r="B3018" s="49" t="s">
        <v>6285</v>
      </c>
      <c r="C3018" s="50">
        <v>247.88</v>
      </c>
      <c r="D3018" s="51">
        <v>-6.54</v>
      </c>
      <c r="E3018" s="52">
        <v>-0.0257</v>
      </c>
      <c r="F3018" s="53">
        <v>3.48E9</v>
      </c>
      <c r="G3018" s="49" t="s">
        <v>56</v>
      </c>
      <c r="H3018" s="51">
        <v>1997.0</v>
      </c>
      <c r="I3018" s="51">
        <v>90979.0</v>
      </c>
      <c r="J3018" s="49" t="s">
        <v>95</v>
      </c>
      <c r="K3018" s="49" t="s">
        <v>800</v>
      </c>
    </row>
    <row r="3019">
      <c r="A3019" s="49" t="s">
        <v>6286</v>
      </c>
      <c r="B3019" s="49" t="s">
        <v>6287</v>
      </c>
      <c r="C3019" s="50">
        <v>20.82</v>
      </c>
      <c r="D3019" s="51">
        <v>-0.1</v>
      </c>
      <c r="E3019" s="52">
        <v>-0.0048</v>
      </c>
      <c r="F3019" s="53">
        <v>1.93E8</v>
      </c>
      <c r="G3019" s="49" t="s">
        <v>56</v>
      </c>
      <c r="H3019" s="51">
        <v>2017.0</v>
      </c>
      <c r="I3019" s="51">
        <v>18847.0</v>
      </c>
      <c r="J3019" s="49" t="s">
        <v>365</v>
      </c>
      <c r="K3019" s="49" t="s">
        <v>456</v>
      </c>
    </row>
    <row r="3020">
      <c r="A3020" s="49" t="s">
        <v>6288</v>
      </c>
      <c r="B3020" s="49" t="s">
        <v>6289</v>
      </c>
      <c r="C3020" s="50">
        <v>20.91</v>
      </c>
      <c r="D3020" s="51">
        <v>-0.49</v>
      </c>
      <c r="E3020" s="52">
        <v>-0.0229</v>
      </c>
      <c r="F3020" s="53">
        <v>6.42E9</v>
      </c>
      <c r="G3020" s="49" t="s">
        <v>56</v>
      </c>
      <c r="I3020" s="51">
        <v>6284522.0</v>
      </c>
      <c r="J3020" s="49" t="s">
        <v>95</v>
      </c>
      <c r="K3020" s="49" t="s">
        <v>898</v>
      </c>
    </row>
    <row r="3021">
      <c r="A3021" s="49" t="s">
        <v>6290</v>
      </c>
      <c r="B3021" s="49" t="s">
        <v>6291</v>
      </c>
      <c r="C3021" s="50">
        <v>4.05</v>
      </c>
      <c r="D3021" s="51">
        <v>-0.18</v>
      </c>
      <c r="E3021" s="52">
        <v>-0.0426</v>
      </c>
      <c r="F3021" s="53">
        <v>2.09E8</v>
      </c>
      <c r="G3021" s="49" t="s">
        <v>56</v>
      </c>
      <c r="H3021" s="51">
        <v>2017.0</v>
      </c>
      <c r="I3021" s="51">
        <v>918866.0</v>
      </c>
      <c r="J3021" s="49" t="s">
        <v>68</v>
      </c>
      <c r="K3021" s="49" t="s">
        <v>86</v>
      </c>
    </row>
    <row r="3022">
      <c r="A3022" s="49" t="s">
        <v>6292</v>
      </c>
      <c r="B3022" s="49" t="s">
        <v>6293</v>
      </c>
      <c r="C3022" s="50">
        <v>16.15</v>
      </c>
      <c r="D3022" s="51">
        <v>-0.05</v>
      </c>
      <c r="E3022" s="52">
        <v>-0.0031</v>
      </c>
      <c r="F3022" s="54"/>
      <c r="G3022" s="49" t="s">
        <v>56</v>
      </c>
      <c r="I3022" s="51">
        <v>12040.0</v>
      </c>
      <c r="J3022" s="54"/>
      <c r="K3022" s="54"/>
    </row>
    <row r="3023">
      <c r="A3023" s="49" t="s">
        <v>6294</v>
      </c>
      <c r="B3023" s="49" t="s">
        <v>6295</v>
      </c>
      <c r="C3023" s="50">
        <v>112.41</v>
      </c>
      <c r="D3023" s="51">
        <v>-2.64</v>
      </c>
      <c r="E3023" s="52">
        <v>-0.023</v>
      </c>
      <c r="F3023" s="53">
        <v>2.92E10</v>
      </c>
      <c r="G3023" s="49" t="s">
        <v>56</v>
      </c>
      <c r="I3023" s="51">
        <v>1167405.0</v>
      </c>
      <c r="J3023" s="49" t="s">
        <v>95</v>
      </c>
      <c r="K3023" s="49" t="s">
        <v>215</v>
      </c>
    </row>
    <row r="3024">
      <c r="A3024" s="49" t="s">
        <v>6296</v>
      </c>
      <c r="B3024" s="49" t="s">
        <v>6297</v>
      </c>
      <c r="C3024" s="50">
        <v>126.62</v>
      </c>
      <c r="D3024" s="51">
        <v>-0.89</v>
      </c>
      <c r="E3024" s="52">
        <v>-0.007</v>
      </c>
      <c r="F3024" s="53">
        <v>2.37E9</v>
      </c>
      <c r="G3024" s="49" t="s">
        <v>56</v>
      </c>
      <c r="H3024" s="51">
        <v>2021.0</v>
      </c>
      <c r="I3024" s="51">
        <v>131796.0</v>
      </c>
      <c r="J3024" s="49" t="s">
        <v>223</v>
      </c>
      <c r="K3024" s="49" t="s">
        <v>953</v>
      </c>
    </row>
    <row r="3025">
      <c r="A3025" s="49" t="s">
        <v>6298</v>
      </c>
      <c r="B3025" s="49" t="s">
        <v>6299</v>
      </c>
      <c r="C3025" s="50">
        <v>14.05</v>
      </c>
      <c r="D3025" s="51">
        <v>-0.22</v>
      </c>
      <c r="E3025" s="52">
        <v>-0.0154</v>
      </c>
      <c r="F3025" s="53">
        <v>3.27E8</v>
      </c>
      <c r="G3025" s="49" t="s">
        <v>56</v>
      </c>
      <c r="H3025" s="51">
        <v>2015.0</v>
      </c>
      <c r="I3025" s="51">
        <v>20052.0</v>
      </c>
      <c r="J3025" s="49" t="s">
        <v>57</v>
      </c>
      <c r="K3025" s="49" t="s">
        <v>345</v>
      </c>
    </row>
    <row r="3026">
      <c r="A3026" s="49" t="s">
        <v>6300</v>
      </c>
      <c r="B3026" s="49" t="s">
        <v>6301</v>
      </c>
      <c r="C3026" s="50">
        <v>27.98</v>
      </c>
      <c r="D3026" s="51">
        <v>-0.65</v>
      </c>
      <c r="E3026" s="52">
        <v>-0.0227</v>
      </c>
      <c r="F3026" s="53">
        <v>1.67E9</v>
      </c>
      <c r="G3026" s="49" t="s">
        <v>56</v>
      </c>
      <c r="I3026" s="51">
        <v>703750.0</v>
      </c>
      <c r="J3026" s="49" t="s">
        <v>57</v>
      </c>
      <c r="K3026" s="49" t="s">
        <v>345</v>
      </c>
    </row>
    <row r="3027">
      <c r="A3027" s="49" t="s">
        <v>6302</v>
      </c>
      <c r="B3027" s="49" t="s">
        <v>6303</v>
      </c>
      <c r="C3027" s="50">
        <v>10.87</v>
      </c>
      <c r="D3027" s="51">
        <v>0.14</v>
      </c>
      <c r="E3027" s="52">
        <v>0.0131</v>
      </c>
      <c r="F3027" s="53">
        <v>6.32E8</v>
      </c>
      <c r="G3027" s="49" t="s">
        <v>236</v>
      </c>
      <c r="H3027" s="51">
        <v>2014.0</v>
      </c>
      <c r="I3027" s="51">
        <v>208266.0</v>
      </c>
      <c r="J3027" s="49" t="s">
        <v>223</v>
      </c>
      <c r="K3027" s="49" t="s">
        <v>953</v>
      </c>
    </row>
    <row r="3028">
      <c r="A3028" s="49" t="s">
        <v>6304</v>
      </c>
      <c r="B3028" s="49" t="s">
        <v>6305</v>
      </c>
      <c r="C3028" s="50">
        <v>2.66</v>
      </c>
      <c r="D3028" s="51">
        <v>-0.03</v>
      </c>
      <c r="E3028" s="52">
        <v>-0.0112</v>
      </c>
      <c r="F3028" s="53">
        <v>4.06E8</v>
      </c>
      <c r="G3028" s="49" t="s">
        <v>56</v>
      </c>
      <c r="H3028" s="51">
        <v>2014.0</v>
      </c>
      <c r="I3028" s="51">
        <v>2048208.0</v>
      </c>
      <c r="J3028" s="49" t="s">
        <v>95</v>
      </c>
      <c r="K3028" s="49" t="s">
        <v>111</v>
      </c>
    </row>
    <row r="3029">
      <c r="A3029" s="49" t="s">
        <v>6306</v>
      </c>
      <c r="B3029" s="49" t="s">
        <v>6307</v>
      </c>
      <c r="C3029" s="50">
        <v>11.98</v>
      </c>
      <c r="D3029" s="51">
        <v>-0.18</v>
      </c>
      <c r="E3029" s="52">
        <v>-0.0148</v>
      </c>
      <c r="F3029" s="53">
        <v>4.43E9</v>
      </c>
      <c r="G3029" s="49" t="s">
        <v>56</v>
      </c>
      <c r="I3029" s="51">
        <v>6967192.0</v>
      </c>
      <c r="J3029" s="49" t="s">
        <v>95</v>
      </c>
      <c r="K3029" s="49" t="s">
        <v>451</v>
      </c>
    </row>
    <row r="3030">
      <c r="A3030" s="49" t="s">
        <v>6308</v>
      </c>
      <c r="B3030" s="49" t="s">
        <v>6309</v>
      </c>
      <c r="C3030" s="50">
        <v>3.3</v>
      </c>
      <c r="D3030" s="51">
        <v>-0.03</v>
      </c>
      <c r="E3030" s="52">
        <v>-0.009</v>
      </c>
      <c r="F3030" s="53">
        <v>1.24E10</v>
      </c>
      <c r="G3030" s="49" t="s">
        <v>476</v>
      </c>
      <c r="I3030" s="51">
        <v>1.4666794E7</v>
      </c>
      <c r="J3030" s="49" t="s">
        <v>95</v>
      </c>
      <c r="K3030" s="49" t="s">
        <v>215</v>
      </c>
    </row>
    <row r="3031">
      <c r="A3031" s="49" t="s">
        <v>6310</v>
      </c>
      <c r="B3031" s="49" t="s">
        <v>6311</v>
      </c>
      <c r="C3031" s="50">
        <v>0.29</v>
      </c>
      <c r="D3031" s="51">
        <v>-0.0166</v>
      </c>
      <c r="E3031" s="52">
        <v>-0.0541</v>
      </c>
      <c r="F3031" s="53">
        <v>1.13E9</v>
      </c>
      <c r="G3031" s="49" t="s">
        <v>476</v>
      </c>
      <c r="I3031" s="51">
        <v>425.0</v>
      </c>
      <c r="J3031" s="49" t="s">
        <v>95</v>
      </c>
      <c r="K3031" s="49" t="s">
        <v>215</v>
      </c>
    </row>
    <row r="3032">
      <c r="A3032" s="49" t="s">
        <v>6312</v>
      </c>
      <c r="B3032" s="49" t="s">
        <v>6313</v>
      </c>
      <c r="C3032" s="50">
        <v>38.48</v>
      </c>
      <c r="D3032" s="51">
        <v>-1.11</v>
      </c>
      <c r="E3032" s="52">
        <v>-0.028</v>
      </c>
      <c r="F3032" s="53">
        <v>1.75E9</v>
      </c>
      <c r="G3032" s="49" t="s">
        <v>56</v>
      </c>
      <c r="H3032" s="51">
        <v>2021.0</v>
      </c>
      <c r="I3032" s="51">
        <v>390355.0</v>
      </c>
      <c r="J3032" s="49" t="s">
        <v>95</v>
      </c>
      <c r="K3032" s="49" t="s">
        <v>1658</v>
      </c>
    </row>
    <row r="3033">
      <c r="A3033" s="49" t="s">
        <v>6314</v>
      </c>
      <c r="B3033" s="49" t="s">
        <v>6315</v>
      </c>
      <c r="C3033" s="50">
        <v>17.93</v>
      </c>
      <c r="D3033" s="51">
        <v>-0.32</v>
      </c>
      <c r="E3033" s="52">
        <v>-0.0175</v>
      </c>
      <c r="F3033" s="54"/>
      <c r="G3033" s="49" t="s">
        <v>56</v>
      </c>
      <c r="I3033" s="51">
        <v>5323.0</v>
      </c>
      <c r="J3033" s="54"/>
      <c r="K3033" s="54"/>
    </row>
    <row r="3034">
      <c r="A3034" s="49" t="s">
        <v>6316</v>
      </c>
      <c r="B3034" s="49" t="s">
        <v>6317</v>
      </c>
      <c r="C3034" s="50">
        <v>30.81</v>
      </c>
      <c r="D3034" s="51">
        <v>-0.27</v>
      </c>
      <c r="E3034" s="52">
        <v>-0.0087</v>
      </c>
      <c r="F3034" s="53">
        <v>8.07E8</v>
      </c>
      <c r="G3034" s="49" t="s">
        <v>56</v>
      </c>
      <c r="H3034" s="51">
        <v>1971.0</v>
      </c>
      <c r="I3034" s="51">
        <v>28677.0</v>
      </c>
      <c r="J3034" s="49" t="s">
        <v>57</v>
      </c>
      <c r="K3034" s="49" t="s">
        <v>1064</v>
      </c>
    </row>
    <row r="3035">
      <c r="A3035" s="49" t="s">
        <v>6318</v>
      </c>
      <c r="B3035" s="49" t="s">
        <v>6319</v>
      </c>
      <c r="C3035" s="50">
        <v>2.76</v>
      </c>
      <c r="D3035" s="51">
        <v>0.16</v>
      </c>
      <c r="E3035" s="52">
        <v>0.0615</v>
      </c>
      <c r="F3035" s="53">
        <v>1.87E8</v>
      </c>
      <c r="G3035" s="49" t="s">
        <v>67</v>
      </c>
      <c r="H3035" s="51">
        <v>2021.0</v>
      </c>
      <c r="I3035" s="51">
        <v>592450.0</v>
      </c>
      <c r="J3035" s="49" t="s">
        <v>82</v>
      </c>
      <c r="K3035" s="49" t="s">
        <v>83</v>
      </c>
    </row>
    <row r="3036">
      <c r="A3036" s="49" t="s">
        <v>6320</v>
      </c>
      <c r="B3036" s="49" t="s">
        <v>6321</v>
      </c>
      <c r="C3036" s="50">
        <v>4.03</v>
      </c>
      <c r="D3036" s="51">
        <v>-0.02</v>
      </c>
      <c r="E3036" s="52">
        <v>-0.0049</v>
      </c>
      <c r="F3036" s="51">
        <v>2.9163724E7</v>
      </c>
      <c r="G3036" s="49" t="s">
        <v>56</v>
      </c>
      <c r="I3036" s="51">
        <v>33431.0</v>
      </c>
      <c r="J3036" s="49" t="s">
        <v>72</v>
      </c>
      <c r="K3036" s="49" t="s">
        <v>185</v>
      </c>
    </row>
    <row r="3037">
      <c r="A3037" s="49" t="s">
        <v>6322</v>
      </c>
      <c r="B3037" s="49" t="s">
        <v>6323</v>
      </c>
      <c r="C3037" s="50">
        <v>5.45</v>
      </c>
      <c r="D3037" s="51">
        <v>-0.01</v>
      </c>
      <c r="E3037" s="52">
        <v>-0.0018</v>
      </c>
      <c r="F3037" s="51">
        <v>3.9439775E7</v>
      </c>
      <c r="G3037" s="49" t="s">
        <v>56</v>
      </c>
      <c r="I3037" s="51">
        <v>11920.0</v>
      </c>
      <c r="J3037" s="49" t="s">
        <v>72</v>
      </c>
      <c r="K3037" s="49" t="s">
        <v>185</v>
      </c>
    </row>
    <row r="3038">
      <c r="A3038" s="49" t="s">
        <v>6324</v>
      </c>
      <c r="B3038" s="49" t="s">
        <v>6325</v>
      </c>
      <c r="C3038" s="50">
        <v>8.35</v>
      </c>
      <c r="D3038" s="51">
        <v>-0.01</v>
      </c>
      <c r="E3038" s="52">
        <v>-0.0012</v>
      </c>
      <c r="F3038" s="51">
        <v>0.0</v>
      </c>
      <c r="G3038" s="49" t="s">
        <v>56</v>
      </c>
      <c r="I3038" s="51">
        <v>2885.0</v>
      </c>
      <c r="J3038" s="49" t="s">
        <v>72</v>
      </c>
      <c r="K3038" s="49" t="s">
        <v>321</v>
      </c>
    </row>
    <row r="3039">
      <c r="A3039" s="49" t="s">
        <v>6326</v>
      </c>
      <c r="B3039" s="49" t="s">
        <v>6327</v>
      </c>
      <c r="C3039" s="50">
        <v>8.19</v>
      </c>
      <c r="D3039" s="51">
        <v>-0.36</v>
      </c>
      <c r="E3039" s="52">
        <v>-0.0421</v>
      </c>
      <c r="F3039" s="53">
        <v>5.63E9</v>
      </c>
      <c r="G3039" s="49" t="s">
        <v>1812</v>
      </c>
      <c r="H3039" s="54"/>
      <c r="I3039" s="51">
        <v>717559.0</v>
      </c>
      <c r="J3039" s="49" t="s">
        <v>82</v>
      </c>
      <c r="K3039" s="49" t="s">
        <v>83</v>
      </c>
    </row>
    <row r="3040">
      <c r="A3040" s="49" t="s">
        <v>6328</v>
      </c>
      <c r="B3040" s="49" t="s">
        <v>6329</v>
      </c>
      <c r="C3040" s="50">
        <v>1.04</v>
      </c>
      <c r="D3040" s="51">
        <v>0.03</v>
      </c>
      <c r="E3040" s="52">
        <v>0.0297</v>
      </c>
      <c r="F3040" s="53">
        <v>8.09E8</v>
      </c>
      <c r="G3040" s="54"/>
      <c r="H3040" s="51">
        <v>2022.0</v>
      </c>
      <c r="I3040" s="51">
        <v>18416.0</v>
      </c>
      <c r="J3040" s="54"/>
      <c r="K3040" s="54"/>
    </row>
    <row r="3041">
      <c r="A3041" s="49" t="s">
        <v>6330</v>
      </c>
      <c r="B3041" s="49" t="s">
        <v>6331</v>
      </c>
      <c r="C3041" s="50">
        <v>1.2</v>
      </c>
      <c r="D3041" s="51">
        <v>-0.01</v>
      </c>
      <c r="E3041" s="52">
        <v>-0.0083</v>
      </c>
      <c r="F3041" s="51">
        <v>3547625.0</v>
      </c>
      <c r="G3041" s="49" t="s">
        <v>56</v>
      </c>
      <c r="H3041" s="51">
        <v>2021.0</v>
      </c>
      <c r="I3041" s="51">
        <v>185034.0</v>
      </c>
      <c r="J3041" s="49" t="s">
        <v>82</v>
      </c>
      <c r="K3041" s="49" t="s">
        <v>83</v>
      </c>
    </row>
    <row r="3042">
      <c r="A3042" s="49" t="s">
        <v>6332</v>
      </c>
      <c r="B3042" s="49" t="s">
        <v>6333</v>
      </c>
      <c r="C3042" s="50">
        <v>9.36</v>
      </c>
      <c r="D3042" s="51">
        <v>-3.0221</v>
      </c>
      <c r="E3042" s="52">
        <v>-0.2441</v>
      </c>
      <c r="F3042" s="53">
        <v>1.82E8</v>
      </c>
      <c r="G3042" s="49" t="s">
        <v>476</v>
      </c>
      <c r="I3042" s="51">
        <v>231224.0</v>
      </c>
      <c r="J3042" s="49" t="s">
        <v>95</v>
      </c>
      <c r="K3042" s="49" t="s">
        <v>1315</v>
      </c>
    </row>
    <row r="3043">
      <c r="A3043" s="49" t="s">
        <v>6334</v>
      </c>
      <c r="B3043" s="49" t="s">
        <v>6335</v>
      </c>
      <c r="C3043" s="50">
        <v>104.33</v>
      </c>
      <c r="D3043" s="51">
        <v>-0.73</v>
      </c>
      <c r="E3043" s="52">
        <v>-0.007</v>
      </c>
      <c r="F3043" s="53">
        <v>2.0E10</v>
      </c>
      <c r="G3043" s="49" t="s">
        <v>259</v>
      </c>
      <c r="H3043" s="51">
        <v>2000.0</v>
      </c>
      <c r="I3043" s="51">
        <v>500006.0</v>
      </c>
      <c r="J3043" s="49" t="s">
        <v>57</v>
      </c>
      <c r="K3043" s="49" t="s">
        <v>111</v>
      </c>
    </row>
    <row r="3044">
      <c r="A3044" s="49" t="s">
        <v>6336</v>
      </c>
      <c r="B3044" s="49" t="s">
        <v>6337</v>
      </c>
      <c r="C3044" s="50">
        <v>5.83</v>
      </c>
      <c r="D3044" s="51">
        <v>0.01</v>
      </c>
      <c r="E3044" s="52">
        <v>0.0017</v>
      </c>
      <c r="F3044" s="53">
        <v>1.01E9</v>
      </c>
      <c r="G3044" s="49" t="s">
        <v>476</v>
      </c>
      <c r="H3044" s="51">
        <v>2021.0</v>
      </c>
      <c r="I3044" s="51">
        <v>301870.0</v>
      </c>
      <c r="J3044" s="49" t="s">
        <v>107</v>
      </c>
      <c r="K3044" s="49" t="s">
        <v>262</v>
      </c>
    </row>
    <row r="3045">
      <c r="A3045" s="49" t="s">
        <v>6338</v>
      </c>
      <c r="B3045" s="49" t="s">
        <v>6339</v>
      </c>
      <c r="C3045" s="50">
        <v>1.0</v>
      </c>
      <c r="D3045" s="51">
        <v>-0.0999</v>
      </c>
      <c r="E3045" s="52">
        <v>-0.0908</v>
      </c>
      <c r="F3045" s="51">
        <v>7575813.0</v>
      </c>
      <c r="G3045" s="49" t="s">
        <v>67</v>
      </c>
      <c r="H3045" s="54"/>
      <c r="I3045" s="51">
        <v>9633.0</v>
      </c>
      <c r="J3045" s="49" t="s">
        <v>107</v>
      </c>
      <c r="K3045" s="49" t="s">
        <v>348</v>
      </c>
    </row>
    <row r="3046">
      <c r="A3046" s="49" t="s">
        <v>6340</v>
      </c>
      <c r="B3046" s="49" t="s">
        <v>6341</v>
      </c>
      <c r="C3046" s="50">
        <v>6.36</v>
      </c>
      <c r="D3046" s="51">
        <v>0.0</v>
      </c>
      <c r="E3046" s="52">
        <v>0.0</v>
      </c>
      <c r="F3046" s="53">
        <v>8.58E8</v>
      </c>
      <c r="G3046" s="49" t="s">
        <v>56</v>
      </c>
      <c r="H3046" s="51">
        <v>2022.0</v>
      </c>
      <c r="I3046" s="51">
        <v>374860.0</v>
      </c>
      <c r="J3046" s="49" t="s">
        <v>72</v>
      </c>
      <c r="K3046" s="49" t="s">
        <v>73</v>
      </c>
    </row>
    <row r="3047">
      <c r="A3047" s="49" t="s">
        <v>6342</v>
      </c>
      <c r="B3047" s="49" t="s">
        <v>6343</v>
      </c>
      <c r="C3047" s="50">
        <v>1.24</v>
      </c>
      <c r="D3047" s="51">
        <v>-0.05</v>
      </c>
      <c r="E3047" s="52">
        <v>-0.0388</v>
      </c>
      <c r="F3047" s="51">
        <v>560750.0</v>
      </c>
      <c r="G3047" s="49" t="s">
        <v>56</v>
      </c>
      <c r="I3047" s="51">
        <v>57327.0</v>
      </c>
      <c r="J3047" s="49" t="s">
        <v>107</v>
      </c>
      <c r="K3047" s="49" t="s">
        <v>2079</v>
      </c>
    </row>
    <row r="3048">
      <c r="A3048" s="49" t="s">
        <v>6344</v>
      </c>
      <c r="B3048" s="49" t="s">
        <v>6345</v>
      </c>
      <c r="C3048" s="50">
        <v>2.05</v>
      </c>
      <c r="D3048" s="51">
        <v>0.0</v>
      </c>
      <c r="E3048" s="52">
        <v>0.0</v>
      </c>
      <c r="F3048" s="51">
        <v>927047.0</v>
      </c>
      <c r="G3048" s="49" t="s">
        <v>56</v>
      </c>
      <c r="I3048" s="51">
        <v>457.0</v>
      </c>
      <c r="J3048" s="49" t="s">
        <v>107</v>
      </c>
      <c r="K3048" s="49" t="s">
        <v>2079</v>
      </c>
    </row>
    <row r="3049">
      <c r="A3049" s="49" t="s">
        <v>6346</v>
      </c>
      <c r="B3049" s="49" t="s">
        <v>6347</v>
      </c>
      <c r="C3049" s="50">
        <v>1.89</v>
      </c>
      <c r="D3049" s="51">
        <v>0.07</v>
      </c>
      <c r="E3049" s="52">
        <v>0.0385</v>
      </c>
      <c r="F3049" s="51">
        <v>7.021766E7</v>
      </c>
      <c r="G3049" s="54"/>
      <c r="H3049" s="51">
        <v>2021.0</v>
      </c>
      <c r="I3049" s="51">
        <v>1157942.0</v>
      </c>
      <c r="J3049" s="49" t="s">
        <v>95</v>
      </c>
      <c r="K3049" s="49" t="s">
        <v>611</v>
      </c>
    </row>
    <row r="3050">
      <c r="A3050" s="49" t="s">
        <v>6348</v>
      </c>
      <c r="B3050" s="49" t="s">
        <v>6349</v>
      </c>
      <c r="C3050" s="50">
        <v>2.72</v>
      </c>
      <c r="D3050" s="51">
        <v>-0.03</v>
      </c>
      <c r="E3050" s="52">
        <v>-0.0109</v>
      </c>
      <c r="F3050" s="51">
        <v>3.4050546E7</v>
      </c>
      <c r="G3050" s="49" t="s">
        <v>56</v>
      </c>
      <c r="I3050" s="51">
        <v>15685.0</v>
      </c>
      <c r="J3050" s="49" t="s">
        <v>72</v>
      </c>
      <c r="K3050" s="49" t="s">
        <v>124</v>
      </c>
    </row>
    <row r="3051">
      <c r="A3051" s="49" t="s">
        <v>6350</v>
      </c>
      <c r="B3051" s="49" t="s">
        <v>6351</v>
      </c>
      <c r="C3051" s="50">
        <v>1.36</v>
      </c>
      <c r="D3051" s="51">
        <v>-0.01</v>
      </c>
      <c r="E3051" s="52">
        <v>-0.0073</v>
      </c>
      <c r="F3051" s="53">
        <v>1.97E8</v>
      </c>
      <c r="G3051" s="49" t="s">
        <v>121</v>
      </c>
      <c r="H3051" s="51">
        <v>2021.0</v>
      </c>
      <c r="I3051" s="51">
        <v>285560.0</v>
      </c>
      <c r="J3051" s="49" t="s">
        <v>127</v>
      </c>
      <c r="K3051" s="49" t="s">
        <v>441</v>
      </c>
    </row>
    <row r="3052">
      <c r="A3052" s="49" t="s">
        <v>6352</v>
      </c>
      <c r="B3052" s="49" t="s">
        <v>6353</v>
      </c>
      <c r="C3052" s="50">
        <v>2.35</v>
      </c>
      <c r="D3052" s="51">
        <v>-0.025</v>
      </c>
      <c r="E3052" s="52">
        <v>-0.0105</v>
      </c>
      <c r="F3052" s="53">
        <v>1.36E8</v>
      </c>
      <c r="G3052" s="49" t="s">
        <v>56</v>
      </c>
      <c r="H3052" s="51">
        <v>2021.0</v>
      </c>
      <c r="I3052" s="51">
        <v>68984.0</v>
      </c>
      <c r="J3052" s="49" t="s">
        <v>82</v>
      </c>
      <c r="K3052" s="49" t="s">
        <v>211</v>
      </c>
    </row>
    <row r="3053">
      <c r="A3053" s="49" t="s">
        <v>6354</v>
      </c>
      <c r="B3053" s="49" t="s">
        <v>6355</v>
      </c>
      <c r="C3053" s="50">
        <v>12.57</v>
      </c>
      <c r="D3053" s="51">
        <v>-0.55</v>
      </c>
      <c r="E3053" s="52">
        <v>-0.0419</v>
      </c>
      <c r="F3053" s="53">
        <v>3.93E8</v>
      </c>
      <c r="G3053" s="49" t="s">
        <v>56</v>
      </c>
      <c r="H3053" s="51">
        <v>2011.0</v>
      </c>
      <c r="I3053" s="51">
        <v>1026102.0</v>
      </c>
      <c r="J3053" s="49" t="s">
        <v>95</v>
      </c>
      <c r="K3053" s="49" t="s">
        <v>388</v>
      </c>
    </row>
    <row r="3054">
      <c r="A3054" s="49" t="s">
        <v>6356</v>
      </c>
      <c r="B3054" s="49" t="s">
        <v>6357</v>
      </c>
      <c r="C3054" s="50">
        <v>0.8326</v>
      </c>
      <c r="D3054" s="51">
        <v>0.0055</v>
      </c>
      <c r="E3054" s="52">
        <v>0.0067</v>
      </c>
      <c r="F3054" s="51">
        <v>5.7141147E7</v>
      </c>
      <c r="G3054" s="49" t="s">
        <v>1141</v>
      </c>
      <c r="H3054" s="54"/>
      <c r="I3054" s="51">
        <v>263731.0</v>
      </c>
      <c r="J3054" s="49" t="s">
        <v>107</v>
      </c>
      <c r="K3054" s="49" t="s">
        <v>262</v>
      </c>
    </row>
    <row r="3055">
      <c r="A3055" s="49" t="s">
        <v>6358</v>
      </c>
      <c r="B3055" s="49" t="s">
        <v>6359</v>
      </c>
      <c r="C3055" s="50">
        <v>0.0484</v>
      </c>
      <c r="D3055" s="51">
        <v>4.0E-4</v>
      </c>
      <c r="E3055" s="52">
        <v>0.0083</v>
      </c>
      <c r="F3055" s="51">
        <v>3317474.0</v>
      </c>
      <c r="G3055" s="49" t="s">
        <v>1141</v>
      </c>
      <c r="H3055" s="54"/>
      <c r="I3055" s="51">
        <v>3405.0</v>
      </c>
      <c r="J3055" s="49" t="s">
        <v>107</v>
      </c>
      <c r="K3055" s="49" t="s">
        <v>262</v>
      </c>
    </row>
    <row r="3056">
      <c r="A3056" s="49" t="s">
        <v>6360</v>
      </c>
      <c r="B3056" s="49" t="s">
        <v>6361</v>
      </c>
      <c r="C3056" s="50">
        <v>2.03</v>
      </c>
      <c r="D3056" s="51">
        <v>-0.03</v>
      </c>
      <c r="E3056" s="52">
        <v>-0.0146</v>
      </c>
      <c r="F3056" s="53">
        <v>1.89E8</v>
      </c>
      <c r="G3056" s="49" t="s">
        <v>56</v>
      </c>
      <c r="H3056" s="51">
        <v>2018.0</v>
      </c>
      <c r="I3056" s="51">
        <v>1691253.0</v>
      </c>
      <c r="J3056" s="49" t="s">
        <v>82</v>
      </c>
      <c r="K3056" s="49" t="s">
        <v>139</v>
      </c>
    </row>
    <row r="3057">
      <c r="A3057" s="49" t="s">
        <v>6362</v>
      </c>
      <c r="B3057" s="49" t="s">
        <v>6363</v>
      </c>
      <c r="C3057" s="50">
        <v>0.2397</v>
      </c>
      <c r="D3057" s="51">
        <v>-0.0312</v>
      </c>
      <c r="E3057" s="52">
        <v>-0.1152</v>
      </c>
      <c r="F3057" s="51">
        <v>1.0529701E7</v>
      </c>
      <c r="G3057" s="49" t="s">
        <v>56</v>
      </c>
      <c r="H3057" s="51">
        <v>2019.0</v>
      </c>
      <c r="I3057" s="51">
        <v>9770574.0</v>
      </c>
      <c r="J3057" s="49" t="s">
        <v>82</v>
      </c>
      <c r="K3057" s="49" t="s">
        <v>83</v>
      </c>
    </row>
    <row r="3058">
      <c r="A3058" s="49" t="s">
        <v>6364</v>
      </c>
      <c r="B3058" s="49" t="s">
        <v>6365</v>
      </c>
      <c r="C3058" s="50">
        <v>64.04</v>
      </c>
      <c r="D3058" s="51">
        <v>-1.77</v>
      </c>
      <c r="E3058" s="52">
        <v>-0.0269</v>
      </c>
      <c r="F3058" s="53">
        <v>4.45E8</v>
      </c>
      <c r="G3058" s="49" t="s">
        <v>4099</v>
      </c>
      <c r="H3058" s="51">
        <v>2005.0</v>
      </c>
      <c r="I3058" s="51">
        <v>21635.0</v>
      </c>
      <c r="J3058" s="49" t="s">
        <v>95</v>
      </c>
      <c r="K3058" s="49" t="s">
        <v>215</v>
      </c>
    </row>
    <row r="3059">
      <c r="A3059" s="49" t="s">
        <v>6366</v>
      </c>
      <c r="B3059" s="49" t="s">
        <v>6367</v>
      </c>
      <c r="C3059" s="50">
        <v>2.23</v>
      </c>
      <c r="D3059" s="51">
        <v>-0.135</v>
      </c>
      <c r="E3059" s="52">
        <v>-0.0571</v>
      </c>
      <c r="F3059" s="53">
        <v>1.37E8</v>
      </c>
      <c r="G3059" s="49" t="s">
        <v>56</v>
      </c>
      <c r="I3059" s="51">
        <v>885417.0</v>
      </c>
      <c r="J3059" s="49" t="s">
        <v>95</v>
      </c>
      <c r="K3059" s="49" t="s">
        <v>1365</v>
      </c>
    </row>
    <row r="3060">
      <c r="A3060" s="49" t="s">
        <v>6368</v>
      </c>
      <c r="B3060" s="49" t="s">
        <v>6369</v>
      </c>
      <c r="C3060" s="50">
        <v>8.14</v>
      </c>
      <c r="D3060" s="51">
        <v>-0.14</v>
      </c>
      <c r="E3060" s="52">
        <v>-0.0169</v>
      </c>
      <c r="F3060" s="53">
        <v>1.39E8</v>
      </c>
      <c r="G3060" s="49" t="s">
        <v>56</v>
      </c>
      <c r="I3060" s="51">
        <v>50346.0</v>
      </c>
      <c r="J3060" s="49" t="s">
        <v>72</v>
      </c>
      <c r="K3060" s="49" t="s">
        <v>321</v>
      </c>
    </row>
    <row r="3061">
      <c r="A3061" s="49" t="s">
        <v>6370</v>
      </c>
      <c r="B3061" s="49" t="s">
        <v>6371</v>
      </c>
      <c r="C3061" s="50">
        <v>299.19</v>
      </c>
      <c r="D3061" s="51">
        <v>-2.77</v>
      </c>
      <c r="E3061" s="52">
        <v>-0.0092</v>
      </c>
      <c r="F3061" s="53">
        <v>9.86E10</v>
      </c>
      <c r="G3061" s="49" t="s">
        <v>56</v>
      </c>
      <c r="H3061" s="51">
        <v>1999.0</v>
      </c>
      <c r="I3061" s="51">
        <v>3211139.0</v>
      </c>
      <c r="J3061" s="49" t="s">
        <v>72</v>
      </c>
      <c r="K3061" s="49" t="s">
        <v>185</v>
      </c>
    </row>
    <row r="3062">
      <c r="A3062" s="49" t="s">
        <v>6372</v>
      </c>
      <c r="B3062" s="49" t="s">
        <v>6373</v>
      </c>
      <c r="C3062" s="50">
        <v>20.64</v>
      </c>
      <c r="D3062" s="51">
        <v>0.0</v>
      </c>
      <c r="E3062" s="52">
        <v>0.0</v>
      </c>
      <c r="F3062" s="54"/>
      <c r="G3062" s="49" t="s">
        <v>56</v>
      </c>
      <c r="I3062" s="51">
        <v>30894.0</v>
      </c>
      <c r="J3062" s="54"/>
      <c r="K3062" s="54"/>
    </row>
    <row r="3063">
      <c r="A3063" s="49" t="s">
        <v>6374</v>
      </c>
      <c r="B3063" s="49" t="s">
        <v>6375</v>
      </c>
      <c r="C3063" s="50">
        <v>20.78</v>
      </c>
      <c r="D3063" s="51">
        <v>-0.28</v>
      </c>
      <c r="E3063" s="52">
        <v>-0.0133</v>
      </c>
      <c r="F3063" s="54"/>
      <c r="G3063" s="49" t="s">
        <v>56</v>
      </c>
      <c r="I3063" s="51">
        <v>19603.0</v>
      </c>
      <c r="J3063" s="54"/>
      <c r="K3063" s="54"/>
    </row>
    <row r="3064">
      <c r="A3064" s="49" t="s">
        <v>6376</v>
      </c>
      <c r="B3064" s="49" t="s">
        <v>6377</v>
      </c>
      <c r="C3064" s="50">
        <v>20.69</v>
      </c>
      <c r="D3064" s="51">
        <v>-0.14</v>
      </c>
      <c r="E3064" s="52">
        <v>-0.0067</v>
      </c>
      <c r="F3064" s="54"/>
      <c r="G3064" s="49" t="s">
        <v>56</v>
      </c>
      <c r="I3064" s="51">
        <v>52728.0</v>
      </c>
      <c r="J3064" s="54"/>
      <c r="K3064" s="54"/>
    </row>
    <row r="3065">
      <c r="A3065" s="49" t="s">
        <v>6378</v>
      </c>
      <c r="B3065" s="49" t="s">
        <v>6379</v>
      </c>
      <c r="C3065" s="50">
        <v>25.3</v>
      </c>
      <c r="D3065" s="51">
        <v>0.02</v>
      </c>
      <c r="E3065" s="52">
        <v>8.0E-4</v>
      </c>
      <c r="F3065" s="54"/>
      <c r="G3065" s="49" t="s">
        <v>56</v>
      </c>
      <c r="I3065" s="51">
        <v>59136.0</v>
      </c>
      <c r="J3065" s="54"/>
      <c r="K3065" s="54"/>
    </row>
    <row r="3066">
      <c r="A3066" s="49" t="s">
        <v>6380</v>
      </c>
      <c r="B3066" s="49" t="s">
        <v>6381</v>
      </c>
      <c r="C3066" s="50">
        <v>1.25</v>
      </c>
      <c r="D3066" s="51">
        <v>0.0</v>
      </c>
      <c r="E3066" s="52">
        <v>0.0</v>
      </c>
      <c r="F3066" s="53">
        <v>2.25E9</v>
      </c>
      <c r="G3066" s="49" t="s">
        <v>56</v>
      </c>
      <c r="H3066" s="51">
        <v>2006.0</v>
      </c>
      <c r="I3066" s="51">
        <v>3726161.0</v>
      </c>
      <c r="J3066" s="49" t="s">
        <v>95</v>
      </c>
      <c r="K3066" s="49" t="s">
        <v>391</v>
      </c>
    </row>
    <row r="3067">
      <c r="A3067" s="49" t="s">
        <v>6382</v>
      </c>
      <c r="B3067" s="49" t="s">
        <v>6383</v>
      </c>
      <c r="C3067" s="50">
        <v>48.33</v>
      </c>
      <c r="D3067" s="51">
        <v>0.32</v>
      </c>
      <c r="E3067" s="52">
        <v>0.0067</v>
      </c>
      <c r="F3067" s="53">
        <v>5.78E8</v>
      </c>
      <c r="G3067" s="49" t="s">
        <v>56</v>
      </c>
      <c r="H3067" s="51">
        <v>1989.0</v>
      </c>
      <c r="I3067" s="51">
        <v>29739.0</v>
      </c>
      <c r="J3067" s="49" t="s">
        <v>72</v>
      </c>
      <c r="K3067" s="49" t="s">
        <v>133</v>
      </c>
    </row>
    <row r="3068">
      <c r="A3068" s="49" t="s">
        <v>6384</v>
      </c>
      <c r="B3068" s="49" t="s">
        <v>6385</v>
      </c>
      <c r="C3068" s="50">
        <v>13.75</v>
      </c>
      <c r="D3068" s="51">
        <v>-0.22</v>
      </c>
      <c r="E3068" s="52">
        <v>-0.0158</v>
      </c>
      <c r="F3068" s="53">
        <v>1.51E9</v>
      </c>
      <c r="G3068" s="49" t="s">
        <v>56</v>
      </c>
      <c r="H3068" s="51">
        <v>2015.0</v>
      </c>
      <c r="I3068" s="51">
        <v>347885.0</v>
      </c>
      <c r="J3068" s="49" t="s">
        <v>72</v>
      </c>
      <c r="K3068" s="49" t="s">
        <v>124</v>
      </c>
    </row>
    <row r="3069">
      <c r="A3069" s="49" t="s">
        <v>6386</v>
      </c>
      <c r="B3069" s="49" t="s">
        <v>6387</v>
      </c>
      <c r="C3069" s="50">
        <v>11.13</v>
      </c>
      <c r="D3069" s="51">
        <v>-0.08</v>
      </c>
      <c r="E3069" s="52">
        <v>-0.0071</v>
      </c>
      <c r="F3069" s="51">
        <v>4.6480216E7</v>
      </c>
      <c r="G3069" s="49" t="s">
        <v>56</v>
      </c>
      <c r="H3069" s="51">
        <v>2021.0</v>
      </c>
      <c r="I3069" s="51">
        <v>100.0</v>
      </c>
      <c r="J3069" s="49" t="s">
        <v>107</v>
      </c>
      <c r="K3069" s="49" t="s">
        <v>262</v>
      </c>
    </row>
    <row r="3070">
      <c r="A3070" s="49" t="s">
        <v>6388</v>
      </c>
      <c r="B3070" s="49" t="s">
        <v>6389</v>
      </c>
      <c r="C3070" s="50">
        <v>10.86</v>
      </c>
      <c r="D3070" s="51">
        <v>0.0</v>
      </c>
      <c r="E3070" s="52">
        <v>0.0</v>
      </c>
      <c r="F3070" s="54"/>
      <c r="G3070" s="49" t="s">
        <v>56</v>
      </c>
      <c r="H3070" s="51">
        <v>2021.0</v>
      </c>
      <c r="I3070" s="51">
        <v>10.0</v>
      </c>
      <c r="J3070" s="54"/>
      <c r="K3070" s="54"/>
    </row>
    <row r="3071">
      <c r="A3071" s="49" t="s">
        <v>6390</v>
      </c>
      <c r="B3071" s="49" t="s">
        <v>6391</v>
      </c>
      <c r="C3071" s="50">
        <v>72.58</v>
      </c>
      <c r="D3071" s="51">
        <v>-0.04</v>
      </c>
      <c r="E3071" s="52">
        <v>-6.0E-4</v>
      </c>
      <c r="F3071" s="53">
        <v>2.74E9</v>
      </c>
      <c r="G3071" s="49" t="s">
        <v>56</v>
      </c>
      <c r="H3071" s="51">
        <v>2018.0</v>
      </c>
      <c r="I3071" s="51">
        <v>479277.0</v>
      </c>
      <c r="J3071" s="49" t="s">
        <v>72</v>
      </c>
      <c r="K3071" s="49" t="s">
        <v>312</v>
      </c>
    </row>
    <row r="3072">
      <c r="A3072" s="49" t="s">
        <v>6392</v>
      </c>
      <c r="B3072" s="49" t="s">
        <v>6393</v>
      </c>
      <c r="C3072" s="50">
        <v>2.33</v>
      </c>
      <c r="D3072" s="51">
        <v>-0.11</v>
      </c>
      <c r="E3072" s="52">
        <v>-0.0451</v>
      </c>
      <c r="F3072" s="51">
        <v>5.8443723E7</v>
      </c>
      <c r="G3072" s="49" t="s">
        <v>56</v>
      </c>
      <c r="H3072" s="51">
        <v>2007.0</v>
      </c>
      <c r="I3072" s="51">
        <v>130393.0</v>
      </c>
      <c r="J3072" s="49" t="s">
        <v>107</v>
      </c>
      <c r="K3072" s="49" t="s">
        <v>108</v>
      </c>
    </row>
    <row r="3073">
      <c r="A3073" s="49" t="s">
        <v>6394</v>
      </c>
      <c r="B3073" s="49" t="s">
        <v>6395</v>
      </c>
      <c r="C3073" s="50">
        <v>35.39</v>
      </c>
      <c r="D3073" s="51">
        <v>-0.9</v>
      </c>
      <c r="E3073" s="52">
        <v>-0.0248</v>
      </c>
      <c r="F3073" s="53">
        <v>7.25E10</v>
      </c>
      <c r="G3073" s="49" t="s">
        <v>138</v>
      </c>
      <c r="H3073" s="51">
        <v>2022.0</v>
      </c>
      <c r="I3073" s="51">
        <v>4049054.0</v>
      </c>
      <c r="J3073" s="49" t="s">
        <v>82</v>
      </c>
      <c r="K3073" s="49" t="s">
        <v>83</v>
      </c>
    </row>
    <row r="3074">
      <c r="A3074" s="49" t="s">
        <v>6396</v>
      </c>
      <c r="B3074" s="49" t="s">
        <v>6397</v>
      </c>
      <c r="C3074" s="50">
        <v>17.52</v>
      </c>
      <c r="D3074" s="51">
        <v>-0.31</v>
      </c>
      <c r="E3074" s="52">
        <v>-0.0174</v>
      </c>
      <c r="F3074" s="53">
        <v>6.31E8</v>
      </c>
      <c r="G3074" s="49" t="s">
        <v>138</v>
      </c>
      <c r="I3074" s="51">
        <v>402308.0</v>
      </c>
      <c r="J3074" s="49" t="s">
        <v>95</v>
      </c>
      <c r="K3074" s="49" t="s">
        <v>1315</v>
      </c>
    </row>
    <row r="3075">
      <c r="A3075" s="49" t="s">
        <v>6398</v>
      </c>
      <c r="B3075" s="49" t="s">
        <v>6399</v>
      </c>
      <c r="C3075" s="50">
        <v>25.13</v>
      </c>
      <c r="D3075" s="51">
        <v>0.04</v>
      </c>
      <c r="E3075" s="52">
        <v>0.0016</v>
      </c>
      <c r="F3075" s="54"/>
      <c r="G3075" s="49" t="s">
        <v>138</v>
      </c>
      <c r="I3075" s="51">
        <v>9130.0</v>
      </c>
      <c r="J3075" s="54"/>
      <c r="K3075" s="54"/>
    </row>
    <row r="3076">
      <c r="A3076" s="49" t="s">
        <v>6400</v>
      </c>
      <c r="B3076" s="49" t="s">
        <v>6401</v>
      </c>
      <c r="C3076" s="50">
        <v>4.64</v>
      </c>
      <c r="D3076" s="51">
        <v>-0.07</v>
      </c>
      <c r="E3076" s="52">
        <v>-0.0149</v>
      </c>
      <c r="F3076" s="53">
        <v>8.7E8</v>
      </c>
      <c r="G3076" s="49" t="s">
        <v>138</v>
      </c>
      <c r="I3076" s="51">
        <v>669642.0</v>
      </c>
      <c r="J3076" s="49" t="s">
        <v>127</v>
      </c>
      <c r="K3076" s="49" t="s">
        <v>2825</v>
      </c>
    </row>
    <row r="3077">
      <c r="A3077" s="49" t="s">
        <v>6402</v>
      </c>
      <c r="B3077" s="49" t="s">
        <v>6403</v>
      </c>
      <c r="C3077" s="50">
        <v>0.3463</v>
      </c>
      <c r="D3077" s="51">
        <v>-0.0037</v>
      </c>
      <c r="E3077" s="52">
        <v>-0.0106</v>
      </c>
      <c r="F3077" s="51">
        <v>2.3589956E7</v>
      </c>
      <c r="G3077" s="49" t="s">
        <v>67</v>
      </c>
      <c r="H3077" s="51">
        <v>2018.0</v>
      </c>
      <c r="I3077" s="51">
        <v>76814.0</v>
      </c>
      <c r="J3077" s="49" t="s">
        <v>107</v>
      </c>
      <c r="K3077" s="49" t="s">
        <v>348</v>
      </c>
    </row>
    <row r="3078">
      <c r="A3078" s="49" t="s">
        <v>6404</v>
      </c>
      <c r="B3078" s="49" t="s">
        <v>6405</v>
      </c>
      <c r="C3078" s="50">
        <v>0.008</v>
      </c>
      <c r="D3078" s="51">
        <v>-3.0E-4</v>
      </c>
      <c r="E3078" s="52">
        <v>-0.0361</v>
      </c>
      <c r="F3078" s="51">
        <v>544995.0</v>
      </c>
      <c r="G3078" s="49" t="s">
        <v>67</v>
      </c>
      <c r="H3078" s="51">
        <v>2018.0</v>
      </c>
      <c r="I3078" s="51">
        <v>2729.0</v>
      </c>
      <c r="J3078" s="49" t="s">
        <v>107</v>
      </c>
      <c r="K3078" s="49" t="s">
        <v>348</v>
      </c>
    </row>
    <row r="3079">
      <c r="A3079" s="49" t="s">
        <v>6406</v>
      </c>
      <c r="B3079" s="49" t="s">
        <v>6407</v>
      </c>
      <c r="C3079" s="50">
        <v>0.5501</v>
      </c>
      <c r="D3079" s="51">
        <v>-0.037</v>
      </c>
      <c r="E3079" s="52">
        <v>-0.063</v>
      </c>
      <c r="F3079" s="51">
        <v>1.0097356E7</v>
      </c>
      <c r="G3079" s="49" t="s">
        <v>67</v>
      </c>
      <c r="H3079" s="51">
        <v>2022.0</v>
      </c>
      <c r="I3079" s="51">
        <v>80576.0</v>
      </c>
      <c r="J3079" s="49" t="s">
        <v>68</v>
      </c>
      <c r="K3079" s="49" t="s">
        <v>69</v>
      </c>
    </row>
    <row r="3080">
      <c r="A3080" s="49" t="s">
        <v>6408</v>
      </c>
      <c r="B3080" s="49" t="s">
        <v>6409</v>
      </c>
      <c r="C3080" s="50">
        <v>12.38</v>
      </c>
      <c r="D3080" s="51">
        <v>-0.04</v>
      </c>
      <c r="E3080" s="52">
        <v>-0.0032</v>
      </c>
      <c r="F3080" s="53">
        <v>3.51E9</v>
      </c>
      <c r="G3080" s="49" t="s">
        <v>56</v>
      </c>
      <c r="I3080" s="51">
        <v>3216587.0</v>
      </c>
      <c r="J3080" s="49" t="s">
        <v>95</v>
      </c>
      <c r="K3080" s="49" t="s">
        <v>4385</v>
      </c>
    </row>
    <row r="3081">
      <c r="A3081" s="49" t="s">
        <v>6410</v>
      </c>
      <c r="B3081" s="49" t="s">
        <v>6411</v>
      </c>
      <c r="C3081" s="50">
        <v>10.8</v>
      </c>
      <c r="D3081" s="51">
        <v>-0.04</v>
      </c>
      <c r="E3081" s="52">
        <v>-0.0037</v>
      </c>
      <c r="F3081" s="53">
        <v>2.7E8</v>
      </c>
      <c r="G3081" s="49" t="s">
        <v>56</v>
      </c>
      <c r="H3081" s="51">
        <v>2021.0</v>
      </c>
      <c r="I3081" s="51">
        <v>205.0</v>
      </c>
      <c r="J3081" s="49" t="s">
        <v>72</v>
      </c>
      <c r="K3081" s="49" t="s">
        <v>73</v>
      </c>
    </row>
    <row r="3082">
      <c r="A3082" s="49" t="s">
        <v>6412</v>
      </c>
      <c r="B3082" s="49" t="s">
        <v>6413</v>
      </c>
      <c r="C3082" s="50">
        <v>0.241</v>
      </c>
      <c r="D3082" s="51">
        <v>-0.009</v>
      </c>
      <c r="E3082" s="52">
        <v>-0.036</v>
      </c>
      <c r="F3082" s="51">
        <v>9794165.0</v>
      </c>
      <c r="G3082" s="49" t="s">
        <v>56</v>
      </c>
      <c r="I3082" s="51">
        <v>23406.0</v>
      </c>
      <c r="J3082" s="49" t="s">
        <v>82</v>
      </c>
      <c r="K3082" s="49" t="s">
        <v>83</v>
      </c>
    </row>
    <row r="3083">
      <c r="A3083" s="49" t="s">
        <v>6414</v>
      </c>
      <c r="B3083" s="49" t="s">
        <v>6415</v>
      </c>
      <c r="C3083" s="50">
        <v>6.69</v>
      </c>
      <c r="D3083" s="51">
        <v>-0.09</v>
      </c>
      <c r="E3083" s="52">
        <v>-0.0133</v>
      </c>
      <c r="F3083" s="53">
        <v>2.23E8</v>
      </c>
      <c r="G3083" s="49" t="s">
        <v>121</v>
      </c>
      <c r="H3083" s="54"/>
      <c r="I3083" s="51">
        <v>265568.0</v>
      </c>
      <c r="J3083" s="49" t="s">
        <v>223</v>
      </c>
      <c r="K3083" s="49" t="s">
        <v>953</v>
      </c>
    </row>
    <row r="3084">
      <c r="A3084" s="49" t="s">
        <v>6416</v>
      </c>
      <c r="B3084" s="49" t="s">
        <v>6417</v>
      </c>
      <c r="C3084" s="50">
        <v>2.63</v>
      </c>
      <c r="D3084" s="51">
        <v>-0.01</v>
      </c>
      <c r="E3084" s="52">
        <v>-0.0038</v>
      </c>
      <c r="F3084" s="51">
        <v>3.4133466E7</v>
      </c>
      <c r="G3084" s="49" t="s">
        <v>67</v>
      </c>
      <c r="H3084" s="51">
        <v>2018.0</v>
      </c>
      <c r="I3084" s="51">
        <v>15242.0</v>
      </c>
      <c r="J3084" s="49" t="s">
        <v>57</v>
      </c>
      <c r="K3084" s="49" t="s">
        <v>111</v>
      </c>
    </row>
    <row r="3085">
      <c r="A3085" s="49" t="s">
        <v>6418</v>
      </c>
      <c r="B3085" s="49" t="s">
        <v>6419</v>
      </c>
      <c r="C3085" s="50">
        <v>11.08</v>
      </c>
      <c r="D3085" s="51">
        <v>-0.02</v>
      </c>
      <c r="E3085" s="52">
        <v>-0.0018</v>
      </c>
      <c r="F3085" s="53">
        <v>2.93E9</v>
      </c>
      <c r="G3085" s="54"/>
      <c r="H3085" s="51">
        <v>2018.0</v>
      </c>
      <c r="I3085" s="51">
        <v>1435812.0</v>
      </c>
      <c r="J3085" s="49" t="s">
        <v>57</v>
      </c>
      <c r="K3085" s="49" t="s">
        <v>111</v>
      </c>
    </row>
    <row r="3086">
      <c r="A3086" s="49" t="s">
        <v>6420</v>
      </c>
      <c r="B3086" s="49" t="s">
        <v>6421</v>
      </c>
      <c r="C3086" s="50">
        <v>1.16</v>
      </c>
      <c r="D3086" s="51">
        <v>0.01</v>
      </c>
      <c r="E3086" s="52">
        <v>0.0087</v>
      </c>
      <c r="F3086" s="53">
        <v>1.06E8</v>
      </c>
      <c r="G3086" s="49" t="s">
        <v>67</v>
      </c>
      <c r="H3086" s="51">
        <v>2020.0</v>
      </c>
      <c r="I3086" s="51">
        <v>201425.0</v>
      </c>
      <c r="J3086" s="49" t="s">
        <v>82</v>
      </c>
      <c r="K3086" s="49" t="s">
        <v>244</v>
      </c>
    </row>
    <row r="3087">
      <c r="A3087" s="49" t="s">
        <v>6422</v>
      </c>
      <c r="B3087" s="49" t="s">
        <v>6423</v>
      </c>
      <c r="C3087" s="50">
        <v>1.5</v>
      </c>
      <c r="D3087" s="51">
        <v>0.21</v>
      </c>
      <c r="E3087" s="52">
        <v>0.1628</v>
      </c>
      <c r="F3087" s="51">
        <v>7.7618367E7</v>
      </c>
      <c r="G3087" s="49" t="s">
        <v>56</v>
      </c>
      <c r="H3087" s="51">
        <v>2017.0</v>
      </c>
      <c r="I3087" s="51">
        <v>1852276.0</v>
      </c>
      <c r="J3087" s="49" t="s">
        <v>82</v>
      </c>
      <c r="K3087" s="49" t="s">
        <v>83</v>
      </c>
    </row>
    <row r="3088">
      <c r="A3088" s="49" t="s">
        <v>6424</v>
      </c>
      <c r="B3088" s="49" t="s">
        <v>6425</v>
      </c>
      <c r="C3088" s="50">
        <v>2.75</v>
      </c>
      <c r="D3088" s="51">
        <v>-0.02</v>
      </c>
      <c r="E3088" s="52">
        <v>-0.0072</v>
      </c>
      <c r="F3088" s="51">
        <v>3.1790542E7</v>
      </c>
      <c r="G3088" s="49" t="s">
        <v>56</v>
      </c>
      <c r="I3088" s="51">
        <v>557.0</v>
      </c>
      <c r="J3088" s="49" t="s">
        <v>95</v>
      </c>
      <c r="K3088" s="49" t="s">
        <v>1195</v>
      </c>
    </row>
    <row r="3089">
      <c r="A3089" s="49" t="s">
        <v>6426</v>
      </c>
      <c r="B3089" s="49" t="s">
        <v>6427</v>
      </c>
      <c r="C3089" s="50">
        <v>46.73</v>
      </c>
      <c r="D3089" s="51">
        <v>0.19</v>
      </c>
      <c r="E3089" s="52">
        <v>0.0041</v>
      </c>
      <c r="F3089" s="53">
        <v>7.23E9</v>
      </c>
      <c r="G3089" s="49" t="s">
        <v>56</v>
      </c>
      <c r="H3089" s="51">
        <v>2021.0</v>
      </c>
      <c r="I3089" s="51">
        <v>1016977.0</v>
      </c>
      <c r="J3089" s="49" t="s">
        <v>107</v>
      </c>
      <c r="K3089" s="49" t="s">
        <v>348</v>
      </c>
    </row>
    <row r="3090">
      <c r="A3090" s="49" t="s">
        <v>6428</v>
      </c>
      <c r="B3090" s="49" t="s">
        <v>6429</v>
      </c>
      <c r="C3090" s="50">
        <v>155.04</v>
      </c>
      <c r="D3090" s="51">
        <v>-4.83</v>
      </c>
      <c r="E3090" s="52">
        <v>-0.0302</v>
      </c>
      <c r="F3090" s="53">
        <v>6.63E9</v>
      </c>
      <c r="G3090" s="49" t="s">
        <v>56</v>
      </c>
      <c r="H3090" s="51">
        <v>2006.0</v>
      </c>
      <c r="I3090" s="51">
        <v>386033.0</v>
      </c>
      <c r="J3090" s="49" t="s">
        <v>57</v>
      </c>
      <c r="K3090" s="49" t="s">
        <v>64</v>
      </c>
    </row>
    <row r="3091">
      <c r="A3091" s="49" t="s">
        <v>6430</v>
      </c>
      <c r="B3091" s="49" t="s">
        <v>6431</v>
      </c>
      <c r="C3091" s="50">
        <v>62.95</v>
      </c>
      <c r="D3091" s="51">
        <v>-0.89</v>
      </c>
      <c r="E3091" s="52">
        <v>-0.0139</v>
      </c>
      <c r="F3091" s="54"/>
      <c r="G3091" s="49" t="s">
        <v>56</v>
      </c>
      <c r="I3091" s="51">
        <v>24499.0</v>
      </c>
      <c r="J3091" s="54"/>
      <c r="K3091" s="54"/>
    </row>
    <row r="3092">
      <c r="A3092" s="49" t="s">
        <v>6432</v>
      </c>
      <c r="B3092" s="49" t="s">
        <v>6433</v>
      </c>
      <c r="C3092" s="50">
        <v>6.57</v>
      </c>
      <c r="D3092" s="51">
        <v>0.0</v>
      </c>
      <c r="E3092" s="52">
        <v>0.0</v>
      </c>
      <c r="F3092" s="53">
        <v>6.27E8</v>
      </c>
      <c r="G3092" s="49" t="s">
        <v>56</v>
      </c>
      <c r="I3092" s="51">
        <v>1074990.0</v>
      </c>
      <c r="J3092" s="49" t="s">
        <v>57</v>
      </c>
      <c r="K3092" s="49" t="s">
        <v>1795</v>
      </c>
    </row>
    <row r="3093">
      <c r="A3093" s="49" t="s">
        <v>6434</v>
      </c>
      <c r="B3093" s="49" t="s">
        <v>6435</v>
      </c>
      <c r="C3093" s="50">
        <v>7.34</v>
      </c>
      <c r="D3093" s="51">
        <v>0.0</v>
      </c>
      <c r="E3093" s="52">
        <v>0.0</v>
      </c>
      <c r="F3093" s="53">
        <v>1.9E9</v>
      </c>
      <c r="G3093" s="49" t="s">
        <v>259</v>
      </c>
      <c r="I3093" s="51">
        <v>545586.0</v>
      </c>
      <c r="J3093" s="49" t="s">
        <v>95</v>
      </c>
      <c r="K3093" s="49" t="s">
        <v>362</v>
      </c>
    </row>
    <row r="3094">
      <c r="A3094" s="49" t="s">
        <v>6436</v>
      </c>
      <c r="B3094" s="49" t="s">
        <v>6437</v>
      </c>
      <c r="C3094" s="50">
        <v>26.49</v>
      </c>
      <c r="D3094" s="51">
        <v>-1.0</v>
      </c>
      <c r="E3094" s="52">
        <v>-0.0364</v>
      </c>
      <c r="F3094" s="53">
        <v>1.34E9</v>
      </c>
      <c r="G3094" s="49" t="s">
        <v>56</v>
      </c>
      <c r="I3094" s="51">
        <v>519434.0</v>
      </c>
      <c r="J3094" s="49" t="s">
        <v>72</v>
      </c>
      <c r="K3094" s="49" t="s">
        <v>68</v>
      </c>
    </row>
    <row r="3095">
      <c r="A3095" s="49" t="s">
        <v>6438</v>
      </c>
      <c r="B3095" s="49" t="s">
        <v>6439</v>
      </c>
      <c r="C3095" s="50">
        <v>12.88</v>
      </c>
      <c r="D3095" s="51">
        <v>-0.06</v>
      </c>
      <c r="E3095" s="52">
        <v>-0.0046</v>
      </c>
      <c r="F3095" s="51">
        <v>0.0</v>
      </c>
      <c r="G3095" s="49" t="s">
        <v>56</v>
      </c>
      <c r="H3095" s="51">
        <v>2021.0</v>
      </c>
      <c r="I3095" s="51">
        <v>70710.0</v>
      </c>
      <c r="J3095" s="49" t="s">
        <v>72</v>
      </c>
      <c r="K3095" s="49" t="s">
        <v>481</v>
      </c>
    </row>
    <row r="3096">
      <c r="A3096" s="49" t="s">
        <v>6440</v>
      </c>
      <c r="B3096" s="49" t="s">
        <v>6441</v>
      </c>
      <c r="C3096" s="50">
        <v>1.7138</v>
      </c>
      <c r="D3096" s="51">
        <v>0.0038</v>
      </c>
      <c r="E3096" s="52">
        <v>0.0022</v>
      </c>
      <c r="F3096" s="51">
        <v>1.7878231E7</v>
      </c>
      <c r="G3096" s="49" t="s">
        <v>67</v>
      </c>
      <c r="H3096" s="54"/>
      <c r="I3096" s="51">
        <v>3818.0</v>
      </c>
      <c r="J3096" s="49" t="s">
        <v>57</v>
      </c>
      <c r="K3096" s="49" t="s">
        <v>345</v>
      </c>
    </row>
    <row r="3097">
      <c r="A3097" s="49" t="s">
        <v>6442</v>
      </c>
      <c r="B3097" s="49" t="s">
        <v>6443</v>
      </c>
      <c r="C3097" s="50">
        <v>5.78</v>
      </c>
      <c r="D3097" s="51">
        <v>-0.06</v>
      </c>
      <c r="E3097" s="52">
        <v>-0.0103</v>
      </c>
      <c r="F3097" s="53">
        <v>4.24E8</v>
      </c>
      <c r="G3097" s="49" t="s">
        <v>56</v>
      </c>
      <c r="I3097" s="51">
        <v>143621.0</v>
      </c>
      <c r="J3097" s="49" t="s">
        <v>72</v>
      </c>
      <c r="K3097" s="49" t="s">
        <v>481</v>
      </c>
    </row>
    <row r="3098">
      <c r="A3098" s="49" t="s">
        <v>6444</v>
      </c>
      <c r="B3098" s="49" t="s">
        <v>6445</v>
      </c>
      <c r="C3098" s="50">
        <v>23.017</v>
      </c>
      <c r="D3098" s="51">
        <v>0.0169</v>
      </c>
      <c r="E3098" s="52">
        <v>7.0E-4</v>
      </c>
      <c r="F3098" s="54"/>
      <c r="G3098" s="49" t="s">
        <v>56</v>
      </c>
      <c r="I3098" s="51">
        <v>3154.0</v>
      </c>
      <c r="J3098" s="54"/>
      <c r="K3098" s="54"/>
    </row>
    <row r="3099">
      <c r="A3099" s="49" t="s">
        <v>6446</v>
      </c>
      <c r="B3099" s="49" t="s">
        <v>6447</v>
      </c>
      <c r="C3099" s="50">
        <v>0.171</v>
      </c>
      <c r="D3099" s="51">
        <v>0.006</v>
      </c>
      <c r="E3099" s="52">
        <v>0.0364</v>
      </c>
      <c r="F3099" s="51">
        <v>6711750.0</v>
      </c>
      <c r="G3099" s="49" t="s">
        <v>121</v>
      </c>
      <c r="H3099" s="51">
        <v>2022.0</v>
      </c>
      <c r="I3099" s="51">
        <v>174819.0</v>
      </c>
      <c r="J3099" s="49" t="s">
        <v>68</v>
      </c>
      <c r="K3099" s="49" t="s">
        <v>69</v>
      </c>
    </row>
    <row r="3100">
      <c r="A3100" s="49" t="s">
        <v>6448</v>
      </c>
      <c r="B3100" s="49" t="s">
        <v>6449</v>
      </c>
      <c r="C3100" s="50">
        <v>35.06</v>
      </c>
      <c r="D3100" s="51">
        <v>-0.94</v>
      </c>
      <c r="E3100" s="52">
        <v>-0.0261</v>
      </c>
      <c r="F3100" s="53">
        <v>1.54E9</v>
      </c>
      <c r="G3100" s="49" t="s">
        <v>56</v>
      </c>
      <c r="I3100" s="51">
        <v>317976.0</v>
      </c>
      <c r="J3100" s="49" t="s">
        <v>57</v>
      </c>
      <c r="K3100" s="49" t="s">
        <v>269</v>
      </c>
    </row>
    <row r="3101">
      <c r="A3101" s="49" t="s">
        <v>6450</v>
      </c>
      <c r="B3101" s="49" t="s">
        <v>6451</v>
      </c>
      <c r="C3101" s="50">
        <v>0.176</v>
      </c>
      <c r="D3101" s="51">
        <v>-0.009</v>
      </c>
      <c r="E3101" s="52">
        <v>-0.0487</v>
      </c>
      <c r="F3101" s="51">
        <v>4365204.0</v>
      </c>
      <c r="G3101" s="49" t="s">
        <v>56</v>
      </c>
      <c r="I3101" s="51">
        <v>149704.0</v>
      </c>
      <c r="J3101" s="49" t="s">
        <v>107</v>
      </c>
      <c r="K3101" s="49" t="s">
        <v>262</v>
      </c>
    </row>
    <row r="3102">
      <c r="A3102" s="49" t="s">
        <v>6452</v>
      </c>
      <c r="B3102" s="49" t="s">
        <v>6453</v>
      </c>
      <c r="C3102" s="50">
        <v>0.58</v>
      </c>
      <c r="D3102" s="51">
        <v>-0.0219</v>
      </c>
      <c r="E3102" s="52">
        <v>-0.0364</v>
      </c>
      <c r="F3102" s="51">
        <v>7186340.0</v>
      </c>
      <c r="G3102" s="49" t="s">
        <v>56</v>
      </c>
      <c r="I3102" s="51">
        <v>67687.0</v>
      </c>
      <c r="J3102" s="49" t="s">
        <v>145</v>
      </c>
      <c r="K3102" s="49" t="s">
        <v>355</v>
      </c>
    </row>
    <row r="3103">
      <c r="A3103" s="49" t="s">
        <v>6454</v>
      </c>
      <c r="B3103" s="49" t="s">
        <v>6455</v>
      </c>
      <c r="C3103" s="50">
        <v>1.57</v>
      </c>
      <c r="D3103" s="51">
        <v>-0.04</v>
      </c>
      <c r="E3103" s="52">
        <v>-0.0248</v>
      </c>
      <c r="F3103" s="53">
        <v>2.44E8</v>
      </c>
      <c r="G3103" s="49" t="s">
        <v>56</v>
      </c>
      <c r="I3103" s="51">
        <v>533930.0</v>
      </c>
      <c r="J3103" s="49" t="s">
        <v>315</v>
      </c>
      <c r="K3103" s="49" t="s">
        <v>111</v>
      </c>
    </row>
    <row r="3104">
      <c r="A3104" s="49" t="s">
        <v>6456</v>
      </c>
      <c r="B3104" s="49" t="s">
        <v>6457</v>
      </c>
      <c r="C3104" s="50">
        <v>89.07</v>
      </c>
      <c r="D3104" s="51">
        <v>-1.17</v>
      </c>
      <c r="E3104" s="52">
        <v>-0.013</v>
      </c>
      <c r="F3104" s="53">
        <v>7.25E9</v>
      </c>
      <c r="G3104" s="49" t="s">
        <v>56</v>
      </c>
      <c r="H3104" s="51">
        <v>2012.0</v>
      </c>
      <c r="I3104" s="51">
        <v>437771.0</v>
      </c>
      <c r="J3104" s="49" t="s">
        <v>107</v>
      </c>
      <c r="K3104" s="49" t="s">
        <v>262</v>
      </c>
    </row>
    <row r="3105">
      <c r="A3105" s="49" t="s">
        <v>6458</v>
      </c>
      <c r="B3105" s="49" t="s">
        <v>6459</v>
      </c>
      <c r="C3105" s="50">
        <v>9.52</v>
      </c>
      <c r="D3105" s="51">
        <v>-0.18</v>
      </c>
      <c r="E3105" s="52">
        <v>-0.0186</v>
      </c>
      <c r="F3105" s="53">
        <v>2.3E8</v>
      </c>
      <c r="G3105" s="49" t="s">
        <v>56</v>
      </c>
      <c r="H3105" s="51">
        <v>2016.0</v>
      </c>
      <c r="I3105" s="51">
        <v>13435.0</v>
      </c>
      <c r="J3105" s="49" t="s">
        <v>365</v>
      </c>
      <c r="K3105" s="49" t="s">
        <v>1229</v>
      </c>
    </row>
    <row r="3106">
      <c r="A3106" s="49" t="s">
        <v>6460</v>
      </c>
      <c r="B3106" s="49" t="s">
        <v>6461</v>
      </c>
      <c r="C3106" s="50">
        <v>702.83</v>
      </c>
      <c r="D3106" s="51">
        <v>-9.03</v>
      </c>
      <c r="E3106" s="52">
        <v>-0.0127</v>
      </c>
      <c r="F3106" s="53">
        <v>3.51E10</v>
      </c>
      <c r="G3106" s="49" t="s">
        <v>56</v>
      </c>
      <c r="I3106" s="51">
        <v>267031.0</v>
      </c>
      <c r="J3106" s="49" t="s">
        <v>57</v>
      </c>
      <c r="K3106" s="49" t="s">
        <v>469</v>
      </c>
    </row>
    <row r="3107">
      <c r="A3107" s="49" t="s">
        <v>6462</v>
      </c>
      <c r="B3107" s="49" t="s">
        <v>6463</v>
      </c>
      <c r="C3107" s="50">
        <v>51.39</v>
      </c>
      <c r="D3107" s="51">
        <v>-1.21</v>
      </c>
      <c r="E3107" s="52">
        <v>-0.023</v>
      </c>
      <c r="F3107" s="53">
        <v>6.11E9</v>
      </c>
      <c r="G3107" s="49" t="s">
        <v>56</v>
      </c>
      <c r="H3107" s="51">
        <v>2021.0</v>
      </c>
      <c r="I3107" s="51">
        <v>729341.0</v>
      </c>
      <c r="J3107" s="49" t="s">
        <v>95</v>
      </c>
      <c r="K3107" s="49" t="s">
        <v>1389</v>
      </c>
    </row>
    <row r="3108">
      <c r="A3108" s="49" t="s">
        <v>6464</v>
      </c>
      <c r="B3108" s="49" t="s">
        <v>6465</v>
      </c>
      <c r="C3108" s="50">
        <v>9.42</v>
      </c>
      <c r="D3108" s="51">
        <v>0.36</v>
      </c>
      <c r="E3108" s="52">
        <v>0.0397</v>
      </c>
      <c r="F3108" s="51">
        <v>1.3966846E7</v>
      </c>
      <c r="G3108" s="49" t="s">
        <v>56</v>
      </c>
      <c r="I3108" s="51">
        <v>245.0</v>
      </c>
      <c r="J3108" s="49" t="s">
        <v>68</v>
      </c>
      <c r="K3108" s="49" t="s">
        <v>430</v>
      </c>
    </row>
    <row r="3109">
      <c r="A3109" s="49" t="s">
        <v>6466</v>
      </c>
      <c r="B3109" s="49" t="s">
        <v>6467</v>
      </c>
      <c r="C3109" s="50">
        <v>103.88</v>
      </c>
      <c r="D3109" s="51">
        <v>-1.57</v>
      </c>
      <c r="E3109" s="52">
        <v>-0.0149</v>
      </c>
      <c r="F3109" s="53">
        <v>1.09E10</v>
      </c>
      <c r="G3109" s="49" t="s">
        <v>56</v>
      </c>
      <c r="H3109" s="51">
        <v>2009.0</v>
      </c>
      <c r="I3109" s="51">
        <v>889837.0</v>
      </c>
      <c r="J3109" s="49" t="s">
        <v>95</v>
      </c>
      <c r="K3109" s="49" t="s">
        <v>163</v>
      </c>
    </row>
    <row r="3110">
      <c r="A3110" s="49" t="s">
        <v>6468</v>
      </c>
      <c r="B3110" s="49" t="s">
        <v>6469</v>
      </c>
      <c r="C3110" s="50">
        <v>4.34</v>
      </c>
      <c r="D3110" s="51">
        <v>0.04</v>
      </c>
      <c r="E3110" s="52">
        <v>0.0093</v>
      </c>
      <c r="F3110" s="53">
        <v>2.24E8</v>
      </c>
      <c r="G3110" s="49" t="s">
        <v>56</v>
      </c>
      <c r="I3110" s="51">
        <v>2734965.0</v>
      </c>
      <c r="J3110" s="49" t="s">
        <v>95</v>
      </c>
      <c r="K3110" s="49" t="s">
        <v>96</v>
      </c>
    </row>
    <row r="3111">
      <c r="A3111" s="49" t="s">
        <v>6470</v>
      </c>
      <c r="B3111" s="49" t="s">
        <v>6471</v>
      </c>
      <c r="C3111" s="50">
        <v>90.4</v>
      </c>
      <c r="D3111" s="51">
        <v>-0.37</v>
      </c>
      <c r="E3111" s="52">
        <v>-0.0041</v>
      </c>
      <c r="F3111" s="53">
        <v>4.58E9</v>
      </c>
      <c r="G3111" s="49" t="s">
        <v>56</v>
      </c>
      <c r="H3111" s="51">
        <v>1991.0</v>
      </c>
      <c r="I3111" s="51">
        <v>271961.0</v>
      </c>
      <c r="J3111" s="49" t="s">
        <v>82</v>
      </c>
      <c r="K3111" s="49" t="s">
        <v>178</v>
      </c>
    </row>
    <row r="3112">
      <c r="A3112" s="49" t="s">
        <v>6472</v>
      </c>
      <c r="B3112" s="49" t="s">
        <v>6473</v>
      </c>
      <c r="C3112" s="50">
        <v>15.53</v>
      </c>
      <c r="D3112" s="51">
        <v>-0.01</v>
      </c>
      <c r="E3112" s="52">
        <v>-6.0E-4</v>
      </c>
      <c r="F3112" s="53">
        <v>4.73E8</v>
      </c>
      <c r="G3112" s="49" t="s">
        <v>56</v>
      </c>
      <c r="I3112" s="51">
        <v>169069.0</v>
      </c>
      <c r="J3112" s="49" t="s">
        <v>72</v>
      </c>
      <c r="K3112" s="49" t="s">
        <v>133</v>
      </c>
    </row>
    <row r="3113">
      <c r="A3113" s="49" t="s">
        <v>6474</v>
      </c>
      <c r="B3113" s="49" t="s">
        <v>6475</v>
      </c>
      <c r="C3113" s="50">
        <v>10.86</v>
      </c>
      <c r="D3113" s="51">
        <v>0.0</v>
      </c>
      <c r="E3113" s="52">
        <v>0.0</v>
      </c>
      <c r="F3113" s="51">
        <v>0.0</v>
      </c>
      <c r="G3113" s="49" t="s">
        <v>1024</v>
      </c>
      <c r="H3113" s="51">
        <v>2022.0</v>
      </c>
      <c r="I3113" s="51">
        <v>27.0</v>
      </c>
      <c r="J3113" s="49" t="s">
        <v>72</v>
      </c>
      <c r="K3113" s="49" t="s">
        <v>73</v>
      </c>
    </row>
    <row r="3114">
      <c r="A3114" s="49" t="s">
        <v>6476</v>
      </c>
      <c r="B3114" s="49" t="s">
        <v>6477</v>
      </c>
      <c r="C3114" s="50">
        <v>0.0598</v>
      </c>
      <c r="D3114" s="51">
        <v>0.0</v>
      </c>
      <c r="E3114" s="52">
        <v>0.0</v>
      </c>
      <c r="F3114" s="51">
        <v>0.0</v>
      </c>
      <c r="G3114" s="49" t="s">
        <v>1024</v>
      </c>
      <c r="H3114" s="51">
        <v>2022.0</v>
      </c>
      <c r="I3114" s="51">
        <v>100.0</v>
      </c>
      <c r="J3114" s="49" t="s">
        <v>72</v>
      </c>
      <c r="K3114" s="49" t="s">
        <v>73</v>
      </c>
    </row>
    <row r="3115">
      <c r="A3115" s="49" t="s">
        <v>6478</v>
      </c>
      <c r="B3115" s="49" t="s">
        <v>6479</v>
      </c>
      <c r="C3115" s="50">
        <v>10.82</v>
      </c>
      <c r="D3115" s="51">
        <v>-0.1</v>
      </c>
      <c r="E3115" s="52">
        <v>-0.0092</v>
      </c>
      <c r="F3115" s="53">
        <v>9.68E8</v>
      </c>
      <c r="G3115" s="49" t="s">
        <v>56</v>
      </c>
      <c r="I3115" s="51">
        <v>796516.0</v>
      </c>
      <c r="J3115" s="49" t="s">
        <v>145</v>
      </c>
      <c r="K3115" s="49" t="s">
        <v>355</v>
      </c>
    </row>
    <row r="3116">
      <c r="A3116" s="49" t="s">
        <v>6480</v>
      </c>
      <c r="B3116" s="49" t="s">
        <v>6481</v>
      </c>
      <c r="C3116" s="50">
        <v>43.26</v>
      </c>
      <c r="D3116" s="51">
        <v>0.13</v>
      </c>
      <c r="E3116" s="52">
        <v>0.003</v>
      </c>
      <c r="F3116" s="53">
        <v>3.89E10</v>
      </c>
      <c r="G3116" s="49" t="s">
        <v>56</v>
      </c>
      <c r="I3116" s="51">
        <v>7749436.0</v>
      </c>
      <c r="J3116" s="49" t="s">
        <v>223</v>
      </c>
      <c r="K3116" s="49" t="s">
        <v>224</v>
      </c>
    </row>
    <row r="3117">
      <c r="A3117" s="49" t="s">
        <v>6482</v>
      </c>
      <c r="B3117" s="49" t="s">
        <v>6483</v>
      </c>
      <c r="C3117" s="50">
        <v>1.93</v>
      </c>
      <c r="D3117" s="51">
        <v>-0.1205</v>
      </c>
      <c r="E3117" s="52">
        <v>-0.0588</v>
      </c>
      <c r="F3117" s="51">
        <v>3509670.0</v>
      </c>
      <c r="G3117" s="49" t="s">
        <v>56</v>
      </c>
      <c r="I3117" s="51">
        <v>3973.0</v>
      </c>
      <c r="J3117" s="49" t="s">
        <v>72</v>
      </c>
      <c r="K3117" s="49" t="s">
        <v>237</v>
      </c>
    </row>
    <row r="3118">
      <c r="A3118" s="49" t="s">
        <v>6484</v>
      </c>
      <c r="B3118" s="49" t="s">
        <v>6485</v>
      </c>
      <c r="C3118" s="50">
        <v>35.8</v>
      </c>
      <c r="D3118" s="51">
        <v>-0.12</v>
      </c>
      <c r="E3118" s="52">
        <v>-0.0033</v>
      </c>
      <c r="F3118" s="53">
        <v>4.72E9</v>
      </c>
      <c r="G3118" s="49" t="s">
        <v>56</v>
      </c>
      <c r="I3118" s="51">
        <v>928021.0</v>
      </c>
      <c r="J3118" s="49" t="s">
        <v>82</v>
      </c>
      <c r="K3118" s="49" t="s">
        <v>139</v>
      </c>
    </row>
    <row r="3119">
      <c r="A3119" s="49" t="s">
        <v>6486</v>
      </c>
      <c r="B3119" s="49" t="s">
        <v>6487</v>
      </c>
      <c r="C3119" s="50">
        <v>5.81</v>
      </c>
      <c r="D3119" s="51">
        <v>-0.83</v>
      </c>
      <c r="E3119" s="52">
        <v>-0.125</v>
      </c>
      <c r="F3119" s="51">
        <v>2.2526242E7</v>
      </c>
      <c r="G3119" s="49" t="s">
        <v>56</v>
      </c>
      <c r="H3119" s="51">
        <v>2019.0</v>
      </c>
      <c r="I3119" s="51">
        <v>124349.0</v>
      </c>
      <c r="J3119" s="49" t="s">
        <v>82</v>
      </c>
      <c r="K3119" s="49" t="s">
        <v>83</v>
      </c>
    </row>
    <row r="3120">
      <c r="A3120" s="49" t="s">
        <v>6488</v>
      </c>
      <c r="B3120" s="49" t="s">
        <v>6489</v>
      </c>
      <c r="C3120" s="50">
        <v>56.62</v>
      </c>
      <c r="D3120" s="51">
        <v>-1.39</v>
      </c>
      <c r="E3120" s="52">
        <v>-0.024</v>
      </c>
      <c r="F3120" s="53">
        <v>7.86E9</v>
      </c>
      <c r="G3120" s="49" t="s">
        <v>56</v>
      </c>
      <c r="I3120" s="51">
        <v>960217.0</v>
      </c>
      <c r="J3120" s="49" t="s">
        <v>95</v>
      </c>
      <c r="K3120" s="49" t="s">
        <v>1354</v>
      </c>
    </row>
    <row r="3121">
      <c r="A3121" s="49" t="s">
        <v>6490</v>
      </c>
      <c r="B3121" s="49" t="s">
        <v>6491</v>
      </c>
      <c r="C3121" s="50">
        <v>17.61</v>
      </c>
      <c r="D3121" s="51">
        <v>-0.5</v>
      </c>
      <c r="E3121" s="52">
        <v>-0.0276</v>
      </c>
      <c r="F3121" s="53">
        <v>1.89E9</v>
      </c>
      <c r="G3121" s="49" t="s">
        <v>56</v>
      </c>
      <c r="H3121" s="51">
        <v>2013.0</v>
      </c>
      <c r="I3121" s="51">
        <v>1315811.0</v>
      </c>
      <c r="J3121" s="49" t="s">
        <v>68</v>
      </c>
      <c r="K3121" s="49" t="s">
        <v>86</v>
      </c>
    </row>
    <row r="3122">
      <c r="A3122" s="49" t="s">
        <v>6492</v>
      </c>
      <c r="B3122" s="49" t="s">
        <v>6493</v>
      </c>
      <c r="C3122" s="50">
        <v>42.2</v>
      </c>
      <c r="D3122" s="51">
        <v>-1.07</v>
      </c>
      <c r="E3122" s="52">
        <v>-0.0247</v>
      </c>
      <c r="F3122" s="53">
        <v>5.37E8</v>
      </c>
      <c r="G3122" s="49" t="s">
        <v>56</v>
      </c>
      <c r="H3122" s="51">
        <v>2007.0</v>
      </c>
      <c r="I3122" s="51">
        <v>43238.0</v>
      </c>
      <c r="J3122" s="49" t="s">
        <v>57</v>
      </c>
      <c r="K3122" s="49" t="s">
        <v>279</v>
      </c>
    </row>
    <row r="3123">
      <c r="A3123" s="49" t="s">
        <v>6494</v>
      </c>
      <c r="B3123" s="49" t="s">
        <v>6495</v>
      </c>
      <c r="C3123" s="50">
        <v>12.74</v>
      </c>
      <c r="D3123" s="51">
        <v>0.19</v>
      </c>
      <c r="E3123" s="52">
        <v>0.0151</v>
      </c>
      <c r="F3123" s="53">
        <v>2.72E9</v>
      </c>
      <c r="G3123" s="49" t="s">
        <v>56</v>
      </c>
      <c r="H3123" s="51">
        <v>2021.0</v>
      </c>
      <c r="I3123" s="51">
        <v>2985338.0</v>
      </c>
      <c r="J3123" s="49" t="s">
        <v>107</v>
      </c>
      <c r="K3123" s="49" t="s">
        <v>1294</v>
      </c>
    </row>
    <row r="3124">
      <c r="A3124" s="49" t="s">
        <v>6496</v>
      </c>
      <c r="B3124" s="49" t="s">
        <v>6497</v>
      </c>
      <c r="C3124" s="50">
        <v>10.03</v>
      </c>
      <c r="D3124" s="51">
        <v>-0.08</v>
      </c>
      <c r="E3124" s="52">
        <v>-0.0079</v>
      </c>
      <c r="F3124" s="53">
        <v>1.45E10</v>
      </c>
      <c r="G3124" s="49" t="s">
        <v>56</v>
      </c>
      <c r="I3124" s="51">
        <v>1.6989124E7</v>
      </c>
      <c r="J3124" s="49" t="s">
        <v>72</v>
      </c>
      <c r="K3124" s="49" t="s">
        <v>133</v>
      </c>
    </row>
    <row r="3125">
      <c r="A3125" s="49" t="s">
        <v>6498</v>
      </c>
      <c r="B3125" s="49" t="s">
        <v>6499</v>
      </c>
      <c r="C3125" s="50">
        <v>21.63</v>
      </c>
      <c r="D3125" s="51">
        <v>0.06</v>
      </c>
      <c r="E3125" s="52">
        <v>0.0028</v>
      </c>
      <c r="F3125" s="54"/>
      <c r="G3125" s="49" t="s">
        <v>56</v>
      </c>
      <c r="I3125" s="51">
        <v>27401.0</v>
      </c>
      <c r="J3125" s="49" t="s">
        <v>72</v>
      </c>
      <c r="K3125" s="49" t="s">
        <v>133</v>
      </c>
    </row>
    <row r="3126">
      <c r="A3126" s="49" t="s">
        <v>6500</v>
      </c>
      <c r="B3126" s="49" t="s">
        <v>6501</v>
      </c>
      <c r="C3126" s="50">
        <v>17.8</v>
      </c>
      <c r="D3126" s="51">
        <v>-0.53</v>
      </c>
      <c r="E3126" s="52">
        <v>-0.0289</v>
      </c>
      <c r="F3126" s="53">
        <v>2.58E10</v>
      </c>
      <c r="G3126" s="49" t="s">
        <v>56</v>
      </c>
      <c r="I3126" s="51">
        <v>18130.0</v>
      </c>
      <c r="J3126" s="49" t="s">
        <v>72</v>
      </c>
      <c r="K3126" s="49" t="s">
        <v>133</v>
      </c>
    </row>
    <row r="3127">
      <c r="A3127" s="49" t="s">
        <v>6502</v>
      </c>
      <c r="B3127" s="49" t="s">
        <v>6503</v>
      </c>
      <c r="C3127" s="50">
        <v>14.07</v>
      </c>
      <c r="D3127" s="51">
        <v>-0.2</v>
      </c>
      <c r="E3127" s="52">
        <v>-0.014</v>
      </c>
      <c r="F3127" s="53">
        <v>2.04E10</v>
      </c>
      <c r="G3127" s="49" t="s">
        <v>56</v>
      </c>
      <c r="I3127" s="51">
        <v>46716.0</v>
      </c>
      <c r="J3127" s="49" t="s">
        <v>72</v>
      </c>
      <c r="K3127" s="49" t="s">
        <v>133</v>
      </c>
    </row>
    <row r="3128">
      <c r="A3128" s="49" t="s">
        <v>6504</v>
      </c>
      <c r="B3128" s="49" t="s">
        <v>6505</v>
      </c>
      <c r="C3128" s="50">
        <v>11.9</v>
      </c>
      <c r="D3128" s="51">
        <v>0.24</v>
      </c>
      <c r="E3128" s="52">
        <v>0.0206</v>
      </c>
      <c r="F3128" s="53">
        <v>1.67E8</v>
      </c>
      <c r="G3128" s="54"/>
      <c r="H3128" s="51">
        <v>2017.0</v>
      </c>
      <c r="I3128" s="51">
        <v>8375.0</v>
      </c>
      <c r="J3128" s="49" t="s">
        <v>95</v>
      </c>
      <c r="K3128" s="49" t="s">
        <v>2465</v>
      </c>
    </row>
    <row r="3129">
      <c r="A3129" s="49" t="s">
        <v>6506</v>
      </c>
      <c r="B3129" s="49" t="s">
        <v>6507</v>
      </c>
      <c r="C3129" s="50">
        <v>33.03</v>
      </c>
      <c r="D3129" s="51">
        <v>0.77</v>
      </c>
      <c r="E3129" s="52">
        <v>0.0239</v>
      </c>
      <c r="F3129" s="53">
        <v>2.71E8</v>
      </c>
      <c r="G3129" s="49" t="s">
        <v>56</v>
      </c>
      <c r="H3129" s="51">
        <v>2008.0</v>
      </c>
      <c r="I3129" s="51">
        <v>17229.0</v>
      </c>
      <c r="J3129" s="49" t="s">
        <v>72</v>
      </c>
      <c r="K3129" s="49" t="s">
        <v>1858</v>
      </c>
    </row>
    <row r="3130">
      <c r="A3130" s="49" t="s">
        <v>6508</v>
      </c>
      <c r="B3130" s="49" t="s">
        <v>6509</v>
      </c>
      <c r="C3130" s="50">
        <v>4.44</v>
      </c>
      <c r="D3130" s="51">
        <v>0.06</v>
      </c>
      <c r="E3130" s="52">
        <v>0.0137</v>
      </c>
      <c r="F3130" s="53">
        <v>1.55E9</v>
      </c>
      <c r="G3130" s="49" t="s">
        <v>56</v>
      </c>
      <c r="I3130" s="51">
        <v>6069318.0</v>
      </c>
      <c r="J3130" s="49" t="s">
        <v>95</v>
      </c>
      <c r="K3130" s="49" t="s">
        <v>451</v>
      </c>
    </row>
    <row r="3131">
      <c r="A3131" s="49" t="s">
        <v>6510</v>
      </c>
      <c r="B3131" s="49" t="s">
        <v>6511</v>
      </c>
      <c r="C3131" s="50">
        <v>4.25</v>
      </c>
      <c r="D3131" s="51">
        <v>0.03</v>
      </c>
      <c r="E3131" s="52">
        <v>0.0071</v>
      </c>
      <c r="F3131" s="53">
        <v>1.81E8</v>
      </c>
      <c r="G3131" s="49" t="s">
        <v>56</v>
      </c>
      <c r="H3131" s="51">
        <v>2000.0</v>
      </c>
      <c r="I3131" s="51">
        <v>51475.0</v>
      </c>
      <c r="J3131" s="49" t="s">
        <v>57</v>
      </c>
      <c r="K3131" s="49" t="s">
        <v>1611</v>
      </c>
    </row>
    <row r="3132">
      <c r="A3132" s="49" t="s">
        <v>6512</v>
      </c>
      <c r="B3132" s="49" t="s">
        <v>6513</v>
      </c>
      <c r="C3132" s="50">
        <v>4.51</v>
      </c>
      <c r="D3132" s="51">
        <v>-0.08</v>
      </c>
      <c r="E3132" s="52">
        <v>-0.0174</v>
      </c>
      <c r="F3132" s="53">
        <v>1.56E9</v>
      </c>
      <c r="G3132" s="49" t="s">
        <v>121</v>
      </c>
      <c r="H3132" s="54"/>
      <c r="I3132" s="51">
        <v>1488579.0</v>
      </c>
      <c r="J3132" s="49" t="s">
        <v>127</v>
      </c>
      <c r="K3132" s="49" t="s">
        <v>128</v>
      </c>
    </row>
    <row r="3133">
      <c r="A3133" s="49" t="s">
        <v>6514</v>
      </c>
      <c r="B3133" s="49" t="s">
        <v>6515</v>
      </c>
      <c r="C3133" s="50">
        <v>10.37</v>
      </c>
      <c r="D3133" s="51">
        <v>0.05</v>
      </c>
      <c r="E3133" s="52">
        <v>0.0048</v>
      </c>
      <c r="F3133" s="53">
        <v>4.57E8</v>
      </c>
      <c r="G3133" s="49" t="s">
        <v>56</v>
      </c>
      <c r="I3133" s="51">
        <v>116722.0</v>
      </c>
      <c r="J3133" s="49" t="s">
        <v>72</v>
      </c>
      <c r="K3133" s="49" t="s">
        <v>133</v>
      </c>
    </row>
    <row r="3134">
      <c r="A3134" s="49" t="s">
        <v>6516</v>
      </c>
      <c r="B3134" s="49" t="s">
        <v>6517</v>
      </c>
      <c r="C3134" s="50">
        <v>17.95</v>
      </c>
      <c r="D3134" s="51">
        <v>-0.04</v>
      </c>
      <c r="E3134" s="52">
        <v>-0.0022</v>
      </c>
      <c r="F3134" s="53">
        <v>5.72E8</v>
      </c>
      <c r="G3134" s="49" t="s">
        <v>56</v>
      </c>
      <c r="H3134" s="51">
        <v>2019.0</v>
      </c>
      <c r="I3134" s="51">
        <v>24363.0</v>
      </c>
      <c r="J3134" s="49" t="s">
        <v>72</v>
      </c>
      <c r="K3134" s="49" t="s">
        <v>133</v>
      </c>
    </row>
    <row r="3135">
      <c r="A3135" s="49" t="s">
        <v>6518</v>
      </c>
      <c r="B3135" s="49" t="s">
        <v>6519</v>
      </c>
      <c r="C3135" s="50">
        <v>244.05</v>
      </c>
      <c r="D3135" s="51">
        <v>1.54</v>
      </c>
      <c r="E3135" s="52">
        <v>0.0064</v>
      </c>
      <c r="F3135" s="53">
        <v>6.64E10</v>
      </c>
      <c r="G3135" s="49" t="s">
        <v>56</v>
      </c>
      <c r="H3135" s="51">
        <v>2011.0</v>
      </c>
      <c r="I3135" s="51">
        <v>1124639.0</v>
      </c>
      <c r="J3135" s="49" t="s">
        <v>82</v>
      </c>
      <c r="K3135" s="49" t="s">
        <v>1454</v>
      </c>
    </row>
    <row r="3136">
      <c r="A3136" s="49" t="s">
        <v>6520</v>
      </c>
      <c r="B3136" s="49" t="s">
        <v>6521</v>
      </c>
      <c r="C3136" s="50">
        <v>8.15</v>
      </c>
      <c r="D3136" s="51">
        <v>-0.29</v>
      </c>
      <c r="E3136" s="52">
        <v>-0.0344</v>
      </c>
      <c r="F3136" s="53">
        <v>4.64E8</v>
      </c>
      <c r="G3136" s="49" t="s">
        <v>56</v>
      </c>
      <c r="H3136" s="51">
        <v>2019.0</v>
      </c>
      <c r="I3136" s="51">
        <v>340205.0</v>
      </c>
      <c r="J3136" s="49" t="s">
        <v>107</v>
      </c>
      <c r="K3136" s="49" t="s">
        <v>2079</v>
      </c>
    </row>
    <row r="3137">
      <c r="A3137" s="49" t="s">
        <v>6522</v>
      </c>
      <c r="B3137" s="49" t="s">
        <v>6523</v>
      </c>
      <c r="C3137" s="50">
        <v>47.75</v>
      </c>
      <c r="D3137" s="51">
        <v>-1.07</v>
      </c>
      <c r="E3137" s="52">
        <v>-0.0219</v>
      </c>
      <c r="F3137" s="53">
        <v>2.48E9</v>
      </c>
      <c r="G3137" s="49" t="s">
        <v>56</v>
      </c>
      <c r="H3137" s="51">
        <v>2017.0</v>
      </c>
      <c r="I3137" s="51">
        <v>582273.0</v>
      </c>
      <c r="J3137" s="49" t="s">
        <v>223</v>
      </c>
      <c r="K3137" s="49" t="s">
        <v>956</v>
      </c>
    </row>
    <row r="3138">
      <c r="A3138" s="49" t="s">
        <v>6524</v>
      </c>
      <c r="B3138" s="49" t="s">
        <v>6525</v>
      </c>
      <c r="C3138" s="50">
        <v>1.12</v>
      </c>
      <c r="D3138" s="51">
        <v>-0.17</v>
      </c>
      <c r="E3138" s="52">
        <v>-0.1318</v>
      </c>
      <c r="F3138" s="51">
        <v>2608841.0</v>
      </c>
      <c r="G3138" s="49" t="s">
        <v>56</v>
      </c>
      <c r="H3138" s="51">
        <v>2020.0</v>
      </c>
      <c r="I3138" s="51">
        <v>67552.0</v>
      </c>
      <c r="J3138" s="49" t="s">
        <v>68</v>
      </c>
      <c r="K3138" s="49" t="s">
        <v>430</v>
      </c>
    </row>
    <row r="3139">
      <c r="A3139" s="49" t="s">
        <v>6526</v>
      </c>
      <c r="B3139" s="49" t="s">
        <v>6527</v>
      </c>
      <c r="C3139" s="50">
        <v>4.0</v>
      </c>
      <c r="D3139" s="51">
        <v>0.0</v>
      </c>
      <c r="E3139" s="52">
        <v>0.0</v>
      </c>
      <c r="F3139" s="51">
        <v>9317288.0</v>
      </c>
      <c r="G3139" s="49" t="s">
        <v>56</v>
      </c>
      <c r="I3139" s="51">
        <v>55.0</v>
      </c>
      <c r="J3139" s="49" t="s">
        <v>95</v>
      </c>
      <c r="K3139" s="49" t="s">
        <v>1658</v>
      </c>
    </row>
    <row r="3140">
      <c r="A3140" s="49" t="s">
        <v>6528</v>
      </c>
      <c r="B3140" s="49" t="s">
        <v>6529</v>
      </c>
      <c r="C3140" s="50">
        <v>0.002</v>
      </c>
      <c r="D3140" s="51">
        <v>-4.0E-4</v>
      </c>
      <c r="E3140" s="52">
        <v>-0.1667</v>
      </c>
      <c r="F3140" s="51">
        <v>4659.0</v>
      </c>
      <c r="G3140" s="49" t="s">
        <v>56</v>
      </c>
      <c r="I3140" s="51">
        <v>489700.0</v>
      </c>
      <c r="J3140" s="49" t="s">
        <v>95</v>
      </c>
      <c r="K3140" s="49" t="s">
        <v>1658</v>
      </c>
    </row>
    <row r="3141">
      <c r="A3141" s="49" t="s">
        <v>6530</v>
      </c>
      <c r="B3141" s="49" t="s">
        <v>6531</v>
      </c>
      <c r="C3141" s="50">
        <v>57.69</v>
      </c>
      <c r="D3141" s="51">
        <v>-1.52</v>
      </c>
      <c r="E3141" s="52">
        <v>-0.0257</v>
      </c>
      <c r="F3141" s="53">
        <v>4.96E8</v>
      </c>
      <c r="G3141" s="49" t="s">
        <v>56</v>
      </c>
      <c r="I3141" s="51">
        <v>65781.0</v>
      </c>
      <c r="J3141" s="49" t="s">
        <v>72</v>
      </c>
      <c r="K3141" s="49" t="s">
        <v>237</v>
      </c>
    </row>
    <row r="3142">
      <c r="A3142" s="49" t="s">
        <v>6532</v>
      </c>
      <c r="B3142" s="49" t="s">
        <v>6533</v>
      </c>
      <c r="C3142" s="50">
        <v>22.6</v>
      </c>
      <c r="D3142" s="51">
        <v>-0.22</v>
      </c>
      <c r="E3142" s="52">
        <v>-0.0096</v>
      </c>
      <c r="F3142" s="53">
        <v>6.15E8</v>
      </c>
      <c r="G3142" s="49" t="s">
        <v>56</v>
      </c>
      <c r="I3142" s="51">
        <v>54928.0</v>
      </c>
      <c r="J3142" s="49" t="s">
        <v>107</v>
      </c>
      <c r="K3142" s="49" t="s">
        <v>282</v>
      </c>
    </row>
    <row r="3143">
      <c r="A3143" s="49" t="s">
        <v>6534</v>
      </c>
      <c r="B3143" s="49" t="s">
        <v>6535</v>
      </c>
      <c r="C3143" s="50">
        <v>17.28</v>
      </c>
      <c r="D3143" s="51">
        <v>0.46</v>
      </c>
      <c r="E3143" s="52">
        <v>0.0274</v>
      </c>
      <c r="F3143" s="53">
        <v>2.99E9</v>
      </c>
      <c r="G3143" s="49" t="s">
        <v>214</v>
      </c>
      <c r="H3143" s="51">
        <v>2016.0</v>
      </c>
      <c r="I3143" s="51">
        <v>150917.0</v>
      </c>
      <c r="J3143" s="49" t="s">
        <v>82</v>
      </c>
      <c r="K3143" s="49" t="s">
        <v>83</v>
      </c>
    </row>
    <row r="3144">
      <c r="A3144" s="49" t="s">
        <v>6536</v>
      </c>
      <c r="B3144" s="49" t="s">
        <v>6537</v>
      </c>
      <c r="C3144" s="50">
        <v>11.0405</v>
      </c>
      <c r="D3144" s="51">
        <v>0.0</v>
      </c>
      <c r="E3144" s="52">
        <v>0.0</v>
      </c>
      <c r="F3144" s="51">
        <v>0.0</v>
      </c>
      <c r="G3144" s="49" t="s">
        <v>56</v>
      </c>
      <c r="H3144" s="51">
        <v>2022.0</v>
      </c>
      <c r="I3144" s="51">
        <v>1.0</v>
      </c>
      <c r="J3144" s="49" t="s">
        <v>72</v>
      </c>
      <c r="K3144" s="49" t="s">
        <v>73</v>
      </c>
    </row>
    <row r="3145">
      <c r="A3145" s="49" t="s">
        <v>6538</v>
      </c>
      <c r="B3145" s="49" t="s">
        <v>6539</v>
      </c>
      <c r="C3145" s="50">
        <v>0.0182</v>
      </c>
      <c r="D3145" s="51">
        <v>-1.0E-4</v>
      </c>
      <c r="E3145" s="52">
        <v>-0.0055</v>
      </c>
      <c r="F3145" s="51">
        <v>0.0</v>
      </c>
      <c r="G3145" s="49" t="s">
        <v>56</v>
      </c>
      <c r="H3145" s="51">
        <v>2022.0</v>
      </c>
      <c r="I3145" s="51">
        <v>2629.0</v>
      </c>
      <c r="J3145" s="49" t="s">
        <v>72</v>
      </c>
      <c r="K3145" s="49" t="s">
        <v>73</v>
      </c>
    </row>
    <row r="3146">
      <c r="A3146" s="49" t="s">
        <v>6540</v>
      </c>
      <c r="B3146" s="49" t="s">
        <v>6541</v>
      </c>
      <c r="C3146" s="50">
        <v>20.89</v>
      </c>
      <c r="D3146" s="51">
        <v>-0.19</v>
      </c>
      <c r="E3146" s="52">
        <v>-0.009</v>
      </c>
      <c r="F3146" s="53">
        <v>4.05E9</v>
      </c>
      <c r="G3146" s="49" t="s">
        <v>56</v>
      </c>
      <c r="H3146" s="51">
        <v>2021.0</v>
      </c>
      <c r="I3146" s="51">
        <v>1519129.0</v>
      </c>
      <c r="J3146" s="49" t="s">
        <v>107</v>
      </c>
      <c r="K3146" s="49" t="s">
        <v>348</v>
      </c>
    </row>
    <row r="3147">
      <c r="A3147" s="49" t="s">
        <v>6542</v>
      </c>
      <c r="B3147" s="49" t="s">
        <v>6543</v>
      </c>
      <c r="C3147" s="50">
        <v>10.19</v>
      </c>
      <c r="D3147" s="51">
        <v>-0.11</v>
      </c>
      <c r="E3147" s="52">
        <v>-0.0107</v>
      </c>
      <c r="F3147" s="53">
        <v>7.56E8</v>
      </c>
      <c r="G3147" s="49" t="s">
        <v>56</v>
      </c>
      <c r="H3147" s="51">
        <v>1983.0</v>
      </c>
      <c r="I3147" s="51">
        <v>948458.0</v>
      </c>
      <c r="J3147" s="49" t="s">
        <v>82</v>
      </c>
      <c r="K3147" s="49" t="s">
        <v>934</v>
      </c>
    </row>
    <row r="3148">
      <c r="A3148" s="49" t="s">
        <v>6544</v>
      </c>
      <c r="B3148" s="49" t="s">
        <v>6545</v>
      </c>
      <c r="C3148" s="50">
        <v>4.1</v>
      </c>
      <c r="D3148" s="51">
        <v>0.01</v>
      </c>
      <c r="E3148" s="52">
        <v>0.0024</v>
      </c>
      <c r="F3148" s="51">
        <v>1.7539238E7</v>
      </c>
      <c r="G3148" s="49" t="s">
        <v>56</v>
      </c>
      <c r="H3148" s="51">
        <v>2021.0</v>
      </c>
      <c r="I3148" s="51">
        <v>2935.0</v>
      </c>
      <c r="J3148" s="49" t="s">
        <v>107</v>
      </c>
      <c r="K3148" s="49" t="s">
        <v>282</v>
      </c>
    </row>
    <row r="3149">
      <c r="A3149" s="49" t="s">
        <v>6546</v>
      </c>
      <c r="B3149" s="49" t="s">
        <v>6547</v>
      </c>
      <c r="C3149" s="50">
        <v>10.36</v>
      </c>
      <c r="D3149" s="51">
        <v>0.005</v>
      </c>
      <c r="E3149" s="52">
        <v>5.0E-4</v>
      </c>
      <c r="F3149" s="51">
        <v>0.0</v>
      </c>
      <c r="G3149" s="49" t="s">
        <v>56</v>
      </c>
      <c r="H3149" s="51">
        <v>2021.0</v>
      </c>
      <c r="I3149" s="51">
        <v>1782.0</v>
      </c>
      <c r="J3149" s="49" t="s">
        <v>72</v>
      </c>
      <c r="K3149" s="49" t="s">
        <v>73</v>
      </c>
    </row>
    <row r="3150">
      <c r="A3150" s="49" t="s">
        <v>6548</v>
      </c>
      <c r="B3150" s="49" t="s">
        <v>6549</v>
      </c>
      <c r="C3150" s="50">
        <v>10.39</v>
      </c>
      <c r="D3150" s="51">
        <v>0.02</v>
      </c>
      <c r="E3150" s="52">
        <v>0.0019</v>
      </c>
      <c r="F3150" s="51">
        <v>0.0</v>
      </c>
      <c r="G3150" s="49" t="s">
        <v>56</v>
      </c>
      <c r="H3150" s="51">
        <v>2021.0</v>
      </c>
      <c r="I3150" s="51">
        <v>675.0</v>
      </c>
      <c r="J3150" s="49" t="s">
        <v>72</v>
      </c>
      <c r="K3150" s="49" t="s">
        <v>73</v>
      </c>
    </row>
    <row r="3151">
      <c r="A3151" s="49" t="s">
        <v>6550</v>
      </c>
      <c r="B3151" s="49" t="s">
        <v>6551</v>
      </c>
      <c r="C3151" s="50">
        <v>0.13</v>
      </c>
      <c r="D3151" s="51">
        <v>0.01</v>
      </c>
      <c r="E3151" s="52">
        <v>0.0833</v>
      </c>
      <c r="F3151" s="51">
        <v>0.0</v>
      </c>
      <c r="G3151" s="49" t="s">
        <v>56</v>
      </c>
      <c r="H3151" s="51">
        <v>2021.0</v>
      </c>
      <c r="I3151" s="51">
        <v>1100.0</v>
      </c>
      <c r="J3151" s="49" t="s">
        <v>72</v>
      </c>
      <c r="K3151" s="49" t="s">
        <v>73</v>
      </c>
    </row>
    <row r="3152">
      <c r="A3152" s="49" t="s">
        <v>6552</v>
      </c>
      <c r="B3152" s="49" t="s">
        <v>6553</v>
      </c>
      <c r="C3152" s="50">
        <v>1.8</v>
      </c>
      <c r="D3152" s="51">
        <v>-0.0272</v>
      </c>
      <c r="E3152" s="52">
        <v>-0.0149</v>
      </c>
      <c r="F3152" s="51">
        <v>6.4668098E7</v>
      </c>
      <c r="G3152" s="49" t="s">
        <v>56</v>
      </c>
      <c r="H3152" s="51">
        <v>2021.0</v>
      </c>
      <c r="I3152" s="51">
        <v>1749.0</v>
      </c>
      <c r="J3152" s="49" t="s">
        <v>82</v>
      </c>
      <c r="K3152" s="49" t="s">
        <v>83</v>
      </c>
    </row>
    <row r="3153">
      <c r="A3153" s="49" t="s">
        <v>6554</v>
      </c>
      <c r="B3153" s="49" t="s">
        <v>6555</v>
      </c>
      <c r="C3153" s="50">
        <v>23.56</v>
      </c>
      <c r="D3153" s="51">
        <v>0.03</v>
      </c>
      <c r="E3153" s="52">
        <v>0.0013</v>
      </c>
      <c r="F3153" s="53">
        <v>3.41E9</v>
      </c>
      <c r="G3153" s="49" t="s">
        <v>56</v>
      </c>
      <c r="H3153" s="51">
        <v>2018.0</v>
      </c>
      <c r="I3153" s="51">
        <v>2296.0</v>
      </c>
      <c r="J3153" s="49" t="s">
        <v>72</v>
      </c>
      <c r="K3153" s="49" t="s">
        <v>124</v>
      </c>
    </row>
    <row r="3154">
      <c r="A3154" s="49" t="s">
        <v>6556</v>
      </c>
      <c r="B3154" s="49" t="s">
        <v>6557</v>
      </c>
      <c r="C3154" s="50">
        <v>286.77</v>
      </c>
      <c r="D3154" s="51">
        <v>-3.47</v>
      </c>
      <c r="E3154" s="52">
        <v>-0.012</v>
      </c>
      <c r="F3154" s="53">
        <v>2.87E11</v>
      </c>
      <c r="G3154" s="49" t="s">
        <v>56</v>
      </c>
      <c r="I3154" s="51">
        <v>3028121.0</v>
      </c>
      <c r="J3154" s="49" t="s">
        <v>95</v>
      </c>
      <c r="K3154" s="49" t="s">
        <v>1365</v>
      </c>
    </row>
    <row r="3155">
      <c r="A3155" s="49" t="s">
        <v>6558</v>
      </c>
      <c r="B3155" s="49" t="s">
        <v>6559</v>
      </c>
      <c r="C3155" s="50">
        <v>57.25</v>
      </c>
      <c r="D3155" s="51">
        <v>-0.15</v>
      </c>
      <c r="E3155" s="52">
        <v>-0.0026</v>
      </c>
      <c r="F3155" s="53">
        <v>1.06E11</v>
      </c>
      <c r="G3155" s="49" t="s">
        <v>6560</v>
      </c>
      <c r="H3155" s="51">
        <v>2001.0</v>
      </c>
      <c r="I3155" s="51">
        <v>2056682.0</v>
      </c>
      <c r="J3155" s="49" t="s">
        <v>72</v>
      </c>
      <c r="K3155" s="49" t="s">
        <v>878</v>
      </c>
    </row>
    <row r="3156">
      <c r="A3156" s="49" t="s">
        <v>6561</v>
      </c>
      <c r="B3156" s="49" t="s">
        <v>6562</v>
      </c>
      <c r="C3156" s="50">
        <v>13.4</v>
      </c>
      <c r="D3156" s="51">
        <v>-0.18</v>
      </c>
      <c r="E3156" s="52">
        <v>-0.0133</v>
      </c>
      <c r="F3156" s="53">
        <v>6.08E8</v>
      </c>
      <c r="G3156" s="49" t="s">
        <v>56</v>
      </c>
      <c r="I3156" s="51">
        <v>309204.0</v>
      </c>
      <c r="J3156" s="49" t="s">
        <v>95</v>
      </c>
      <c r="K3156" s="49" t="s">
        <v>379</v>
      </c>
    </row>
    <row r="3157">
      <c r="A3157" s="49" t="s">
        <v>6563</v>
      </c>
      <c r="B3157" s="49" t="s">
        <v>6564</v>
      </c>
      <c r="C3157" s="50">
        <v>12.5</v>
      </c>
      <c r="D3157" s="51">
        <v>-0.18</v>
      </c>
      <c r="E3157" s="52">
        <v>-0.0142</v>
      </c>
      <c r="F3157" s="53">
        <v>1.37E9</v>
      </c>
      <c r="G3157" s="49" t="s">
        <v>56</v>
      </c>
      <c r="I3157" s="51">
        <v>1554564.0</v>
      </c>
      <c r="J3157" s="49" t="s">
        <v>365</v>
      </c>
      <c r="K3157" s="49" t="s">
        <v>456</v>
      </c>
    </row>
    <row r="3158">
      <c r="A3158" s="49" t="s">
        <v>6565</v>
      </c>
      <c r="B3158" s="49" t="s">
        <v>6566</v>
      </c>
      <c r="C3158" s="50">
        <v>8.23</v>
      </c>
      <c r="D3158" s="51">
        <v>-0.29</v>
      </c>
      <c r="E3158" s="52">
        <v>-0.034</v>
      </c>
      <c r="F3158" s="53">
        <v>1.42E8</v>
      </c>
      <c r="G3158" s="49" t="s">
        <v>56</v>
      </c>
      <c r="I3158" s="51">
        <v>90958.0</v>
      </c>
      <c r="J3158" s="49" t="s">
        <v>520</v>
      </c>
      <c r="K3158" s="49" t="s">
        <v>391</v>
      </c>
    </row>
    <row r="3159">
      <c r="A3159" s="49" t="s">
        <v>6567</v>
      </c>
      <c r="B3159" s="49" t="s">
        <v>6568</v>
      </c>
      <c r="C3159" s="50">
        <v>41.96</v>
      </c>
      <c r="D3159" s="51">
        <v>-1.79</v>
      </c>
      <c r="E3159" s="52">
        <v>-0.0409</v>
      </c>
      <c r="F3159" s="53">
        <v>1.53E9</v>
      </c>
      <c r="G3159" s="49" t="s">
        <v>56</v>
      </c>
      <c r="H3159" s="51">
        <v>2006.0</v>
      </c>
      <c r="I3159" s="51">
        <v>205398.0</v>
      </c>
      <c r="J3159" s="49" t="s">
        <v>57</v>
      </c>
      <c r="K3159" s="49" t="s">
        <v>5690</v>
      </c>
    </row>
    <row r="3160">
      <c r="A3160" s="49" t="s">
        <v>6569</v>
      </c>
      <c r="B3160" s="49" t="s">
        <v>6570</v>
      </c>
      <c r="C3160" s="50">
        <v>160.84</v>
      </c>
      <c r="D3160" s="51">
        <v>-2.89</v>
      </c>
      <c r="E3160" s="52">
        <v>-0.0177</v>
      </c>
      <c r="F3160" s="53">
        <v>2.22E10</v>
      </c>
      <c r="G3160" s="49" t="s">
        <v>56</v>
      </c>
      <c r="H3160" s="51">
        <v>2000.0</v>
      </c>
      <c r="I3160" s="51">
        <v>198269.0</v>
      </c>
      <c r="J3160" s="49" t="s">
        <v>57</v>
      </c>
      <c r="K3160" s="49" t="s">
        <v>249</v>
      </c>
    </row>
    <row r="3161">
      <c r="A3161" s="49" t="s">
        <v>6571</v>
      </c>
      <c r="B3161" s="49" t="s">
        <v>6572</v>
      </c>
      <c r="C3161" s="50">
        <v>127.5</v>
      </c>
      <c r="D3161" s="51">
        <v>-2.51</v>
      </c>
      <c r="E3161" s="52">
        <v>-0.0193</v>
      </c>
      <c r="F3161" s="54"/>
      <c r="G3161" s="49" t="s">
        <v>56</v>
      </c>
      <c r="I3161" s="51">
        <v>133351.0</v>
      </c>
      <c r="J3161" s="54"/>
      <c r="K3161" s="54"/>
    </row>
    <row r="3162">
      <c r="A3162" s="49" t="s">
        <v>6573</v>
      </c>
      <c r="B3162" s="49" t="s">
        <v>6574</v>
      </c>
      <c r="C3162" s="50">
        <v>104.05</v>
      </c>
      <c r="D3162" s="51">
        <v>-0.54</v>
      </c>
      <c r="E3162" s="52">
        <v>-0.0052</v>
      </c>
      <c r="F3162" s="53">
        <v>2.47E9</v>
      </c>
      <c r="G3162" s="49" t="s">
        <v>236</v>
      </c>
      <c r="H3162" s="54"/>
      <c r="I3162" s="51">
        <v>316077.0</v>
      </c>
      <c r="J3162" s="49" t="s">
        <v>95</v>
      </c>
      <c r="K3162" s="49" t="s">
        <v>69</v>
      </c>
    </row>
    <row r="3163">
      <c r="A3163" s="49" t="s">
        <v>6575</v>
      </c>
      <c r="B3163" s="49" t="s">
        <v>6576</v>
      </c>
      <c r="C3163" s="50">
        <v>21.94</v>
      </c>
      <c r="D3163" s="51">
        <v>-0.15</v>
      </c>
      <c r="E3163" s="52">
        <v>-0.0068</v>
      </c>
      <c r="F3163" s="53">
        <v>4.04E9</v>
      </c>
      <c r="G3163" s="49" t="s">
        <v>56</v>
      </c>
      <c r="H3163" s="51">
        <v>2004.0</v>
      </c>
      <c r="I3163" s="51">
        <v>232519.0</v>
      </c>
      <c r="J3163" s="49" t="s">
        <v>223</v>
      </c>
      <c r="K3163" s="49" t="s">
        <v>953</v>
      </c>
    </row>
    <row r="3164">
      <c r="A3164" s="49" t="s">
        <v>6577</v>
      </c>
      <c r="B3164" s="49" t="s">
        <v>6578</v>
      </c>
      <c r="C3164" s="50">
        <v>4.55</v>
      </c>
      <c r="D3164" s="51">
        <v>0.15</v>
      </c>
      <c r="E3164" s="52">
        <v>0.0341</v>
      </c>
      <c r="F3164" s="51">
        <v>1.7464215E7</v>
      </c>
      <c r="G3164" s="49" t="s">
        <v>56</v>
      </c>
      <c r="I3164" s="51">
        <v>50256.0</v>
      </c>
      <c r="J3164" s="49" t="s">
        <v>82</v>
      </c>
      <c r="K3164" s="49" t="s">
        <v>83</v>
      </c>
    </row>
    <row r="3165">
      <c r="A3165" s="49" t="s">
        <v>6579</v>
      </c>
      <c r="B3165" s="49" t="s">
        <v>6580</v>
      </c>
      <c r="C3165" s="50">
        <v>1.22</v>
      </c>
      <c r="D3165" s="51">
        <v>0.02</v>
      </c>
      <c r="E3165" s="52">
        <v>0.0167</v>
      </c>
      <c r="F3165" s="53">
        <v>3.98E8</v>
      </c>
      <c r="G3165" s="49" t="s">
        <v>6581</v>
      </c>
      <c r="H3165" s="51">
        <v>2021.0</v>
      </c>
      <c r="I3165" s="51">
        <v>260787.0</v>
      </c>
      <c r="J3165" s="49" t="s">
        <v>95</v>
      </c>
      <c r="K3165" s="49" t="s">
        <v>707</v>
      </c>
    </row>
    <row r="3166">
      <c r="A3166" s="49" t="s">
        <v>6582</v>
      </c>
      <c r="B3166" s="49" t="s">
        <v>6583</v>
      </c>
      <c r="C3166" s="50">
        <v>9.43</v>
      </c>
      <c r="D3166" s="51">
        <v>-0.08</v>
      </c>
      <c r="E3166" s="52">
        <v>-0.0084</v>
      </c>
      <c r="F3166" s="51">
        <v>0.0</v>
      </c>
      <c r="G3166" s="49" t="s">
        <v>56</v>
      </c>
      <c r="H3166" s="51">
        <v>2011.0</v>
      </c>
      <c r="I3166" s="51">
        <v>50545.0</v>
      </c>
      <c r="J3166" s="49" t="s">
        <v>72</v>
      </c>
      <c r="K3166" s="49" t="s">
        <v>124</v>
      </c>
    </row>
    <row r="3167">
      <c r="A3167" s="49" t="s">
        <v>6584</v>
      </c>
      <c r="B3167" s="49" t="s">
        <v>6585</v>
      </c>
      <c r="C3167" s="50">
        <v>166.08</v>
      </c>
      <c r="D3167" s="51">
        <v>1.11</v>
      </c>
      <c r="E3167" s="52">
        <v>0.0067</v>
      </c>
      <c r="F3167" s="53">
        <v>5.1E10</v>
      </c>
      <c r="G3167" s="49" t="s">
        <v>56</v>
      </c>
      <c r="I3167" s="51">
        <v>1877208.0</v>
      </c>
      <c r="J3167" s="49" t="s">
        <v>223</v>
      </c>
      <c r="K3167" s="49" t="s">
        <v>2349</v>
      </c>
    </row>
    <row r="3168">
      <c r="A3168" s="49" t="s">
        <v>6586</v>
      </c>
      <c r="B3168" s="49" t="s">
        <v>6587</v>
      </c>
      <c r="C3168" s="50">
        <v>30.76</v>
      </c>
      <c r="D3168" s="51">
        <v>-0.46</v>
      </c>
      <c r="E3168" s="52">
        <v>-0.0147</v>
      </c>
      <c r="F3168" s="53">
        <v>1.75E9</v>
      </c>
      <c r="G3168" s="49" t="s">
        <v>56</v>
      </c>
      <c r="H3168" s="51">
        <v>2017.0</v>
      </c>
      <c r="I3168" s="51">
        <v>651155.0</v>
      </c>
      <c r="J3168" s="49" t="s">
        <v>223</v>
      </c>
      <c r="K3168" s="49" t="s">
        <v>953</v>
      </c>
    </row>
    <row r="3169">
      <c r="A3169" s="49" t="s">
        <v>6588</v>
      </c>
      <c r="B3169" s="49" t="s">
        <v>6589</v>
      </c>
      <c r="C3169" s="50">
        <v>12.5</v>
      </c>
      <c r="D3169" s="51">
        <v>-0.38</v>
      </c>
      <c r="E3169" s="52">
        <v>-0.0295</v>
      </c>
      <c r="F3169" s="51">
        <v>3.9166888E7</v>
      </c>
      <c r="G3169" s="49" t="s">
        <v>56</v>
      </c>
      <c r="H3169" s="51">
        <v>2010.0</v>
      </c>
      <c r="I3169" s="51">
        <v>264.0</v>
      </c>
      <c r="J3169" s="49" t="s">
        <v>72</v>
      </c>
      <c r="K3169" s="49" t="s">
        <v>1641</v>
      </c>
    </row>
    <row r="3170">
      <c r="A3170" s="49" t="s">
        <v>6590</v>
      </c>
      <c r="B3170" s="49" t="s">
        <v>6591</v>
      </c>
      <c r="C3170" s="50">
        <v>3.87</v>
      </c>
      <c r="D3170" s="51">
        <v>-0.06</v>
      </c>
      <c r="E3170" s="52">
        <v>-0.0153</v>
      </c>
      <c r="F3170" s="53">
        <v>2.1E8</v>
      </c>
      <c r="G3170" s="49" t="s">
        <v>56</v>
      </c>
      <c r="H3170" s="51">
        <v>2017.0</v>
      </c>
      <c r="I3170" s="51">
        <v>49031.0</v>
      </c>
      <c r="J3170" s="49" t="s">
        <v>95</v>
      </c>
      <c r="K3170" s="49" t="s">
        <v>3065</v>
      </c>
    </row>
    <row r="3171">
      <c r="A3171" s="49" t="s">
        <v>6592</v>
      </c>
      <c r="B3171" s="49" t="s">
        <v>6593</v>
      </c>
      <c r="C3171" s="50">
        <v>7.22</v>
      </c>
      <c r="D3171" s="51">
        <v>-0.15</v>
      </c>
      <c r="E3171" s="52">
        <v>-0.0204</v>
      </c>
      <c r="F3171" s="51">
        <v>0.0</v>
      </c>
      <c r="G3171" s="49" t="s">
        <v>56</v>
      </c>
      <c r="H3171" s="51">
        <v>2017.0</v>
      </c>
      <c r="I3171" s="51">
        <v>233521.0</v>
      </c>
      <c r="J3171" s="49" t="s">
        <v>72</v>
      </c>
      <c r="K3171" s="49" t="s">
        <v>321</v>
      </c>
    </row>
    <row r="3172">
      <c r="A3172" s="49" t="s">
        <v>6594</v>
      </c>
      <c r="B3172" s="49" t="s">
        <v>6595</v>
      </c>
      <c r="C3172" s="50">
        <v>17.01</v>
      </c>
      <c r="D3172" s="51">
        <v>0.03</v>
      </c>
      <c r="E3172" s="52">
        <v>0.0018</v>
      </c>
      <c r="F3172" s="54"/>
      <c r="G3172" s="49" t="s">
        <v>56</v>
      </c>
      <c r="I3172" s="51">
        <v>4471.0</v>
      </c>
      <c r="J3172" s="54"/>
      <c r="K3172" s="54"/>
    </row>
    <row r="3173">
      <c r="A3173" s="49" t="s">
        <v>6596</v>
      </c>
      <c r="B3173" s="49" t="s">
        <v>6597</v>
      </c>
      <c r="C3173" s="50">
        <v>17.52</v>
      </c>
      <c r="D3173" s="51">
        <v>1.21</v>
      </c>
      <c r="E3173" s="52">
        <v>0.0742</v>
      </c>
      <c r="F3173" s="53">
        <v>6.14E8</v>
      </c>
      <c r="G3173" s="49" t="s">
        <v>56</v>
      </c>
      <c r="I3173" s="51">
        <v>321051.0</v>
      </c>
      <c r="J3173" s="49" t="s">
        <v>72</v>
      </c>
      <c r="K3173" s="49" t="s">
        <v>1858</v>
      </c>
    </row>
    <row r="3174">
      <c r="A3174" s="49" t="s">
        <v>6598</v>
      </c>
      <c r="B3174" s="49" t="s">
        <v>6599</v>
      </c>
      <c r="C3174" s="50">
        <v>3.1</v>
      </c>
      <c r="D3174" s="51">
        <v>-0.03</v>
      </c>
      <c r="E3174" s="52">
        <v>-0.0096</v>
      </c>
      <c r="F3174" s="53">
        <v>1.15E8</v>
      </c>
      <c r="G3174" s="49" t="s">
        <v>56</v>
      </c>
      <c r="I3174" s="51">
        <v>270878.0</v>
      </c>
      <c r="J3174" s="49" t="s">
        <v>72</v>
      </c>
      <c r="K3174" s="49" t="s">
        <v>185</v>
      </c>
    </row>
    <row r="3175">
      <c r="A3175" s="49" t="s">
        <v>6600</v>
      </c>
      <c r="B3175" s="49" t="s">
        <v>6601</v>
      </c>
      <c r="C3175" s="50">
        <v>7.2</v>
      </c>
      <c r="D3175" s="51">
        <v>-0.13</v>
      </c>
      <c r="E3175" s="52">
        <v>-0.0177</v>
      </c>
      <c r="F3175" s="51">
        <v>0.0</v>
      </c>
      <c r="G3175" s="54"/>
      <c r="H3175" s="51">
        <v>2019.0</v>
      </c>
      <c r="I3175" s="51">
        <v>82020.0</v>
      </c>
      <c r="J3175" s="49" t="s">
        <v>72</v>
      </c>
      <c r="K3175" s="49" t="s">
        <v>481</v>
      </c>
    </row>
    <row r="3176">
      <c r="A3176" s="49" t="s">
        <v>6602</v>
      </c>
      <c r="B3176" s="49" t="s">
        <v>6603</v>
      </c>
      <c r="C3176" s="50">
        <v>8.09</v>
      </c>
      <c r="D3176" s="51">
        <v>-0.05</v>
      </c>
      <c r="E3176" s="52">
        <v>-0.0061</v>
      </c>
      <c r="F3176" s="53">
        <v>2.71E9</v>
      </c>
      <c r="G3176" s="49" t="s">
        <v>56</v>
      </c>
      <c r="H3176" s="51">
        <v>2021.0</v>
      </c>
      <c r="I3176" s="51">
        <v>113994.0</v>
      </c>
      <c r="J3176" s="49" t="s">
        <v>72</v>
      </c>
      <c r="K3176" s="49" t="s">
        <v>312</v>
      </c>
    </row>
    <row r="3177">
      <c r="A3177" s="49" t="s">
        <v>6604</v>
      </c>
      <c r="B3177" s="49" t="s">
        <v>6605</v>
      </c>
      <c r="C3177" s="50">
        <v>37.3</v>
      </c>
      <c r="D3177" s="51">
        <v>-0.32</v>
      </c>
      <c r="E3177" s="52">
        <v>-0.0085</v>
      </c>
      <c r="F3177" s="53">
        <v>4.1E9</v>
      </c>
      <c r="G3177" s="49" t="s">
        <v>56</v>
      </c>
      <c r="H3177" s="51">
        <v>2016.0</v>
      </c>
      <c r="I3177" s="51">
        <v>664667.0</v>
      </c>
      <c r="J3177" s="49" t="s">
        <v>95</v>
      </c>
      <c r="K3177" s="49" t="s">
        <v>163</v>
      </c>
    </row>
    <row r="3178">
      <c r="A3178" s="49" t="s">
        <v>6606</v>
      </c>
      <c r="B3178" s="49" t="s">
        <v>6607</v>
      </c>
      <c r="C3178" s="50">
        <v>11.451</v>
      </c>
      <c r="D3178" s="51">
        <v>-0.049</v>
      </c>
      <c r="E3178" s="52">
        <v>-0.0043</v>
      </c>
      <c r="F3178" s="51">
        <v>0.0</v>
      </c>
      <c r="G3178" s="49" t="s">
        <v>214</v>
      </c>
      <c r="H3178" s="51">
        <v>2021.0</v>
      </c>
      <c r="I3178" s="51">
        <v>5364.0</v>
      </c>
      <c r="J3178" s="49" t="s">
        <v>72</v>
      </c>
      <c r="K3178" s="49" t="s">
        <v>73</v>
      </c>
    </row>
    <row r="3179">
      <c r="A3179" s="49" t="s">
        <v>6608</v>
      </c>
      <c r="B3179" s="49" t="s">
        <v>6609</v>
      </c>
      <c r="C3179" s="50">
        <v>0.15</v>
      </c>
      <c r="D3179" s="51">
        <v>0.0</v>
      </c>
      <c r="E3179" s="52">
        <v>0.0</v>
      </c>
      <c r="F3179" s="51">
        <v>0.0</v>
      </c>
      <c r="G3179" s="49" t="s">
        <v>214</v>
      </c>
      <c r="H3179" s="51">
        <v>2021.0</v>
      </c>
      <c r="I3179" s="51">
        <v>1.0</v>
      </c>
      <c r="J3179" s="49" t="s">
        <v>72</v>
      </c>
      <c r="K3179" s="49" t="s">
        <v>73</v>
      </c>
    </row>
    <row r="3180">
      <c r="A3180" s="49" t="s">
        <v>6610</v>
      </c>
      <c r="B3180" s="49" t="s">
        <v>6611</v>
      </c>
      <c r="C3180" s="50">
        <v>0.0541</v>
      </c>
      <c r="D3180" s="51">
        <v>-0.016</v>
      </c>
      <c r="E3180" s="52">
        <v>-0.2283</v>
      </c>
      <c r="F3180" s="51">
        <v>0.0</v>
      </c>
      <c r="G3180" s="49" t="s">
        <v>214</v>
      </c>
      <c r="H3180" s="51">
        <v>2021.0</v>
      </c>
      <c r="I3180" s="51">
        <v>2700.0</v>
      </c>
      <c r="J3180" s="49" t="s">
        <v>72</v>
      </c>
      <c r="K3180" s="49" t="s">
        <v>73</v>
      </c>
    </row>
    <row r="3181">
      <c r="A3181" s="49" t="s">
        <v>6612</v>
      </c>
      <c r="B3181" s="49" t="s">
        <v>6613</v>
      </c>
      <c r="C3181" s="50">
        <v>66.64</v>
      </c>
      <c r="D3181" s="51">
        <v>0.19</v>
      </c>
      <c r="E3181" s="52">
        <v>0.0029</v>
      </c>
      <c r="F3181" s="53">
        <v>3.34E9</v>
      </c>
      <c r="G3181" s="49" t="s">
        <v>56</v>
      </c>
      <c r="I3181" s="51">
        <v>183700.0</v>
      </c>
      <c r="J3181" s="49" t="s">
        <v>68</v>
      </c>
      <c r="K3181" s="49" t="s">
        <v>86</v>
      </c>
    </row>
    <row r="3182">
      <c r="A3182" s="49" t="s">
        <v>6614</v>
      </c>
      <c r="B3182" s="49" t="s">
        <v>6615</v>
      </c>
      <c r="C3182" s="50">
        <v>10.59</v>
      </c>
      <c r="D3182" s="51">
        <v>-0.01</v>
      </c>
      <c r="E3182" s="52">
        <v>-9.0E-4</v>
      </c>
      <c r="F3182" s="51">
        <v>0.0</v>
      </c>
      <c r="G3182" s="54"/>
      <c r="H3182" s="51">
        <v>2021.0</v>
      </c>
      <c r="I3182" s="51">
        <v>56969.0</v>
      </c>
      <c r="J3182" s="49" t="s">
        <v>82</v>
      </c>
      <c r="K3182" s="49" t="s">
        <v>244</v>
      </c>
    </row>
    <row r="3183">
      <c r="A3183" s="49" t="s">
        <v>6616</v>
      </c>
      <c r="B3183" s="49" t="s">
        <v>6617</v>
      </c>
      <c r="C3183" s="50">
        <v>12.61</v>
      </c>
      <c r="D3183" s="51">
        <v>0.03</v>
      </c>
      <c r="E3183" s="52">
        <v>0.0024</v>
      </c>
      <c r="F3183" s="54"/>
      <c r="G3183" s="49" t="s">
        <v>121</v>
      </c>
      <c r="H3183" s="54"/>
      <c r="I3183" s="51">
        <v>123744.0</v>
      </c>
      <c r="J3183" s="49" t="s">
        <v>72</v>
      </c>
      <c r="K3183" s="49" t="s">
        <v>73</v>
      </c>
    </row>
    <row r="3184">
      <c r="A3184" s="49" t="s">
        <v>6618</v>
      </c>
      <c r="B3184" s="49" t="s">
        <v>6619</v>
      </c>
      <c r="C3184" s="50">
        <v>5.82</v>
      </c>
      <c r="D3184" s="51">
        <v>-0.05</v>
      </c>
      <c r="E3184" s="52">
        <v>-0.0085</v>
      </c>
      <c r="F3184" s="51">
        <v>4.1967293E7</v>
      </c>
      <c r="G3184" s="49" t="s">
        <v>56</v>
      </c>
      <c r="I3184" s="51">
        <v>22498.0</v>
      </c>
      <c r="J3184" s="49" t="s">
        <v>95</v>
      </c>
      <c r="K3184" s="49" t="s">
        <v>388</v>
      </c>
    </row>
    <row r="3185">
      <c r="A3185" s="49" t="s">
        <v>6620</v>
      </c>
      <c r="B3185" s="49" t="s">
        <v>6621</v>
      </c>
      <c r="C3185" s="50">
        <v>38.42</v>
      </c>
      <c r="D3185" s="51">
        <v>-0.53</v>
      </c>
      <c r="E3185" s="52">
        <v>-0.0136</v>
      </c>
      <c r="F3185" s="53">
        <v>2.69E9</v>
      </c>
      <c r="G3185" s="49" t="s">
        <v>56</v>
      </c>
      <c r="I3185" s="51">
        <v>400390.0</v>
      </c>
      <c r="J3185" s="49" t="s">
        <v>95</v>
      </c>
      <c r="K3185" s="49" t="s">
        <v>593</v>
      </c>
    </row>
    <row r="3186">
      <c r="A3186" s="49" t="s">
        <v>6622</v>
      </c>
      <c r="B3186" s="49" t="s">
        <v>6623</v>
      </c>
      <c r="C3186" s="50">
        <v>48.14</v>
      </c>
      <c r="D3186" s="51">
        <v>-0.65</v>
      </c>
      <c r="E3186" s="52">
        <v>-0.0133</v>
      </c>
      <c r="F3186" s="53">
        <v>5.97E8</v>
      </c>
      <c r="G3186" s="49" t="s">
        <v>56</v>
      </c>
      <c r="H3186" s="51">
        <v>1996.0</v>
      </c>
      <c r="I3186" s="51">
        <v>160150.0</v>
      </c>
      <c r="J3186" s="49" t="s">
        <v>95</v>
      </c>
      <c r="K3186" s="49" t="s">
        <v>3065</v>
      </c>
    </row>
    <row r="3187">
      <c r="A3187" s="49" t="s">
        <v>6624</v>
      </c>
      <c r="B3187" s="49" t="s">
        <v>6625</v>
      </c>
      <c r="C3187" s="50">
        <v>9.82</v>
      </c>
      <c r="D3187" s="51">
        <v>-0.05</v>
      </c>
      <c r="E3187" s="52">
        <v>-0.0051</v>
      </c>
      <c r="F3187" s="51">
        <v>0.0</v>
      </c>
      <c r="G3187" s="49" t="s">
        <v>56</v>
      </c>
      <c r="H3187" s="51">
        <v>2014.0</v>
      </c>
      <c r="I3187" s="51">
        <v>19662.0</v>
      </c>
      <c r="J3187" s="49" t="s">
        <v>72</v>
      </c>
      <c r="K3187" s="49" t="s">
        <v>481</v>
      </c>
    </row>
    <row r="3188">
      <c r="A3188" s="49" t="s">
        <v>6626</v>
      </c>
      <c r="B3188" s="49" t="s">
        <v>6627</v>
      </c>
      <c r="C3188" s="50">
        <v>155.25</v>
      </c>
      <c r="D3188" s="51">
        <v>3.25</v>
      </c>
      <c r="E3188" s="52">
        <v>0.0214</v>
      </c>
      <c r="F3188" s="53">
        <v>3.33E8</v>
      </c>
      <c r="G3188" s="49" t="s">
        <v>56</v>
      </c>
      <c r="I3188" s="51">
        <v>14958.0</v>
      </c>
      <c r="J3188" s="49" t="s">
        <v>72</v>
      </c>
      <c r="K3188" s="49" t="s">
        <v>133</v>
      </c>
    </row>
    <row r="3189">
      <c r="A3189" s="49" t="s">
        <v>6628</v>
      </c>
      <c r="B3189" s="49" t="s">
        <v>6629</v>
      </c>
      <c r="C3189" s="50">
        <v>71.99</v>
      </c>
      <c r="D3189" s="51">
        <v>-0.97</v>
      </c>
      <c r="E3189" s="52">
        <v>-0.0133</v>
      </c>
      <c r="F3189" s="53">
        <v>2.2E10</v>
      </c>
      <c r="G3189" s="49" t="s">
        <v>56</v>
      </c>
      <c r="I3189" s="51">
        <v>2750050.0</v>
      </c>
      <c r="J3189" s="49" t="s">
        <v>72</v>
      </c>
      <c r="K3189" s="49" t="s">
        <v>237</v>
      </c>
    </row>
    <row r="3190">
      <c r="A3190" s="49" t="s">
        <v>6630</v>
      </c>
      <c r="B3190" s="49" t="s">
        <v>6631</v>
      </c>
      <c r="C3190" s="50">
        <v>22.89</v>
      </c>
      <c r="D3190" s="51">
        <v>-0.2</v>
      </c>
      <c r="E3190" s="52">
        <v>-0.0087</v>
      </c>
      <c r="F3190" s="54"/>
      <c r="G3190" s="49" t="s">
        <v>56</v>
      </c>
      <c r="I3190" s="51">
        <v>28058.0</v>
      </c>
      <c r="J3190" s="54"/>
      <c r="K3190" s="54"/>
    </row>
    <row r="3191">
      <c r="A3191" s="49" t="s">
        <v>6632</v>
      </c>
      <c r="B3191" s="49" t="s">
        <v>6633</v>
      </c>
      <c r="C3191" s="50">
        <v>2.01</v>
      </c>
      <c r="D3191" s="51">
        <v>-0.0022</v>
      </c>
      <c r="E3191" s="52">
        <v>-0.0011</v>
      </c>
      <c r="F3191" s="51">
        <v>8120400.0</v>
      </c>
      <c r="G3191" s="49" t="s">
        <v>214</v>
      </c>
      <c r="I3191" s="51">
        <v>740.0</v>
      </c>
      <c r="J3191" s="49" t="s">
        <v>57</v>
      </c>
      <c r="K3191" s="49" t="s">
        <v>111</v>
      </c>
    </row>
    <row r="3192">
      <c r="A3192" s="49" t="s">
        <v>6634</v>
      </c>
      <c r="B3192" s="49" t="s">
        <v>6635</v>
      </c>
      <c r="C3192" s="50">
        <v>221.33</v>
      </c>
      <c r="D3192" s="51">
        <v>-1.68</v>
      </c>
      <c r="E3192" s="52">
        <v>-0.0075</v>
      </c>
      <c r="F3192" s="53">
        <v>8.82E9</v>
      </c>
      <c r="G3192" s="49" t="s">
        <v>56</v>
      </c>
      <c r="I3192" s="51">
        <v>285843.0</v>
      </c>
      <c r="J3192" s="49" t="s">
        <v>57</v>
      </c>
      <c r="K3192" s="49" t="s">
        <v>64</v>
      </c>
    </row>
    <row r="3193">
      <c r="A3193" s="49" t="s">
        <v>6636</v>
      </c>
      <c r="B3193" s="49" t="s">
        <v>6637</v>
      </c>
      <c r="C3193" s="50">
        <v>6.05</v>
      </c>
      <c r="D3193" s="51">
        <v>-0.08</v>
      </c>
      <c r="E3193" s="52">
        <v>-0.0131</v>
      </c>
      <c r="F3193" s="53">
        <v>1.28E9</v>
      </c>
      <c r="G3193" s="49" t="s">
        <v>56</v>
      </c>
      <c r="H3193" s="51">
        <v>2019.0</v>
      </c>
      <c r="I3193" s="51">
        <v>1326618.0</v>
      </c>
      <c r="J3193" s="49" t="s">
        <v>82</v>
      </c>
      <c r="K3193" s="49" t="s">
        <v>396</v>
      </c>
    </row>
    <row r="3194">
      <c r="A3194" s="49" t="s">
        <v>6638</v>
      </c>
      <c r="B3194" s="49" t="s">
        <v>6639</v>
      </c>
      <c r="C3194" s="50">
        <v>5.71</v>
      </c>
      <c r="D3194" s="51">
        <v>0.07</v>
      </c>
      <c r="E3194" s="52">
        <v>0.0124</v>
      </c>
      <c r="F3194" s="53">
        <v>9.96E8</v>
      </c>
      <c r="G3194" s="49" t="s">
        <v>1141</v>
      </c>
      <c r="H3194" s="51">
        <v>2006.0</v>
      </c>
      <c r="I3194" s="51">
        <v>464798.0</v>
      </c>
      <c r="J3194" s="49" t="s">
        <v>107</v>
      </c>
      <c r="K3194" s="49" t="s">
        <v>108</v>
      </c>
    </row>
    <row r="3195">
      <c r="A3195" s="49" t="s">
        <v>6640</v>
      </c>
      <c r="B3195" s="49" t="s">
        <v>6641</v>
      </c>
      <c r="C3195" s="50">
        <v>3.64</v>
      </c>
      <c r="D3195" s="51">
        <v>-0.02</v>
      </c>
      <c r="E3195" s="52">
        <v>-0.0055</v>
      </c>
      <c r="F3195" s="51">
        <v>0.0</v>
      </c>
      <c r="G3195" s="49" t="s">
        <v>56</v>
      </c>
      <c r="I3195" s="51">
        <v>203730.0</v>
      </c>
      <c r="J3195" s="49" t="s">
        <v>72</v>
      </c>
      <c r="K3195" s="49" t="s">
        <v>321</v>
      </c>
    </row>
    <row r="3196">
      <c r="A3196" s="49" t="s">
        <v>6642</v>
      </c>
      <c r="B3196" s="49" t="s">
        <v>6643</v>
      </c>
      <c r="C3196" s="50">
        <v>7.88</v>
      </c>
      <c r="D3196" s="51">
        <v>-0.23</v>
      </c>
      <c r="E3196" s="52">
        <v>-0.0284</v>
      </c>
      <c r="F3196" s="53">
        <v>1.86E8</v>
      </c>
      <c r="G3196" s="49" t="s">
        <v>56</v>
      </c>
      <c r="H3196" s="51">
        <v>2021.0</v>
      </c>
      <c r="I3196" s="51">
        <v>123662.0</v>
      </c>
      <c r="J3196" s="49" t="s">
        <v>72</v>
      </c>
      <c r="K3196" s="49" t="s">
        <v>237</v>
      </c>
    </row>
    <row r="3197">
      <c r="A3197" s="49" t="s">
        <v>6644</v>
      </c>
      <c r="B3197" s="49" t="s">
        <v>6645</v>
      </c>
      <c r="C3197" s="50">
        <v>1.58</v>
      </c>
      <c r="D3197" s="51">
        <v>-0.03</v>
      </c>
      <c r="E3197" s="52">
        <v>-0.0186</v>
      </c>
      <c r="F3197" s="53">
        <v>1.19E8</v>
      </c>
      <c r="G3197" s="49" t="s">
        <v>121</v>
      </c>
      <c r="H3197" s="54"/>
      <c r="I3197" s="51">
        <v>126163.0</v>
      </c>
      <c r="J3197" s="54"/>
      <c r="K3197" s="54"/>
    </row>
    <row r="3198">
      <c r="A3198" s="49" t="s">
        <v>6646</v>
      </c>
      <c r="B3198" s="49" t="s">
        <v>6647</v>
      </c>
      <c r="C3198" s="50">
        <v>2.94</v>
      </c>
      <c r="D3198" s="51">
        <v>0.04</v>
      </c>
      <c r="E3198" s="52">
        <v>0.0138</v>
      </c>
      <c r="F3198" s="53">
        <v>2.52E8</v>
      </c>
      <c r="G3198" s="49" t="s">
        <v>121</v>
      </c>
      <c r="H3198" s="54"/>
      <c r="I3198" s="51">
        <v>656435.0</v>
      </c>
      <c r="J3198" s="54"/>
      <c r="K3198" s="54"/>
    </row>
    <row r="3199">
      <c r="A3199" s="49" t="s">
        <v>6648</v>
      </c>
      <c r="B3199" s="49" t="s">
        <v>6649</v>
      </c>
      <c r="C3199" s="50">
        <v>18.69</v>
      </c>
      <c r="D3199" s="51">
        <v>-0.64</v>
      </c>
      <c r="E3199" s="52">
        <v>-0.0331</v>
      </c>
      <c r="F3199" s="53">
        <v>1.98E9</v>
      </c>
      <c r="G3199" s="49" t="s">
        <v>56</v>
      </c>
      <c r="H3199" s="51">
        <v>1994.0</v>
      </c>
      <c r="I3199" s="51">
        <v>1457931.0</v>
      </c>
      <c r="J3199" s="49" t="s">
        <v>68</v>
      </c>
      <c r="K3199" s="49" t="s">
        <v>86</v>
      </c>
    </row>
    <row r="3200">
      <c r="A3200" s="49" t="s">
        <v>6650</v>
      </c>
      <c r="B3200" s="49" t="s">
        <v>6651</v>
      </c>
      <c r="C3200" s="50">
        <v>4.36</v>
      </c>
      <c r="D3200" s="51">
        <v>-0.025</v>
      </c>
      <c r="E3200" s="52">
        <v>-0.0057</v>
      </c>
      <c r="F3200" s="51">
        <v>0.0</v>
      </c>
      <c r="G3200" s="49" t="s">
        <v>56</v>
      </c>
      <c r="H3200" s="51">
        <v>1998.0</v>
      </c>
      <c r="I3200" s="51">
        <v>163049.0</v>
      </c>
      <c r="J3200" s="49" t="s">
        <v>72</v>
      </c>
      <c r="K3200" s="49" t="s">
        <v>321</v>
      </c>
    </row>
    <row r="3201">
      <c r="A3201" s="49" t="s">
        <v>6652</v>
      </c>
      <c r="B3201" s="49" t="s">
        <v>6653</v>
      </c>
      <c r="C3201" s="50">
        <v>5.45</v>
      </c>
      <c r="D3201" s="51">
        <v>-0.06</v>
      </c>
      <c r="E3201" s="52">
        <v>-0.0109</v>
      </c>
      <c r="F3201" s="53">
        <v>1.04E9</v>
      </c>
      <c r="G3201" s="54"/>
      <c r="H3201" s="51">
        <v>2022.0</v>
      </c>
      <c r="I3201" s="51">
        <v>617211.0</v>
      </c>
      <c r="J3201" s="49" t="s">
        <v>72</v>
      </c>
      <c r="K3201" s="49" t="s">
        <v>650</v>
      </c>
    </row>
    <row r="3202">
      <c r="A3202" s="49" t="s">
        <v>6654</v>
      </c>
      <c r="B3202" s="49" t="s">
        <v>6655</v>
      </c>
      <c r="C3202" s="50">
        <v>1.72</v>
      </c>
      <c r="D3202" s="51">
        <v>-0.15</v>
      </c>
      <c r="E3202" s="52">
        <v>-0.0802</v>
      </c>
      <c r="F3202" s="51">
        <v>2.440281E7</v>
      </c>
      <c r="G3202" s="49" t="s">
        <v>67</v>
      </c>
      <c r="H3202" s="51">
        <v>2023.0</v>
      </c>
      <c r="I3202" s="51">
        <v>66121.0</v>
      </c>
      <c r="J3202" s="49" t="s">
        <v>107</v>
      </c>
      <c r="K3202" s="49" t="s">
        <v>262</v>
      </c>
    </row>
    <row r="3203">
      <c r="A3203" s="49" t="s">
        <v>6656</v>
      </c>
      <c r="B3203" s="49" t="s">
        <v>6657</v>
      </c>
      <c r="C3203" s="50">
        <v>4.26</v>
      </c>
      <c r="D3203" s="51">
        <v>-0.06</v>
      </c>
      <c r="E3203" s="52">
        <v>-0.0139</v>
      </c>
      <c r="F3203" s="53">
        <v>2.63E9</v>
      </c>
      <c r="G3203" s="49" t="s">
        <v>56</v>
      </c>
      <c r="I3203" s="51">
        <v>4428918.0</v>
      </c>
      <c r="J3203" s="49" t="s">
        <v>57</v>
      </c>
      <c r="K3203" s="49" t="s">
        <v>1467</v>
      </c>
    </row>
    <row r="3204">
      <c r="A3204" s="49" t="s">
        <v>6658</v>
      </c>
      <c r="B3204" s="49" t="s">
        <v>6659</v>
      </c>
      <c r="C3204" s="50">
        <v>55.3</v>
      </c>
      <c r="D3204" s="51">
        <v>-0.2</v>
      </c>
      <c r="E3204" s="52">
        <v>-0.0036</v>
      </c>
      <c r="F3204" s="54"/>
      <c r="G3204" s="49" t="s">
        <v>56</v>
      </c>
      <c r="I3204" s="51">
        <v>226.0</v>
      </c>
      <c r="J3204" s="54"/>
      <c r="K3204" s="54"/>
    </row>
    <row r="3205">
      <c r="A3205" s="49" t="s">
        <v>6660</v>
      </c>
      <c r="B3205" s="49" t="s">
        <v>6661</v>
      </c>
      <c r="C3205" s="50">
        <v>14.31</v>
      </c>
      <c r="D3205" s="51">
        <v>-1.06</v>
      </c>
      <c r="E3205" s="52">
        <v>-0.069</v>
      </c>
      <c r="F3205" s="53">
        <v>1.42E9</v>
      </c>
      <c r="G3205" s="49" t="s">
        <v>1024</v>
      </c>
      <c r="H3205" s="51">
        <v>2004.0</v>
      </c>
      <c r="I3205" s="51">
        <v>2173954.0</v>
      </c>
      <c r="J3205" s="49" t="s">
        <v>82</v>
      </c>
      <c r="K3205" s="49" t="s">
        <v>206</v>
      </c>
    </row>
    <row r="3206">
      <c r="A3206" s="49" t="s">
        <v>6662</v>
      </c>
      <c r="B3206" s="49" t="s">
        <v>6663</v>
      </c>
      <c r="C3206" s="50">
        <v>2.24</v>
      </c>
      <c r="D3206" s="51">
        <v>-0.15</v>
      </c>
      <c r="E3206" s="52">
        <v>-0.0628</v>
      </c>
      <c r="F3206" s="51">
        <v>1.3126207E7</v>
      </c>
      <c r="G3206" s="54"/>
      <c r="H3206" s="51">
        <v>2021.0</v>
      </c>
      <c r="I3206" s="51">
        <v>63758.0</v>
      </c>
      <c r="J3206" s="49" t="s">
        <v>365</v>
      </c>
      <c r="K3206" s="49" t="s">
        <v>456</v>
      </c>
    </row>
    <row r="3207">
      <c r="A3207" s="49" t="s">
        <v>6664</v>
      </c>
      <c r="B3207" s="49" t="s">
        <v>6665</v>
      </c>
      <c r="C3207" s="50">
        <v>102.83</v>
      </c>
      <c r="D3207" s="51">
        <v>-2.46</v>
      </c>
      <c r="E3207" s="52">
        <v>-0.0234</v>
      </c>
      <c r="F3207" s="53">
        <v>7.13E9</v>
      </c>
      <c r="G3207" s="49" t="s">
        <v>56</v>
      </c>
      <c r="H3207" s="51">
        <v>2015.0</v>
      </c>
      <c r="I3207" s="51">
        <v>219829.0</v>
      </c>
      <c r="J3207" s="49" t="s">
        <v>72</v>
      </c>
      <c r="K3207" s="49" t="s">
        <v>124</v>
      </c>
    </row>
    <row r="3208">
      <c r="A3208" s="49" t="s">
        <v>6666</v>
      </c>
      <c r="B3208" s="49" t="s">
        <v>6667</v>
      </c>
      <c r="C3208" s="50">
        <v>51.63</v>
      </c>
      <c r="D3208" s="51">
        <v>-1.11</v>
      </c>
      <c r="E3208" s="52">
        <v>-0.0211</v>
      </c>
      <c r="F3208" s="53">
        <v>1.71E9</v>
      </c>
      <c r="G3208" s="49" t="s">
        <v>56</v>
      </c>
      <c r="H3208" s="51">
        <v>2021.0</v>
      </c>
      <c r="I3208" s="51">
        <v>78013.0</v>
      </c>
      <c r="J3208" s="49" t="s">
        <v>57</v>
      </c>
      <c r="K3208" s="49" t="s">
        <v>64</v>
      </c>
    </row>
    <row r="3209">
      <c r="A3209" s="49" t="s">
        <v>6668</v>
      </c>
      <c r="B3209" s="49" t="s">
        <v>6669</v>
      </c>
      <c r="C3209" s="50">
        <v>10.93</v>
      </c>
      <c r="D3209" s="51">
        <v>0.33</v>
      </c>
      <c r="E3209" s="52">
        <v>0.0311</v>
      </c>
      <c r="F3209" s="53">
        <v>1.22E9</v>
      </c>
      <c r="G3209" s="49" t="s">
        <v>56</v>
      </c>
      <c r="H3209" s="51">
        <v>1995.0</v>
      </c>
      <c r="I3209" s="51">
        <v>3696488.0</v>
      </c>
      <c r="J3209" s="49" t="s">
        <v>107</v>
      </c>
      <c r="K3209" s="49" t="s">
        <v>678</v>
      </c>
    </row>
    <row r="3210">
      <c r="A3210" s="49" t="s">
        <v>6670</v>
      </c>
      <c r="B3210" s="49" t="s">
        <v>6671</v>
      </c>
      <c r="C3210" s="50">
        <v>4.4</v>
      </c>
      <c r="D3210" s="51">
        <v>-0.08</v>
      </c>
      <c r="E3210" s="52">
        <v>-0.0179</v>
      </c>
      <c r="F3210" s="53">
        <v>5.21E8</v>
      </c>
      <c r="G3210" s="49" t="s">
        <v>56</v>
      </c>
      <c r="H3210" s="51">
        <v>2020.0</v>
      </c>
      <c r="I3210" s="51">
        <v>347528.0</v>
      </c>
      <c r="J3210" s="49" t="s">
        <v>95</v>
      </c>
      <c r="K3210" s="49" t="s">
        <v>362</v>
      </c>
    </row>
    <row r="3211">
      <c r="A3211" s="49" t="s">
        <v>6672</v>
      </c>
      <c r="B3211" s="49" t="s">
        <v>6673</v>
      </c>
      <c r="C3211" s="50">
        <v>7.1</v>
      </c>
      <c r="D3211" s="51">
        <v>-0.17</v>
      </c>
      <c r="E3211" s="52">
        <v>-0.0234</v>
      </c>
      <c r="F3211" s="53">
        <v>1.38E9</v>
      </c>
      <c r="G3211" s="49" t="s">
        <v>56</v>
      </c>
      <c r="H3211" s="51">
        <v>2020.0</v>
      </c>
      <c r="I3211" s="51">
        <v>1467495.0</v>
      </c>
      <c r="J3211" s="49" t="s">
        <v>95</v>
      </c>
      <c r="K3211" s="49" t="s">
        <v>111</v>
      </c>
    </row>
    <row r="3212">
      <c r="A3212" s="49" t="s">
        <v>6674</v>
      </c>
      <c r="B3212" s="49" t="s">
        <v>6675</v>
      </c>
      <c r="C3212" s="50">
        <v>8.22</v>
      </c>
      <c r="D3212" s="51">
        <v>-0.04</v>
      </c>
      <c r="E3212" s="52">
        <v>-0.0048</v>
      </c>
      <c r="F3212" s="53">
        <v>7.59E10</v>
      </c>
      <c r="G3212" s="54"/>
      <c r="H3212" s="51">
        <v>2022.0</v>
      </c>
      <c r="I3212" s="51">
        <v>6000790.0</v>
      </c>
      <c r="J3212" s="49" t="s">
        <v>95</v>
      </c>
      <c r="K3212" s="49" t="s">
        <v>611</v>
      </c>
    </row>
    <row r="3213">
      <c r="A3213" s="49" t="s">
        <v>6676</v>
      </c>
      <c r="B3213" s="49" t="s">
        <v>6677</v>
      </c>
      <c r="C3213" s="50">
        <v>81.68</v>
      </c>
      <c r="D3213" s="51">
        <v>-1.36</v>
      </c>
      <c r="E3213" s="52">
        <v>-0.0164</v>
      </c>
      <c r="F3213" s="53">
        <v>4.41E9</v>
      </c>
      <c r="G3213" s="49" t="s">
        <v>56</v>
      </c>
      <c r="H3213" s="51">
        <v>2017.0</v>
      </c>
      <c r="I3213" s="51">
        <v>114085.0</v>
      </c>
      <c r="J3213" s="49" t="s">
        <v>72</v>
      </c>
      <c r="K3213" s="49" t="s">
        <v>124</v>
      </c>
    </row>
    <row r="3214">
      <c r="A3214" s="49" t="s">
        <v>6678</v>
      </c>
      <c r="B3214" s="49" t="s">
        <v>6679</v>
      </c>
      <c r="C3214" s="50">
        <v>1.8</v>
      </c>
      <c r="D3214" s="51">
        <v>0.0</v>
      </c>
      <c r="E3214" s="52">
        <v>0.0</v>
      </c>
      <c r="F3214" s="51">
        <v>1.8E7</v>
      </c>
      <c r="G3214" s="49" t="s">
        <v>67</v>
      </c>
      <c r="H3214" s="51">
        <v>2023.0</v>
      </c>
      <c r="I3214" s="51">
        <v>462061.0</v>
      </c>
      <c r="J3214" s="49" t="s">
        <v>57</v>
      </c>
      <c r="K3214" s="49" t="s">
        <v>111</v>
      </c>
    </row>
    <row r="3215">
      <c r="A3215" s="49" t="s">
        <v>6680</v>
      </c>
      <c r="B3215" s="49" t="s">
        <v>6681</v>
      </c>
      <c r="C3215" s="50">
        <v>150.31</v>
      </c>
      <c r="D3215" s="51">
        <v>-1.97</v>
      </c>
      <c r="E3215" s="52">
        <v>-0.0129</v>
      </c>
      <c r="F3215" s="53">
        <v>3.93E10</v>
      </c>
      <c r="G3215" s="49" t="s">
        <v>56</v>
      </c>
      <c r="H3215" s="51">
        <v>2016.0</v>
      </c>
      <c r="I3215" s="51">
        <v>1464539.0</v>
      </c>
      <c r="J3215" s="49" t="s">
        <v>95</v>
      </c>
      <c r="K3215" s="49" t="s">
        <v>163</v>
      </c>
    </row>
    <row r="3216">
      <c r="A3216" s="49" t="s">
        <v>6682</v>
      </c>
      <c r="B3216" s="49" t="s">
        <v>6683</v>
      </c>
      <c r="C3216" s="50">
        <v>0.3607</v>
      </c>
      <c r="D3216" s="51">
        <v>-0.0403</v>
      </c>
      <c r="E3216" s="52">
        <v>-0.1005</v>
      </c>
      <c r="F3216" s="51">
        <v>5.5371513E7</v>
      </c>
      <c r="G3216" s="49" t="s">
        <v>56</v>
      </c>
      <c r="H3216" s="51">
        <v>2021.0</v>
      </c>
      <c r="I3216" s="51">
        <v>170218.0</v>
      </c>
      <c r="J3216" s="49" t="s">
        <v>107</v>
      </c>
      <c r="K3216" s="49" t="s">
        <v>262</v>
      </c>
    </row>
    <row r="3217">
      <c r="A3217" s="49" t="s">
        <v>6684</v>
      </c>
      <c r="B3217" s="49" t="s">
        <v>6685</v>
      </c>
      <c r="C3217" s="50">
        <v>10.375</v>
      </c>
      <c r="D3217" s="51">
        <v>-0.565</v>
      </c>
      <c r="E3217" s="52">
        <v>-0.0517</v>
      </c>
      <c r="F3217" s="53">
        <v>4.07E8</v>
      </c>
      <c r="G3217" s="49" t="s">
        <v>56</v>
      </c>
      <c r="H3217" s="51">
        <v>2022.0</v>
      </c>
      <c r="I3217" s="51">
        <v>45315.0</v>
      </c>
      <c r="J3217" s="49" t="s">
        <v>82</v>
      </c>
      <c r="K3217" s="49" t="s">
        <v>83</v>
      </c>
    </row>
    <row r="3218">
      <c r="A3218" s="49" t="s">
        <v>6686</v>
      </c>
      <c r="B3218" s="49" t="s">
        <v>6687</v>
      </c>
      <c r="C3218" s="50">
        <v>10.62</v>
      </c>
      <c r="D3218" s="51">
        <v>-0.26</v>
      </c>
      <c r="E3218" s="52">
        <v>-0.0239</v>
      </c>
      <c r="F3218" s="53">
        <v>1.6E9</v>
      </c>
      <c r="G3218" s="49" t="s">
        <v>56</v>
      </c>
      <c r="I3218" s="51">
        <v>2017650.0</v>
      </c>
      <c r="J3218" s="49" t="s">
        <v>223</v>
      </c>
      <c r="K3218" s="49" t="s">
        <v>224</v>
      </c>
    </row>
    <row r="3219">
      <c r="A3219" s="49" t="s">
        <v>6688</v>
      </c>
      <c r="B3219" s="49" t="s">
        <v>6689</v>
      </c>
      <c r="C3219" s="50">
        <v>32.56</v>
      </c>
      <c r="D3219" s="51">
        <v>-0.51</v>
      </c>
      <c r="E3219" s="52">
        <v>-0.0154</v>
      </c>
      <c r="F3219" s="53">
        <v>5.9E10</v>
      </c>
      <c r="G3219" s="49" t="s">
        <v>1626</v>
      </c>
      <c r="H3219" s="54"/>
      <c r="I3219" s="51">
        <v>1404559.0</v>
      </c>
      <c r="J3219" s="49" t="s">
        <v>95</v>
      </c>
      <c r="K3219" s="49" t="s">
        <v>1289</v>
      </c>
    </row>
    <row r="3220">
      <c r="A3220" s="49" t="s">
        <v>6690</v>
      </c>
      <c r="B3220" s="49" t="s">
        <v>6691</v>
      </c>
      <c r="C3220" s="50">
        <v>31.58</v>
      </c>
      <c r="D3220" s="51">
        <v>-0.54</v>
      </c>
      <c r="E3220" s="52">
        <v>-0.0168</v>
      </c>
      <c r="F3220" s="53">
        <v>1.29E9</v>
      </c>
      <c r="G3220" s="49" t="s">
        <v>56</v>
      </c>
      <c r="H3220" s="51">
        <v>1991.0</v>
      </c>
      <c r="I3220" s="51">
        <v>395879.0</v>
      </c>
      <c r="J3220" s="49" t="s">
        <v>72</v>
      </c>
      <c r="K3220" s="49" t="s">
        <v>237</v>
      </c>
    </row>
    <row r="3221">
      <c r="A3221" s="49" t="s">
        <v>6692</v>
      </c>
      <c r="B3221" s="49" t="s">
        <v>6693</v>
      </c>
      <c r="C3221" s="50">
        <v>18.52</v>
      </c>
      <c r="D3221" s="51">
        <v>0.0</v>
      </c>
      <c r="E3221" s="52">
        <v>0.0</v>
      </c>
      <c r="F3221" s="51">
        <v>8.3105944E7</v>
      </c>
      <c r="G3221" s="49" t="s">
        <v>56</v>
      </c>
      <c r="I3221" s="51">
        <v>165.0</v>
      </c>
      <c r="J3221" s="49" t="s">
        <v>72</v>
      </c>
      <c r="K3221" s="49" t="s">
        <v>1641</v>
      </c>
    </row>
    <row r="3222">
      <c r="A3222" s="49" t="s">
        <v>6694</v>
      </c>
      <c r="B3222" s="49" t="s">
        <v>6695</v>
      </c>
      <c r="C3222" s="50">
        <v>5.69</v>
      </c>
      <c r="D3222" s="51">
        <v>0.0</v>
      </c>
      <c r="E3222" s="52">
        <v>0.0</v>
      </c>
      <c r="F3222" s="53">
        <v>1.07E8</v>
      </c>
      <c r="G3222" s="49" t="s">
        <v>56</v>
      </c>
      <c r="H3222" s="51">
        <v>2012.0</v>
      </c>
      <c r="I3222" s="51">
        <v>188068.0</v>
      </c>
      <c r="J3222" s="49" t="s">
        <v>72</v>
      </c>
      <c r="K3222" s="49" t="s">
        <v>133</v>
      </c>
    </row>
    <row r="3223">
      <c r="A3223" s="49" t="s">
        <v>6696</v>
      </c>
      <c r="B3223" s="49" t="s">
        <v>6697</v>
      </c>
      <c r="C3223" s="50">
        <v>4.85</v>
      </c>
      <c r="D3223" s="51">
        <v>-0.04</v>
      </c>
      <c r="E3223" s="52">
        <v>-0.0082</v>
      </c>
      <c r="F3223" s="53">
        <v>2.99E9</v>
      </c>
      <c r="G3223" s="49" t="s">
        <v>1521</v>
      </c>
      <c r="I3223" s="51">
        <v>5021439.0</v>
      </c>
      <c r="J3223" s="49" t="s">
        <v>127</v>
      </c>
      <c r="K3223" s="49" t="s">
        <v>441</v>
      </c>
    </row>
    <row r="3224">
      <c r="A3224" s="49" t="s">
        <v>6698</v>
      </c>
      <c r="B3224" s="49" t="s">
        <v>6699</v>
      </c>
      <c r="C3224" s="50">
        <v>34.48</v>
      </c>
      <c r="D3224" s="51">
        <v>-0.78</v>
      </c>
      <c r="E3224" s="52">
        <v>-0.0221</v>
      </c>
      <c r="F3224" s="53">
        <v>1.61E9</v>
      </c>
      <c r="G3224" s="49" t="s">
        <v>56</v>
      </c>
      <c r="I3224" s="51">
        <v>232549.0</v>
      </c>
      <c r="J3224" s="49" t="s">
        <v>95</v>
      </c>
      <c r="K3224" s="49" t="s">
        <v>469</v>
      </c>
    </row>
    <row r="3225">
      <c r="A3225" s="49" t="s">
        <v>6700</v>
      </c>
      <c r="B3225" s="49" t="s">
        <v>6701</v>
      </c>
      <c r="C3225" s="50">
        <v>6.755</v>
      </c>
      <c r="D3225" s="51">
        <v>0.1372</v>
      </c>
      <c r="E3225" s="52">
        <v>0.0207</v>
      </c>
      <c r="F3225" s="51">
        <v>5.1193794E7</v>
      </c>
      <c r="G3225" s="49" t="s">
        <v>56</v>
      </c>
      <c r="I3225" s="51">
        <v>6153.0</v>
      </c>
      <c r="J3225" s="49" t="s">
        <v>72</v>
      </c>
      <c r="K3225" s="49" t="s">
        <v>124</v>
      </c>
    </row>
    <row r="3226">
      <c r="A3226" s="49" t="s">
        <v>6702</v>
      </c>
      <c r="B3226" s="49" t="s">
        <v>6703</v>
      </c>
      <c r="C3226" s="50">
        <v>23.49</v>
      </c>
      <c r="D3226" s="51">
        <v>0.0</v>
      </c>
      <c r="E3226" s="52">
        <v>0.0</v>
      </c>
      <c r="F3226" s="51">
        <v>0.0</v>
      </c>
      <c r="G3226" s="49" t="s">
        <v>56</v>
      </c>
      <c r="I3226" s="51">
        <v>105.0</v>
      </c>
      <c r="J3226" s="49" t="s">
        <v>72</v>
      </c>
      <c r="K3226" s="49" t="s">
        <v>124</v>
      </c>
    </row>
    <row r="3227">
      <c r="A3227" s="49" t="s">
        <v>6704</v>
      </c>
      <c r="B3227" s="49" t="s">
        <v>6705</v>
      </c>
      <c r="C3227" s="50">
        <v>10.83</v>
      </c>
      <c r="D3227" s="51">
        <v>0.03</v>
      </c>
      <c r="E3227" s="52">
        <v>0.0028</v>
      </c>
      <c r="F3227" s="51">
        <v>0.0</v>
      </c>
      <c r="G3227" s="54"/>
      <c r="H3227" s="51">
        <v>2022.0</v>
      </c>
      <c r="I3227" s="51">
        <v>298020.0</v>
      </c>
      <c r="J3227" s="49" t="s">
        <v>223</v>
      </c>
      <c r="K3227" s="49" t="s">
        <v>953</v>
      </c>
    </row>
    <row r="3228">
      <c r="A3228" s="49" t="s">
        <v>6706</v>
      </c>
      <c r="B3228" s="49" t="s">
        <v>6707</v>
      </c>
      <c r="C3228" s="50">
        <v>14.97</v>
      </c>
      <c r="D3228" s="51">
        <v>-0.22</v>
      </c>
      <c r="E3228" s="52">
        <v>-0.0145</v>
      </c>
      <c r="F3228" s="53">
        <v>4.96E8</v>
      </c>
      <c r="G3228" s="49" t="s">
        <v>56</v>
      </c>
      <c r="I3228" s="51">
        <v>304327.0</v>
      </c>
      <c r="J3228" s="49" t="s">
        <v>223</v>
      </c>
      <c r="K3228" s="49" t="s">
        <v>956</v>
      </c>
    </row>
    <row r="3229">
      <c r="A3229" s="49" t="s">
        <v>6708</v>
      </c>
      <c r="B3229" s="49" t="s">
        <v>6709</v>
      </c>
      <c r="C3229" s="50">
        <v>1.23</v>
      </c>
      <c r="D3229" s="51">
        <v>-0.07</v>
      </c>
      <c r="E3229" s="52">
        <v>-0.0539</v>
      </c>
      <c r="F3229" s="53">
        <v>1.17E8</v>
      </c>
      <c r="G3229" s="49" t="s">
        <v>56</v>
      </c>
      <c r="H3229" s="51">
        <v>2021.0</v>
      </c>
      <c r="I3229" s="51">
        <v>302964.0</v>
      </c>
      <c r="J3229" s="49" t="s">
        <v>95</v>
      </c>
      <c r="K3229" s="49" t="s">
        <v>707</v>
      </c>
    </row>
    <row r="3230">
      <c r="A3230" s="49" t="s">
        <v>6710</v>
      </c>
      <c r="B3230" s="49" t="s">
        <v>6711</v>
      </c>
      <c r="C3230" s="50">
        <v>18.2</v>
      </c>
      <c r="D3230" s="51">
        <v>0.2</v>
      </c>
      <c r="E3230" s="52">
        <v>0.0111</v>
      </c>
      <c r="F3230" s="53">
        <v>1.31E8</v>
      </c>
      <c r="G3230" s="49" t="s">
        <v>56</v>
      </c>
      <c r="H3230" s="51">
        <v>2022.0</v>
      </c>
      <c r="I3230" s="51">
        <v>575.0</v>
      </c>
      <c r="J3230" s="49" t="s">
        <v>72</v>
      </c>
      <c r="K3230" s="49" t="s">
        <v>878</v>
      </c>
    </row>
    <row r="3231">
      <c r="A3231" s="49" t="s">
        <v>6712</v>
      </c>
      <c r="B3231" s="49" t="s">
        <v>6713</v>
      </c>
      <c r="C3231" s="50">
        <v>9.95</v>
      </c>
      <c r="D3231" s="51">
        <v>-0.01</v>
      </c>
      <c r="E3231" s="52">
        <v>-0.001</v>
      </c>
      <c r="F3231" s="51">
        <v>0.0</v>
      </c>
      <c r="G3231" s="49" t="s">
        <v>56</v>
      </c>
      <c r="H3231" s="51">
        <v>2007.0</v>
      </c>
      <c r="I3231" s="51">
        <v>14314.0</v>
      </c>
      <c r="J3231" s="49" t="s">
        <v>72</v>
      </c>
      <c r="K3231" s="49" t="s">
        <v>321</v>
      </c>
    </row>
    <row r="3232">
      <c r="A3232" s="49" t="s">
        <v>6714</v>
      </c>
      <c r="B3232" s="49" t="s">
        <v>6715</v>
      </c>
      <c r="C3232" s="50">
        <v>17.74</v>
      </c>
      <c r="D3232" s="51">
        <v>-0.23</v>
      </c>
      <c r="E3232" s="52">
        <v>-0.0128</v>
      </c>
      <c r="F3232" s="53">
        <v>1.91E8</v>
      </c>
      <c r="G3232" s="49" t="s">
        <v>56</v>
      </c>
      <c r="I3232" s="51">
        <v>22348.0</v>
      </c>
      <c r="J3232" s="49" t="s">
        <v>95</v>
      </c>
      <c r="K3232" s="49" t="s">
        <v>2465</v>
      </c>
    </row>
    <row r="3233">
      <c r="A3233" s="49" t="s">
        <v>6716</v>
      </c>
      <c r="B3233" s="49" t="s">
        <v>6717</v>
      </c>
      <c r="C3233" s="50">
        <v>2.63</v>
      </c>
      <c r="D3233" s="51">
        <v>0.25</v>
      </c>
      <c r="E3233" s="52">
        <v>0.105</v>
      </c>
      <c r="F3233" s="51">
        <v>1.4916508E7</v>
      </c>
      <c r="G3233" s="49" t="s">
        <v>56</v>
      </c>
      <c r="I3233" s="51">
        <v>52462.0</v>
      </c>
      <c r="J3233" s="49" t="s">
        <v>95</v>
      </c>
      <c r="K3233" s="49" t="s">
        <v>901</v>
      </c>
    </row>
    <row r="3234">
      <c r="A3234" s="49" t="s">
        <v>6718</v>
      </c>
      <c r="B3234" s="49" t="s">
        <v>6719</v>
      </c>
      <c r="C3234" s="50">
        <v>0.02</v>
      </c>
      <c r="D3234" s="51">
        <v>-5.0E-4</v>
      </c>
      <c r="E3234" s="52">
        <v>-0.0244</v>
      </c>
      <c r="F3234" s="51">
        <v>113434.0</v>
      </c>
      <c r="G3234" s="49" t="s">
        <v>56</v>
      </c>
      <c r="I3234" s="51">
        <v>12258.0</v>
      </c>
      <c r="J3234" s="49" t="s">
        <v>95</v>
      </c>
      <c r="K3234" s="49" t="s">
        <v>229</v>
      </c>
    </row>
    <row r="3235">
      <c r="A3235" s="49" t="s">
        <v>6720</v>
      </c>
      <c r="B3235" s="49" t="s">
        <v>6721</v>
      </c>
      <c r="C3235" s="50">
        <v>29.79</v>
      </c>
      <c r="D3235" s="51">
        <v>-0.21</v>
      </c>
      <c r="E3235" s="52">
        <v>-0.007</v>
      </c>
      <c r="F3235" s="53">
        <v>4.22E9</v>
      </c>
      <c r="G3235" s="49" t="s">
        <v>56</v>
      </c>
      <c r="I3235" s="51">
        <v>1289992.0</v>
      </c>
      <c r="J3235" s="49" t="s">
        <v>95</v>
      </c>
      <c r="K3235" s="49" t="s">
        <v>5172</v>
      </c>
    </row>
    <row r="3236">
      <c r="A3236" s="49" t="s">
        <v>6722</v>
      </c>
      <c r="B3236" s="49" t="s">
        <v>6723</v>
      </c>
      <c r="C3236" s="50">
        <v>19.48</v>
      </c>
      <c r="D3236" s="51">
        <v>-0.15</v>
      </c>
      <c r="E3236" s="52">
        <v>-0.0076</v>
      </c>
      <c r="F3236" s="53">
        <v>1.21E9</v>
      </c>
      <c r="G3236" s="49" t="s">
        <v>67</v>
      </c>
      <c r="H3236" s="54"/>
      <c r="I3236" s="51">
        <v>270636.0</v>
      </c>
      <c r="J3236" s="49" t="s">
        <v>57</v>
      </c>
      <c r="K3236" s="49" t="s">
        <v>111</v>
      </c>
    </row>
    <row r="3237">
      <c r="A3237" s="49" t="s">
        <v>6724</v>
      </c>
      <c r="B3237" s="49" t="s">
        <v>6725</v>
      </c>
      <c r="C3237" s="50">
        <v>0.572</v>
      </c>
      <c r="D3237" s="51">
        <v>0.0193</v>
      </c>
      <c r="E3237" s="52">
        <v>0.0349</v>
      </c>
      <c r="F3237" s="51">
        <v>2.9064484E7</v>
      </c>
      <c r="G3237" s="49" t="s">
        <v>56</v>
      </c>
      <c r="H3237" s="51">
        <v>2021.0</v>
      </c>
      <c r="I3237" s="51">
        <v>354033.0</v>
      </c>
      <c r="J3237" s="49" t="s">
        <v>107</v>
      </c>
      <c r="K3237" s="49" t="s">
        <v>2079</v>
      </c>
    </row>
    <row r="3238">
      <c r="A3238" s="49" t="s">
        <v>6726</v>
      </c>
      <c r="B3238" s="49" t="s">
        <v>6727</v>
      </c>
      <c r="C3238" s="50">
        <v>0.0364</v>
      </c>
      <c r="D3238" s="51">
        <v>-0.013</v>
      </c>
      <c r="E3238" s="52">
        <v>-0.2632</v>
      </c>
      <c r="F3238" s="51">
        <v>1849558.0</v>
      </c>
      <c r="G3238" s="49" t="s">
        <v>56</v>
      </c>
      <c r="H3238" s="51">
        <v>2021.0</v>
      </c>
      <c r="I3238" s="51">
        <v>808.0</v>
      </c>
      <c r="J3238" s="49" t="s">
        <v>107</v>
      </c>
      <c r="K3238" s="49" t="s">
        <v>2079</v>
      </c>
    </row>
    <row r="3239">
      <c r="A3239" s="49" t="s">
        <v>6728</v>
      </c>
      <c r="B3239" s="49" t="s">
        <v>6729</v>
      </c>
      <c r="C3239" s="50">
        <v>67.82</v>
      </c>
      <c r="D3239" s="51">
        <v>-0.09</v>
      </c>
      <c r="E3239" s="52">
        <v>-0.0013</v>
      </c>
      <c r="F3239" s="53">
        <v>1.66E10</v>
      </c>
      <c r="G3239" s="49" t="s">
        <v>56</v>
      </c>
      <c r="H3239" s="51">
        <v>1990.0</v>
      </c>
      <c r="I3239" s="51">
        <v>1708181.0</v>
      </c>
      <c r="J3239" s="49" t="s">
        <v>82</v>
      </c>
      <c r="K3239" s="49" t="s">
        <v>1973</v>
      </c>
    </row>
    <row r="3240">
      <c r="A3240" s="49" t="s">
        <v>6730</v>
      </c>
      <c r="B3240" s="49" t="s">
        <v>6731</v>
      </c>
      <c r="C3240" s="50">
        <v>20.53</v>
      </c>
      <c r="D3240" s="51">
        <v>-0.65</v>
      </c>
      <c r="E3240" s="52">
        <v>-0.0307</v>
      </c>
      <c r="F3240" s="53">
        <v>4.16E9</v>
      </c>
      <c r="G3240" s="49" t="s">
        <v>56</v>
      </c>
      <c r="H3240" s="51">
        <v>2006.0</v>
      </c>
      <c r="I3240" s="51">
        <v>2639696.0</v>
      </c>
      <c r="J3240" s="49" t="s">
        <v>72</v>
      </c>
      <c r="K3240" s="49" t="s">
        <v>133</v>
      </c>
    </row>
    <row r="3241">
      <c r="A3241" s="49" t="s">
        <v>6732</v>
      </c>
      <c r="B3241" s="49" t="s">
        <v>6733</v>
      </c>
      <c r="C3241" s="50">
        <v>182.27</v>
      </c>
      <c r="D3241" s="51">
        <v>-1.2</v>
      </c>
      <c r="E3241" s="52">
        <v>-0.0065</v>
      </c>
      <c r="F3241" s="53">
        <v>1.21E11</v>
      </c>
      <c r="G3241" s="49" t="s">
        <v>56</v>
      </c>
      <c r="I3241" s="51">
        <v>2565661.0</v>
      </c>
      <c r="J3241" s="49" t="s">
        <v>57</v>
      </c>
      <c r="K3241" s="49" t="s">
        <v>249</v>
      </c>
    </row>
    <row r="3242">
      <c r="A3242" s="49" t="s">
        <v>6734</v>
      </c>
      <c r="B3242" s="49" t="s">
        <v>6735</v>
      </c>
      <c r="C3242" s="50">
        <v>9.59</v>
      </c>
      <c r="D3242" s="51">
        <v>0.06</v>
      </c>
      <c r="E3242" s="52">
        <v>0.0063</v>
      </c>
      <c r="F3242" s="53">
        <v>4.46E8</v>
      </c>
      <c r="G3242" s="49" t="s">
        <v>56</v>
      </c>
      <c r="H3242" s="51">
        <v>2016.0</v>
      </c>
      <c r="I3242" s="51">
        <v>72160.0</v>
      </c>
      <c r="J3242" s="49" t="s">
        <v>72</v>
      </c>
      <c r="K3242" s="49" t="s">
        <v>133</v>
      </c>
    </row>
    <row r="3243">
      <c r="A3243" s="49" t="s">
        <v>6736</v>
      </c>
      <c r="B3243" s="49" t="s">
        <v>6737</v>
      </c>
      <c r="C3243" s="50">
        <v>8.97</v>
      </c>
      <c r="D3243" s="51">
        <v>-0.24</v>
      </c>
      <c r="E3243" s="52">
        <v>-0.0261</v>
      </c>
      <c r="F3243" s="53">
        <v>8.17E9</v>
      </c>
      <c r="G3243" s="49" t="s">
        <v>56</v>
      </c>
      <c r="H3243" s="51">
        <v>2021.0</v>
      </c>
      <c r="I3243" s="51">
        <v>5372655.0</v>
      </c>
      <c r="J3243" s="49" t="s">
        <v>107</v>
      </c>
      <c r="K3243" s="49" t="s">
        <v>262</v>
      </c>
    </row>
    <row r="3244">
      <c r="A3244" s="49" t="s">
        <v>6738</v>
      </c>
      <c r="B3244" s="49" t="s">
        <v>6739</v>
      </c>
      <c r="C3244" s="50">
        <v>0.485</v>
      </c>
      <c r="D3244" s="51">
        <v>-0.044</v>
      </c>
      <c r="E3244" s="52">
        <v>-0.0832</v>
      </c>
      <c r="F3244" s="51">
        <v>4.0715802E7</v>
      </c>
      <c r="G3244" s="49" t="s">
        <v>56</v>
      </c>
      <c r="H3244" s="51">
        <v>2019.0</v>
      </c>
      <c r="I3244" s="51">
        <v>608799.0</v>
      </c>
      <c r="J3244" s="49" t="s">
        <v>82</v>
      </c>
      <c r="K3244" s="49" t="s">
        <v>83</v>
      </c>
    </row>
    <row r="3245">
      <c r="A3245" s="49" t="s">
        <v>6740</v>
      </c>
      <c r="B3245" s="49" t="s">
        <v>6741</v>
      </c>
      <c r="C3245" s="50">
        <v>8.93</v>
      </c>
      <c r="D3245" s="51">
        <v>-0.2</v>
      </c>
      <c r="E3245" s="52">
        <v>-0.0219</v>
      </c>
      <c r="F3245" s="53">
        <v>1.07E9</v>
      </c>
      <c r="G3245" s="49" t="s">
        <v>56</v>
      </c>
      <c r="I3245" s="51">
        <v>885684.0</v>
      </c>
      <c r="J3245" s="49" t="s">
        <v>72</v>
      </c>
      <c r="K3245" s="49" t="s">
        <v>133</v>
      </c>
    </row>
    <row r="3246">
      <c r="A3246" s="49" t="s">
        <v>6742</v>
      </c>
      <c r="B3246" s="49" t="s">
        <v>6743</v>
      </c>
      <c r="C3246" s="50">
        <v>1.34</v>
      </c>
      <c r="D3246" s="51">
        <v>-0.02</v>
      </c>
      <c r="E3246" s="52">
        <v>-0.0147</v>
      </c>
      <c r="F3246" s="51">
        <v>4424831.0</v>
      </c>
      <c r="G3246" s="49" t="s">
        <v>56</v>
      </c>
      <c r="H3246" s="51">
        <v>2019.0</v>
      </c>
      <c r="I3246" s="51">
        <v>25346.0</v>
      </c>
      <c r="J3246" s="49" t="s">
        <v>82</v>
      </c>
      <c r="K3246" s="49" t="s">
        <v>83</v>
      </c>
    </row>
    <row r="3247">
      <c r="A3247" s="49" t="s">
        <v>6744</v>
      </c>
      <c r="B3247" s="49" t="s">
        <v>6745</v>
      </c>
      <c r="C3247" s="50">
        <v>1.48</v>
      </c>
      <c r="D3247" s="51">
        <v>0.02</v>
      </c>
      <c r="E3247" s="52">
        <v>0.0137</v>
      </c>
      <c r="F3247" s="51">
        <v>5.1904748E7</v>
      </c>
      <c r="G3247" s="49" t="s">
        <v>56</v>
      </c>
      <c r="H3247" s="51">
        <v>2022.0</v>
      </c>
      <c r="I3247" s="51">
        <v>2711.0</v>
      </c>
      <c r="J3247" s="49" t="s">
        <v>95</v>
      </c>
      <c r="K3247" s="49" t="s">
        <v>707</v>
      </c>
    </row>
    <row r="3248">
      <c r="A3248" s="49" t="s">
        <v>6746</v>
      </c>
      <c r="B3248" s="49" t="s">
        <v>6747</v>
      </c>
      <c r="C3248" s="50">
        <v>4.27</v>
      </c>
      <c r="D3248" s="51">
        <v>-0.28</v>
      </c>
      <c r="E3248" s="52">
        <v>-0.0615</v>
      </c>
      <c r="F3248" s="53">
        <v>4.72E8</v>
      </c>
      <c r="G3248" s="49" t="s">
        <v>56</v>
      </c>
      <c r="H3248" s="51">
        <v>2012.0</v>
      </c>
      <c r="I3248" s="51">
        <v>1044470.0</v>
      </c>
      <c r="J3248" s="49" t="s">
        <v>72</v>
      </c>
      <c r="K3248" s="49" t="s">
        <v>68</v>
      </c>
    </row>
    <row r="3249">
      <c r="A3249" s="49" t="s">
        <v>6748</v>
      </c>
      <c r="B3249" s="49" t="s">
        <v>6749</v>
      </c>
      <c r="C3249" s="50">
        <v>69.83</v>
      </c>
      <c r="D3249" s="51">
        <v>-2.76</v>
      </c>
      <c r="E3249" s="52">
        <v>-0.038</v>
      </c>
      <c r="F3249" s="53">
        <v>4.26E8</v>
      </c>
      <c r="G3249" s="49" t="s">
        <v>56</v>
      </c>
      <c r="H3249" s="51">
        <v>1983.0</v>
      </c>
      <c r="I3249" s="51">
        <v>67491.0</v>
      </c>
      <c r="J3249" s="49" t="s">
        <v>95</v>
      </c>
      <c r="K3249" s="49" t="s">
        <v>1658</v>
      </c>
    </row>
    <row r="3250">
      <c r="A3250" s="49" t="s">
        <v>6750</v>
      </c>
      <c r="B3250" s="49" t="s">
        <v>6751</v>
      </c>
      <c r="C3250" s="50">
        <v>17.22</v>
      </c>
      <c r="D3250" s="51">
        <v>0.0</v>
      </c>
      <c r="E3250" s="52">
        <v>0.0</v>
      </c>
      <c r="F3250" s="53">
        <v>1.05E8</v>
      </c>
      <c r="G3250" s="49" t="s">
        <v>56</v>
      </c>
      <c r="I3250" s="51">
        <v>1.0</v>
      </c>
      <c r="J3250" s="49" t="s">
        <v>95</v>
      </c>
      <c r="K3250" s="49" t="s">
        <v>1658</v>
      </c>
    </row>
    <row r="3251">
      <c r="A3251" s="49" t="s">
        <v>6752</v>
      </c>
      <c r="B3251" s="49" t="s">
        <v>6753</v>
      </c>
      <c r="C3251" s="50">
        <v>2.01</v>
      </c>
      <c r="D3251" s="51">
        <v>-0.34</v>
      </c>
      <c r="E3251" s="52">
        <v>-0.1447</v>
      </c>
      <c r="F3251" s="51">
        <v>7.1672681E7</v>
      </c>
      <c r="G3251" s="49" t="s">
        <v>56</v>
      </c>
      <c r="H3251" s="51">
        <v>2021.0</v>
      </c>
      <c r="I3251" s="51">
        <v>25414.0</v>
      </c>
      <c r="J3251" s="49" t="s">
        <v>82</v>
      </c>
      <c r="K3251" s="49" t="s">
        <v>83</v>
      </c>
    </row>
    <row r="3252">
      <c r="A3252" s="49" t="s">
        <v>6754</v>
      </c>
      <c r="B3252" s="49" t="s">
        <v>6755</v>
      </c>
      <c r="C3252" s="50">
        <v>42.54</v>
      </c>
      <c r="D3252" s="51">
        <v>-1.72</v>
      </c>
      <c r="E3252" s="52">
        <v>-0.0389</v>
      </c>
      <c r="F3252" s="53">
        <v>4.23E9</v>
      </c>
      <c r="G3252" s="49" t="s">
        <v>56</v>
      </c>
      <c r="I3252" s="51">
        <v>3356044.0</v>
      </c>
      <c r="J3252" s="49" t="s">
        <v>223</v>
      </c>
      <c r="K3252" s="49" t="s">
        <v>953</v>
      </c>
    </row>
    <row r="3253">
      <c r="A3253" s="49" t="s">
        <v>6756</v>
      </c>
      <c r="B3253" s="49" t="s">
        <v>6757</v>
      </c>
      <c r="C3253" s="50">
        <v>0.363</v>
      </c>
      <c r="D3253" s="51">
        <v>0.0122</v>
      </c>
      <c r="E3253" s="52">
        <v>0.0348</v>
      </c>
      <c r="F3253" s="51">
        <v>1.0288773E7</v>
      </c>
      <c r="G3253" s="49" t="s">
        <v>56</v>
      </c>
      <c r="H3253" s="51">
        <v>2022.0</v>
      </c>
      <c r="I3253" s="51">
        <v>137900.0</v>
      </c>
      <c r="J3253" s="49" t="s">
        <v>82</v>
      </c>
      <c r="K3253" s="49" t="s">
        <v>211</v>
      </c>
    </row>
    <row r="3254">
      <c r="A3254" s="49" t="s">
        <v>6758</v>
      </c>
      <c r="B3254" s="49" t="s">
        <v>6759</v>
      </c>
      <c r="C3254" s="50">
        <v>16.3</v>
      </c>
      <c r="D3254" s="51">
        <v>-0.38</v>
      </c>
      <c r="E3254" s="52">
        <v>-0.0228</v>
      </c>
      <c r="F3254" s="53">
        <v>2.09E10</v>
      </c>
      <c r="G3254" s="49" t="s">
        <v>56</v>
      </c>
      <c r="H3254" s="51">
        <v>2015.0</v>
      </c>
      <c r="I3254" s="51">
        <v>1.1468788E7</v>
      </c>
      <c r="J3254" s="49" t="s">
        <v>107</v>
      </c>
      <c r="K3254" s="49" t="s">
        <v>282</v>
      </c>
    </row>
    <row r="3255">
      <c r="A3255" s="49" t="s">
        <v>6760</v>
      </c>
      <c r="B3255" s="49" t="s">
        <v>6761</v>
      </c>
      <c r="C3255" s="50">
        <v>13.11</v>
      </c>
      <c r="D3255" s="51">
        <v>-0.13</v>
      </c>
      <c r="E3255" s="52">
        <v>-0.0098</v>
      </c>
      <c r="F3255" s="51">
        <v>0.0</v>
      </c>
      <c r="G3255" s="49" t="s">
        <v>56</v>
      </c>
      <c r="H3255" s="51">
        <v>2002.0</v>
      </c>
      <c r="I3255" s="51">
        <v>70401.0</v>
      </c>
      <c r="J3255" s="49" t="s">
        <v>72</v>
      </c>
      <c r="K3255" s="49" t="s">
        <v>552</v>
      </c>
    </row>
    <row r="3256">
      <c r="A3256" s="49" t="s">
        <v>6762</v>
      </c>
      <c r="B3256" s="49" t="s">
        <v>6763</v>
      </c>
      <c r="C3256" s="50">
        <v>13.25</v>
      </c>
      <c r="D3256" s="51">
        <v>-0.19</v>
      </c>
      <c r="E3256" s="52">
        <v>-0.0141</v>
      </c>
      <c r="F3256" s="51">
        <v>0.0</v>
      </c>
      <c r="G3256" s="49" t="s">
        <v>56</v>
      </c>
      <c r="H3256" s="51">
        <v>2002.0</v>
      </c>
      <c r="I3256" s="51">
        <v>97126.0</v>
      </c>
      <c r="J3256" s="49" t="s">
        <v>72</v>
      </c>
      <c r="K3256" s="49" t="s">
        <v>481</v>
      </c>
    </row>
    <row r="3257">
      <c r="A3257" s="49" t="s">
        <v>6764</v>
      </c>
      <c r="B3257" s="49" t="s">
        <v>6765</v>
      </c>
      <c r="C3257" s="50">
        <v>18.08</v>
      </c>
      <c r="D3257" s="51">
        <v>0.12</v>
      </c>
      <c r="E3257" s="52">
        <v>0.0067</v>
      </c>
      <c r="F3257" s="53">
        <v>2.32E9</v>
      </c>
      <c r="G3257" s="49" t="s">
        <v>56</v>
      </c>
      <c r="I3257" s="51">
        <v>355472.0</v>
      </c>
      <c r="J3257" s="49" t="s">
        <v>223</v>
      </c>
      <c r="K3257" s="49" t="s">
        <v>953</v>
      </c>
    </row>
    <row r="3258">
      <c r="A3258" s="49" t="s">
        <v>6766</v>
      </c>
      <c r="B3258" s="49" t="s">
        <v>6767</v>
      </c>
      <c r="C3258" s="50">
        <v>9.2</v>
      </c>
      <c r="D3258" s="51">
        <v>-1.31</v>
      </c>
      <c r="E3258" s="52">
        <v>-0.1246</v>
      </c>
      <c r="F3258" s="53">
        <v>1.18E9</v>
      </c>
      <c r="G3258" s="49" t="s">
        <v>56</v>
      </c>
      <c r="I3258" s="51">
        <v>377.0</v>
      </c>
      <c r="J3258" s="49" t="s">
        <v>223</v>
      </c>
      <c r="K3258" s="49" t="s">
        <v>953</v>
      </c>
    </row>
    <row r="3259">
      <c r="A3259" s="49" t="s">
        <v>6768</v>
      </c>
      <c r="B3259" s="49" t="s">
        <v>6769</v>
      </c>
      <c r="C3259" s="50">
        <v>5.11</v>
      </c>
      <c r="D3259" s="51">
        <v>-0.34</v>
      </c>
      <c r="E3259" s="52">
        <v>-0.0624</v>
      </c>
      <c r="F3259" s="53">
        <v>7.2E8</v>
      </c>
      <c r="G3259" s="49" t="s">
        <v>56</v>
      </c>
      <c r="H3259" s="51">
        <v>2010.0</v>
      </c>
      <c r="I3259" s="51">
        <v>3727055.0</v>
      </c>
      <c r="J3259" s="49" t="s">
        <v>72</v>
      </c>
      <c r="K3259" s="49" t="s">
        <v>68</v>
      </c>
    </row>
    <row r="3260">
      <c r="A3260" s="49" t="s">
        <v>6770</v>
      </c>
      <c r="B3260" s="49" t="s">
        <v>6771</v>
      </c>
      <c r="C3260" s="50">
        <v>10.5</v>
      </c>
      <c r="D3260" s="51">
        <v>-0.15</v>
      </c>
      <c r="E3260" s="52">
        <v>-0.0141</v>
      </c>
      <c r="F3260" s="54"/>
      <c r="G3260" s="49" t="s">
        <v>56</v>
      </c>
      <c r="I3260" s="51">
        <v>16542.0</v>
      </c>
      <c r="J3260" s="54"/>
      <c r="K3260" s="54"/>
    </row>
    <row r="3261">
      <c r="A3261" s="49" t="s">
        <v>6772</v>
      </c>
      <c r="B3261" s="49" t="s">
        <v>6773</v>
      </c>
      <c r="C3261" s="50">
        <v>26.45</v>
      </c>
      <c r="D3261" s="51">
        <v>-0.59</v>
      </c>
      <c r="E3261" s="52">
        <v>-0.0218</v>
      </c>
      <c r="F3261" s="53">
        <v>2.61E10</v>
      </c>
      <c r="G3261" s="49" t="s">
        <v>56</v>
      </c>
      <c r="I3261" s="51">
        <v>7085305.0</v>
      </c>
      <c r="J3261" s="49" t="s">
        <v>107</v>
      </c>
      <c r="K3261" s="49" t="s">
        <v>116</v>
      </c>
    </row>
    <row r="3262">
      <c r="A3262" s="49" t="s">
        <v>6774</v>
      </c>
      <c r="B3262" s="49" t="s">
        <v>6775</v>
      </c>
      <c r="C3262" s="50">
        <v>12.18</v>
      </c>
      <c r="D3262" s="51">
        <v>-0.14</v>
      </c>
      <c r="E3262" s="52">
        <v>-0.0114</v>
      </c>
      <c r="F3262" s="51">
        <v>0.0</v>
      </c>
      <c r="G3262" s="49" t="s">
        <v>56</v>
      </c>
      <c r="H3262" s="51">
        <v>2003.0</v>
      </c>
      <c r="I3262" s="51">
        <v>70399.0</v>
      </c>
      <c r="J3262" s="49" t="s">
        <v>72</v>
      </c>
      <c r="K3262" s="49" t="s">
        <v>124</v>
      </c>
    </row>
    <row r="3263">
      <c r="A3263" s="49" t="s">
        <v>6776</v>
      </c>
      <c r="B3263" s="49" t="s">
        <v>6777</v>
      </c>
      <c r="C3263" s="50">
        <v>14.87</v>
      </c>
      <c r="D3263" s="51">
        <v>-0.39</v>
      </c>
      <c r="E3263" s="52">
        <v>-0.0256</v>
      </c>
      <c r="F3263" s="53">
        <v>7.04E8</v>
      </c>
      <c r="G3263" s="49" t="s">
        <v>56</v>
      </c>
      <c r="H3263" s="51">
        <v>1987.0</v>
      </c>
      <c r="I3263" s="51">
        <v>192597.0</v>
      </c>
      <c r="J3263" s="49" t="s">
        <v>72</v>
      </c>
      <c r="K3263" s="49" t="s">
        <v>552</v>
      </c>
    </row>
    <row r="3264">
      <c r="A3264" s="49" t="s">
        <v>6778</v>
      </c>
      <c r="B3264" s="49" t="s">
        <v>6779</v>
      </c>
      <c r="C3264" s="50">
        <v>15.43</v>
      </c>
      <c r="D3264" s="51">
        <v>-0.42</v>
      </c>
      <c r="E3264" s="52">
        <v>-0.0265</v>
      </c>
      <c r="F3264" s="53">
        <v>2.14E8</v>
      </c>
      <c r="G3264" s="49" t="s">
        <v>56</v>
      </c>
      <c r="I3264" s="51">
        <v>6948.0</v>
      </c>
      <c r="J3264" s="49" t="s">
        <v>95</v>
      </c>
      <c r="K3264" s="49" t="s">
        <v>540</v>
      </c>
    </row>
    <row r="3265">
      <c r="A3265" s="49" t="s">
        <v>6780</v>
      </c>
      <c r="B3265" s="49" t="s">
        <v>6781</v>
      </c>
      <c r="C3265" s="50">
        <v>11.77</v>
      </c>
      <c r="D3265" s="51">
        <v>-0.25</v>
      </c>
      <c r="E3265" s="52">
        <v>-0.0208</v>
      </c>
      <c r="F3265" s="53">
        <v>3.02E8</v>
      </c>
      <c r="G3265" s="49" t="s">
        <v>56</v>
      </c>
      <c r="H3265" s="51">
        <v>1992.0</v>
      </c>
      <c r="I3265" s="51">
        <v>340075.0</v>
      </c>
      <c r="J3265" s="49" t="s">
        <v>72</v>
      </c>
      <c r="K3265" s="49" t="s">
        <v>124</v>
      </c>
    </row>
    <row r="3266">
      <c r="A3266" s="49" t="s">
        <v>6782</v>
      </c>
      <c r="B3266" s="49" t="s">
        <v>6783</v>
      </c>
      <c r="C3266" s="50">
        <v>76.13</v>
      </c>
      <c r="D3266" s="51">
        <v>0.94</v>
      </c>
      <c r="E3266" s="52">
        <v>0.0125</v>
      </c>
      <c r="F3266" s="53">
        <v>6.52E9</v>
      </c>
      <c r="G3266" s="49" t="s">
        <v>56</v>
      </c>
      <c r="H3266" s="51">
        <v>2014.0</v>
      </c>
      <c r="I3266" s="51">
        <v>744434.0</v>
      </c>
      <c r="J3266" s="49" t="s">
        <v>95</v>
      </c>
      <c r="K3266" s="49" t="s">
        <v>215</v>
      </c>
    </row>
    <row r="3267">
      <c r="A3267" s="49" t="s">
        <v>6784</v>
      </c>
      <c r="B3267" s="49" t="s">
        <v>6785</v>
      </c>
      <c r="C3267" s="50">
        <v>14.53</v>
      </c>
      <c r="D3267" s="51">
        <v>-0.39</v>
      </c>
      <c r="E3267" s="52">
        <v>-0.0261</v>
      </c>
      <c r="F3267" s="53">
        <v>5.53E9</v>
      </c>
      <c r="G3267" s="49" t="s">
        <v>56</v>
      </c>
      <c r="I3267" s="51">
        <v>2668118.0</v>
      </c>
      <c r="J3267" s="49" t="s">
        <v>68</v>
      </c>
      <c r="K3267" s="49" t="s">
        <v>86</v>
      </c>
    </row>
    <row r="3268">
      <c r="A3268" s="49" t="s">
        <v>6786</v>
      </c>
      <c r="B3268" s="49" t="s">
        <v>6787</v>
      </c>
      <c r="C3268" s="50">
        <v>43.39</v>
      </c>
      <c r="D3268" s="51">
        <v>0.03</v>
      </c>
      <c r="E3268" s="52">
        <v>7.0E-4</v>
      </c>
      <c r="F3268" s="53">
        <v>6.38E9</v>
      </c>
      <c r="G3268" s="49" t="s">
        <v>56</v>
      </c>
      <c r="I3268" s="51">
        <v>1534052.0</v>
      </c>
      <c r="J3268" s="49" t="s">
        <v>95</v>
      </c>
      <c r="K3268" s="49" t="s">
        <v>69</v>
      </c>
    </row>
    <row r="3269">
      <c r="A3269" s="49" t="s">
        <v>6788</v>
      </c>
      <c r="B3269" s="49" t="s">
        <v>6789</v>
      </c>
      <c r="C3269" s="50">
        <v>108.19</v>
      </c>
      <c r="D3269" s="51">
        <v>-2.63</v>
      </c>
      <c r="E3269" s="52">
        <v>-0.0237</v>
      </c>
      <c r="F3269" s="53">
        <v>3.06E9</v>
      </c>
      <c r="G3269" s="49" t="s">
        <v>56</v>
      </c>
      <c r="H3269" s="51">
        <v>2016.0</v>
      </c>
      <c r="I3269" s="51">
        <v>257504.0</v>
      </c>
      <c r="J3269" s="49" t="s">
        <v>57</v>
      </c>
      <c r="K3269" s="49" t="s">
        <v>5690</v>
      </c>
    </row>
    <row r="3270">
      <c r="A3270" s="49" t="s">
        <v>6790</v>
      </c>
      <c r="B3270" s="49" t="s">
        <v>6791</v>
      </c>
      <c r="C3270" s="50">
        <v>31.82</v>
      </c>
      <c r="D3270" s="51">
        <v>-0.04</v>
      </c>
      <c r="E3270" s="52">
        <v>-0.0013</v>
      </c>
      <c r="F3270" s="53">
        <v>1.74E10</v>
      </c>
      <c r="G3270" s="49" t="s">
        <v>56</v>
      </c>
      <c r="I3270" s="51">
        <v>2656170.0</v>
      </c>
      <c r="J3270" s="49" t="s">
        <v>145</v>
      </c>
      <c r="K3270" s="49" t="s">
        <v>2406</v>
      </c>
    </row>
    <row r="3271">
      <c r="A3271" s="49" t="s">
        <v>6792</v>
      </c>
      <c r="B3271" s="49" t="s">
        <v>6793</v>
      </c>
      <c r="C3271" s="50">
        <v>21.31</v>
      </c>
      <c r="D3271" s="51">
        <v>-1.21</v>
      </c>
      <c r="E3271" s="52">
        <v>-0.0537</v>
      </c>
      <c r="F3271" s="53">
        <v>1.28E9</v>
      </c>
      <c r="G3271" s="49" t="s">
        <v>56</v>
      </c>
      <c r="H3271" s="51">
        <v>2020.0</v>
      </c>
      <c r="I3271" s="51">
        <v>989353.0</v>
      </c>
      <c r="J3271" s="49" t="s">
        <v>82</v>
      </c>
      <c r="K3271" s="49" t="s">
        <v>83</v>
      </c>
    </row>
    <row r="3272">
      <c r="A3272" s="49" t="s">
        <v>6794</v>
      </c>
      <c r="B3272" s="49" t="s">
        <v>6795</v>
      </c>
      <c r="C3272" s="50">
        <v>14.13</v>
      </c>
      <c r="D3272" s="51">
        <v>-1.44</v>
      </c>
      <c r="E3272" s="52">
        <v>-0.0925</v>
      </c>
      <c r="F3272" s="53">
        <v>4.96E8</v>
      </c>
      <c r="G3272" s="49" t="s">
        <v>56</v>
      </c>
      <c r="I3272" s="51">
        <v>782888.0</v>
      </c>
      <c r="J3272" s="49" t="s">
        <v>82</v>
      </c>
      <c r="K3272" s="49" t="s">
        <v>83</v>
      </c>
    </row>
    <row r="3273">
      <c r="A3273" s="49" t="s">
        <v>6796</v>
      </c>
      <c r="B3273" s="49" t="s">
        <v>6797</v>
      </c>
      <c r="C3273" s="50">
        <v>23.7</v>
      </c>
      <c r="D3273" s="51">
        <v>0.05</v>
      </c>
      <c r="E3273" s="52">
        <v>0.0021</v>
      </c>
      <c r="F3273" s="53">
        <v>8.32E8</v>
      </c>
      <c r="G3273" s="49" t="s">
        <v>56</v>
      </c>
      <c r="I3273" s="51">
        <v>5855.0</v>
      </c>
      <c r="J3273" s="49" t="s">
        <v>82</v>
      </c>
      <c r="K3273" s="49" t="s">
        <v>83</v>
      </c>
    </row>
    <row r="3274">
      <c r="A3274" s="49" t="s">
        <v>6798</v>
      </c>
      <c r="B3274" s="49" t="s">
        <v>6799</v>
      </c>
      <c r="C3274" s="50">
        <v>25.2</v>
      </c>
      <c r="D3274" s="51">
        <v>-0.2317</v>
      </c>
      <c r="E3274" s="52">
        <v>-0.0091</v>
      </c>
      <c r="F3274" s="53">
        <v>8.85E8</v>
      </c>
      <c r="G3274" s="49" t="s">
        <v>56</v>
      </c>
      <c r="I3274" s="51">
        <v>6592.0</v>
      </c>
      <c r="J3274" s="49" t="s">
        <v>82</v>
      </c>
      <c r="K3274" s="49" t="s">
        <v>83</v>
      </c>
    </row>
    <row r="3275">
      <c r="A3275" s="49" t="s">
        <v>6800</v>
      </c>
      <c r="B3275" s="49" t="s">
        <v>6801</v>
      </c>
      <c r="C3275" s="50">
        <v>10.06</v>
      </c>
      <c r="D3275" s="51">
        <v>0.03</v>
      </c>
      <c r="E3275" s="52">
        <v>0.003</v>
      </c>
      <c r="F3275" s="53">
        <v>7.01E8</v>
      </c>
      <c r="G3275" s="49" t="s">
        <v>56</v>
      </c>
      <c r="H3275" s="51">
        <v>2021.0</v>
      </c>
      <c r="I3275" s="51">
        <v>105558.0</v>
      </c>
      <c r="J3275" s="49" t="s">
        <v>95</v>
      </c>
      <c r="K3275" s="49" t="s">
        <v>215</v>
      </c>
    </row>
    <row r="3276">
      <c r="A3276" s="49" t="s">
        <v>6802</v>
      </c>
      <c r="B3276" s="49" t="s">
        <v>6803</v>
      </c>
      <c r="C3276" s="50">
        <v>5.27</v>
      </c>
      <c r="D3276" s="51">
        <v>0.06</v>
      </c>
      <c r="E3276" s="52">
        <v>0.0115</v>
      </c>
      <c r="F3276" s="53">
        <v>1.35E8</v>
      </c>
      <c r="G3276" s="54"/>
      <c r="H3276" s="51">
        <v>2014.0</v>
      </c>
      <c r="I3276" s="51">
        <v>84787.0</v>
      </c>
      <c r="J3276" s="49" t="s">
        <v>72</v>
      </c>
      <c r="K3276" s="49" t="s">
        <v>237</v>
      </c>
    </row>
    <row r="3277">
      <c r="A3277" s="49" t="s">
        <v>6804</v>
      </c>
      <c r="B3277" s="49" t="s">
        <v>6805</v>
      </c>
      <c r="C3277" s="50">
        <v>0.6373</v>
      </c>
      <c r="D3277" s="51">
        <v>-0.0477</v>
      </c>
      <c r="E3277" s="52">
        <v>-0.0696</v>
      </c>
      <c r="F3277" s="51">
        <v>8.9705887E7</v>
      </c>
      <c r="G3277" s="49" t="s">
        <v>56</v>
      </c>
      <c r="I3277" s="51">
        <v>2041496.0</v>
      </c>
      <c r="J3277" s="49" t="s">
        <v>82</v>
      </c>
      <c r="K3277" s="49" t="s">
        <v>83</v>
      </c>
    </row>
    <row r="3278">
      <c r="A3278" s="49" t="s">
        <v>6806</v>
      </c>
      <c r="B3278" s="49" t="s">
        <v>6807</v>
      </c>
      <c r="C3278" s="50">
        <v>4.15</v>
      </c>
      <c r="D3278" s="51">
        <v>-0.01</v>
      </c>
      <c r="E3278" s="52">
        <v>-0.0024</v>
      </c>
      <c r="F3278" s="53">
        <v>2.19E8</v>
      </c>
      <c r="G3278" s="49" t="s">
        <v>4099</v>
      </c>
      <c r="H3278" s="51">
        <v>2023.0</v>
      </c>
      <c r="I3278" s="51">
        <v>11442.0</v>
      </c>
      <c r="J3278" s="49" t="s">
        <v>107</v>
      </c>
      <c r="K3278" s="49" t="s">
        <v>2079</v>
      </c>
    </row>
    <row r="3279">
      <c r="A3279" s="49" t="s">
        <v>6808</v>
      </c>
      <c r="B3279" s="49" t="s">
        <v>6809</v>
      </c>
      <c r="C3279" s="50">
        <v>11.58</v>
      </c>
      <c r="D3279" s="51">
        <v>-0.3</v>
      </c>
      <c r="E3279" s="52">
        <v>-0.0253</v>
      </c>
      <c r="F3279" s="53">
        <v>3.72E8</v>
      </c>
      <c r="G3279" s="49" t="s">
        <v>56</v>
      </c>
      <c r="H3279" s="51">
        <v>2010.0</v>
      </c>
      <c r="I3279" s="51">
        <v>254410.0</v>
      </c>
      <c r="J3279" s="49" t="s">
        <v>72</v>
      </c>
      <c r="K3279" s="49" t="s">
        <v>321</v>
      </c>
    </row>
    <row r="3280">
      <c r="A3280" s="49" t="s">
        <v>6810</v>
      </c>
      <c r="B3280" s="49" t="s">
        <v>6811</v>
      </c>
      <c r="C3280" s="50">
        <v>9.54</v>
      </c>
      <c r="D3280" s="51">
        <v>0.3</v>
      </c>
      <c r="E3280" s="52">
        <v>0.0325</v>
      </c>
      <c r="F3280" s="53">
        <v>1.2E9</v>
      </c>
      <c r="G3280" s="49" t="s">
        <v>67</v>
      </c>
      <c r="H3280" s="51">
        <v>2023.0</v>
      </c>
      <c r="I3280" s="51">
        <v>83525.0</v>
      </c>
      <c r="J3280" s="54"/>
      <c r="K3280" s="54"/>
    </row>
    <row r="3281">
      <c r="A3281" s="49" t="s">
        <v>6812</v>
      </c>
      <c r="B3281" s="49" t="s">
        <v>6813</v>
      </c>
      <c r="C3281" s="50">
        <v>39.11</v>
      </c>
      <c r="D3281" s="51">
        <v>-0.56</v>
      </c>
      <c r="E3281" s="52">
        <v>-0.0141</v>
      </c>
      <c r="F3281" s="53">
        <v>7.7E11</v>
      </c>
      <c r="G3281" s="49" t="s">
        <v>138</v>
      </c>
      <c r="I3281" s="51">
        <v>2447241.0</v>
      </c>
      <c r="J3281" s="49" t="s">
        <v>72</v>
      </c>
      <c r="K3281" s="49" t="s">
        <v>1641</v>
      </c>
    </row>
    <row r="3282">
      <c r="A3282" s="49" t="s">
        <v>6814</v>
      </c>
      <c r="B3282" s="49" t="s">
        <v>6815</v>
      </c>
      <c r="C3282" s="50">
        <v>0.38</v>
      </c>
      <c r="D3282" s="51">
        <v>0.0045</v>
      </c>
      <c r="E3282" s="52">
        <v>0.012</v>
      </c>
      <c r="F3282" s="51">
        <v>4149972.0</v>
      </c>
      <c r="G3282" s="49" t="s">
        <v>56</v>
      </c>
      <c r="H3282" s="51">
        <v>2022.0</v>
      </c>
      <c r="I3282" s="51">
        <v>25871.0</v>
      </c>
      <c r="J3282" s="49" t="s">
        <v>82</v>
      </c>
      <c r="K3282" s="49" t="s">
        <v>244</v>
      </c>
    </row>
    <row r="3283">
      <c r="A3283" s="49" t="s">
        <v>6816</v>
      </c>
      <c r="B3283" s="49" t="s">
        <v>6817</v>
      </c>
      <c r="C3283" s="50">
        <v>7.48</v>
      </c>
      <c r="D3283" s="51">
        <v>0.32</v>
      </c>
      <c r="E3283" s="52">
        <v>0.0447</v>
      </c>
      <c r="F3283" s="51">
        <v>4233448.0</v>
      </c>
      <c r="G3283" s="49" t="s">
        <v>56</v>
      </c>
      <c r="I3283" s="51">
        <v>21430.0</v>
      </c>
      <c r="J3283" s="49" t="s">
        <v>82</v>
      </c>
      <c r="K3283" s="49" t="s">
        <v>498</v>
      </c>
    </row>
    <row r="3284">
      <c r="A3284" s="49" t="s">
        <v>6818</v>
      </c>
      <c r="B3284" s="49" t="s">
        <v>6819</v>
      </c>
      <c r="C3284" s="50">
        <v>5.16</v>
      </c>
      <c r="D3284" s="51">
        <v>0.05</v>
      </c>
      <c r="E3284" s="52">
        <v>0.0098</v>
      </c>
      <c r="F3284" s="53">
        <v>2.06E8</v>
      </c>
      <c r="G3284" s="54"/>
      <c r="H3284" s="51">
        <v>2023.0</v>
      </c>
      <c r="I3284" s="51">
        <v>58325.0</v>
      </c>
      <c r="J3284" s="54"/>
      <c r="K3284" s="54"/>
    </row>
    <row r="3285">
      <c r="A3285" s="49" t="s">
        <v>6820</v>
      </c>
      <c r="B3285" s="49" t="s">
        <v>6821</v>
      </c>
      <c r="C3285" s="50">
        <v>68.75</v>
      </c>
      <c r="D3285" s="51">
        <v>-1.92</v>
      </c>
      <c r="E3285" s="52">
        <v>-0.0272</v>
      </c>
      <c r="F3285" s="53">
        <v>8.98E9</v>
      </c>
      <c r="G3285" s="49" t="s">
        <v>56</v>
      </c>
      <c r="H3285" s="51">
        <v>1995.0</v>
      </c>
      <c r="I3285" s="51">
        <v>1670803.0</v>
      </c>
      <c r="J3285" s="49" t="s">
        <v>82</v>
      </c>
      <c r="K3285" s="49" t="s">
        <v>244</v>
      </c>
    </row>
    <row r="3286">
      <c r="A3286" s="49" t="s">
        <v>6822</v>
      </c>
      <c r="B3286" s="49" t="s">
        <v>6823</v>
      </c>
      <c r="C3286" s="50">
        <v>24.64</v>
      </c>
      <c r="D3286" s="51">
        <v>-0.51</v>
      </c>
      <c r="E3286" s="52">
        <v>-0.0203</v>
      </c>
      <c r="F3286" s="53">
        <v>4.93E8</v>
      </c>
      <c r="G3286" s="49" t="s">
        <v>56</v>
      </c>
      <c r="H3286" s="51">
        <v>1999.0</v>
      </c>
      <c r="I3286" s="51">
        <v>129690.0</v>
      </c>
      <c r="J3286" s="49" t="s">
        <v>95</v>
      </c>
      <c r="K3286" s="49" t="s">
        <v>104</v>
      </c>
    </row>
    <row r="3287">
      <c r="A3287" s="49" t="s">
        <v>6824</v>
      </c>
      <c r="B3287" s="49" t="s">
        <v>6825</v>
      </c>
      <c r="C3287" s="50">
        <v>18.24</v>
      </c>
      <c r="D3287" s="51">
        <v>0.0</v>
      </c>
      <c r="E3287" s="52">
        <v>0.0</v>
      </c>
      <c r="F3287" s="51">
        <v>5.149535E7</v>
      </c>
      <c r="G3287" s="49" t="s">
        <v>56</v>
      </c>
      <c r="I3287" s="51">
        <v>357.0</v>
      </c>
      <c r="J3287" s="49" t="s">
        <v>95</v>
      </c>
      <c r="K3287" s="49" t="s">
        <v>540</v>
      </c>
    </row>
    <row r="3288">
      <c r="A3288" s="49" t="s">
        <v>6826</v>
      </c>
      <c r="B3288" s="49" t="s">
        <v>6827</v>
      </c>
      <c r="C3288" s="50">
        <v>10.57</v>
      </c>
      <c r="D3288" s="51">
        <v>0.0</v>
      </c>
      <c r="E3288" s="52">
        <v>0.0</v>
      </c>
      <c r="F3288" s="51">
        <v>0.0</v>
      </c>
      <c r="G3288" s="49" t="s">
        <v>56</v>
      </c>
      <c r="H3288" s="51">
        <v>2023.0</v>
      </c>
      <c r="I3288" s="51">
        <v>2.0</v>
      </c>
      <c r="J3288" s="49" t="s">
        <v>72</v>
      </c>
      <c r="K3288" s="49" t="s">
        <v>73</v>
      </c>
    </row>
    <row r="3289">
      <c r="A3289" s="49" t="s">
        <v>6828</v>
      </c>
      <c r="B3289" s="49" t="s">
        <v>6829</v>
      </c>
      <c r="C3289" s="50">
        <v>0.16</v>
      </c>
      <c r="D3289" s="51">
        <v>0.0</v>
      </c>
      <c r="E3289" s="52">
        <v>0.0</v>
      </c>
      <c r="F3289" s="51">
        <v>0.0</v>
      </c>
      <c r="G3289" s="49" t="s">
        <v>56</v>
      </c>
      <c r="H3289" s="51">
        <v>2023.0</v>
      </c>
      <c r="I3289" s="51">
        <v>1.0</v>
      </c>
      <c r="J3289" s="49" t="s">
        <v>72</v>
      </c>
      <c r="K3289" s="49" t="s">
        <v>73</v>
      </c>
    </row>
    <row r="3290">
      <c r="A3290" s="49" t="s">
        <v>6830</v>
      </c>
      <c r="B3290" s="49" t="s">
        <v>6831</v>
      </c>
      <c r="C3290" s="50">
        <v>15.75</v>
      </c>
      <c r="D3290" s="51">
        <v>-0.28</v>
      </c>
      <c r="E3290" s="52">
        <v>-0.0175</v>
      </c>
      <c r="F3290" s="53">
        <v>1.12E10</v>
      </c>
      <c r="G3290" s="49" t="s">
        <v>56</v>
      </c>
      <c r="I3290" s="51">
        <v>8710913.0</v>
      </c>
      <c r="J3290" s="49" t="s">
        <v>68</v>
      </c>
      <c r="K3290" s="49" t="s">
        <v>86</v>
      </c>
    </row>
    <row r="3291">
      <c r="A3291" s="49" t="s">
        <v>6832</v>
      </c>
      <c r="B3291" s="49" t="s">
        <v>6833</v>
      </c>
      <c r="C3291" s="50">
        <v>22.34</v>
      </c>
      <c r="D3291" s="51">
        <v>-0.1</v>
      </c>
      <c r="E3291" s="52">
        <v>-0.0045</v>
      </c>
      <c r="F3291" s="53">
        <v>6.86E8</v>
      </c>
      <c r="G3291" s="49" t="s">
        <v>56</v>
      </c>
      <c r="H3291" s="51">
        <v>2000.0</v>
      </c>
      <c r="I3291" s="51">
        <v>119343.0</v>
      </c>
      <c r="J3291" s="49" t="s">
        <v>107</v>
      </c>
      <c r="K3291" s="49" t="s">
        <v>2079</v>
      </c>
    </row>
    <row r="3292">
      <c r="A3292" s="49" t="s">
        <v>6834</v>
      </c>
      <c r="B3292" s="49" t="s">
        <v>6835</v>
      </c>
      <c r="C3292" s="50">
        <v>191.58</v>
      </c>
      <c r="D3292" s="51">
        <v>0.38</v>
      </c>
      <c r="E3292" s="52">
        <v>0.002</v>
      </c>
      <c r="F3292" s="53">
        <v>3.92E10</v>
      </c>
      <c r="G3292" s="49" t="s">
        <v>56</v>
      </c>
      <c r="I3292" s="51">
        <v>1462544.0</v>
      </c>
      <c r="J3292" s="49" t="s">
        <v>145</v>
      </c>
      <c r="K3292" s="49" t="s">
        <v>2409</v>
      </c>
    </row>
    <row r="3293">
      <c r="A3293" s="49" t="s">
        <v>6836</v>
      </c>
      <c r="B3293" s="49" t="s">
        <v>6837</v>
      </c>
      <c r="C3293" s="50">
        <v>9.88</v>
      </c>
      <c r="D3293" s="51">
        <v>0.0</v>
      </c>
      <c r="E3293" s="52">
        <v>0.0</v>
      </c>
      <c r="F3293" s="53">
        <v>3.96E8</v>
      </c>
      <c r="G3293" s="49" t="s">
        <v>56</v>
      </c>
      <c r="H3293" s="51">
        <v>1999.0</v>
      </c>
      <c r="I3293" s="51">
        <v>837146.0</v>
      </c>
      <c r="J3293" s="49" t="s">
        <v>68</v>
      </c>
      <c r="K3293" s="49" t="s">
        <v>86</v>
      </c>
    </row>
    <row r="3294">
      <c r="A3294" s="49" t="s">
        <v>6838</v>
      </c>
      <c r="B3294" s="49" t="s">
        <v>6839</v>
      </c>
      <c r="C3294" s="50">
        <v>24.79</v>
      </c>
      <c r="D3294" s="51">
        <v>-1.0E-4</v>
      </c>
      <c r="E3294" s="52">
        <v>0.0</v>
      </c>
      <c r="F3294" s="54"/>
      <c r="G3294" s="49" t="s">
        <v>56</v>
      </c>
      <c r="I3294" s="51">
        <v>1489.0</v>
      </c>
      <c r="J3294" s="54"/>
      <c r="K3294" s="54"/>
    </row>
    <row r="3295">
      <c r="A3295" s="49" t="s">
        <v>6840</v>
      </c>
      <c r="B3295" s="49" t="s">
        <v>6841</v>
      </c>
      <c r="C3295" s="50">
        <v>24.78</v>
      </c>
      <c r="D3295" s="51">
        <v>0.0</v>
      </c>
      <c r="E3295" s="52">
        <v>0.0</v>
      </c>
      <c r="F3295" s="54"/>
      <c r="G3295" s="49" t="s">
        <v>56</v>
      </c>
      <c r="I3295" s="51">
        <v>5576.0</v>
      </c>
      <c r="J3295" s="54"/>
      <c r="K3295" s="54"/>
    </row>
    <row r="3296">
      <c r="A3296" s="49" t="s">
        <v>6842</v>
      </c>
      <c r="B3296" s="49" t="s">
        <v>6843</v>
      </c>
      <c r="C3296" s="50">
        <v>24.78</v>
      </c>
      <c r="D3296" s="51">
        <v>0.0</v>
      </c>
      <c r="E3296" s="52">
        <v>0.0</v>
      </c>
      <c r="F3296" s="54"/>
      <c r="G3296" s="49" t="s">
        <v>56</v>
      </c>
      <c r="I3296" s="51">
        <v>3226.0</v>
      </c>
      <c r="J3296" s="54"/>
      <c r="K3296" s="54"/>
    </row>
    <row r="3297">
      <c r="A3297" s="49" t="s">
        <v>6844</v>
      </c>
      <c r="B3297" s="49" t="s">
        <v>6845</v>
      </c>
      <c r="C3297" s="50">
        <v>20.6</v>
      </c>
      <c r="D3297" s="51">
        <v>-0.02</v>
      </c>
      <c r="E3297" s="52">
        <v>-0.001</v>
      </c>
      <c r="F3297" s="53">
        <v>3.58E8</v>
      </c>
      <c r="G3297" s="49" t="s">
        <v>56</v>
      </c>
      <c r="H3297" s="51">
        <v>2012.0</v>
      </c>
      <c r="I3297" s="51">
        <v>33747.0</v>
      </c>
      <c r="J3297" s="49" t="s">
        <v>72</v>
      </c>
      <c r="K3297" s="49" t="s">
        <v>1641</v>
      </c>
    </row>
    <row r="3298">
      <c r="A3298" s="49" t="s">
        <v>6846</v>
      </c>
      <c r="B3298" s="49" t="s">
        <v>6847</v>
      </c>
      <c r="C3298" s="50">
        <v>8.4</v>
      </c>
      <c r="D3298" s="51">
        <v>-0.05</v>
      </c>
      <c r="E3298" s="52">
        <v>-0.0059</v>
      </c>
      <c r="F3298" s="53">
        <v>5.13E8</v>
      </c>
      <c r="G3298" s="49" t="s">
        <v>56</v>
      </c>
      <c r="I3298" s="51">
        <v>185725.0</v>
      </c>
      <c r="J3298" s="49" t="s">
        <v>72</v>
      </c>
      <c r="K3298" s="49" t="s">
        <v>133</v>
      </c>
    </row>
    <row r="3299">
      <c r="A3299" s="49" t="s">
        <v>6848</v>
      </c>
      <c r="B3299" s="49" t="s">
        <v>6849</v>
      </c>
      <c r="C3299" s="50">
        <v>0.9</v>
      </c>
      <c r="D3299" s="51">
        <v>-0.015</v>
      </c>
      <c r="E3299" s="52">
        <v>-0.0164</v>
      </c>
      <c r="F3299" s="51">
        <v>1.8758421E7</v>
      </c>
      <c r="G3299" s="49" t="s">
        <v>1626</v>
      </c>
      <c r="H3299" s="51">
        <v>2022.0</v>
      </c>
      <c r="I3299" s="51">
        <v>27614.0</v>
      </c>
      <c r="J3299" s="49" t="s">
        <v>107</v>
      </c>
      <c r="K3299" s="49" t="s">
        <v>348</v>
      </c>
    </row>
    <row r="3300">
      <c r="A3300" s="49" t="s">
        <v>6850</v>
      </c>
      <c r="B3300" s="49" t="s">
        <v>6851</v>
      </c>
      <c r="C3300" s="50">
        <v>16.63</v>
      </c>
      <c r="D3300" s="51">
        <v>-0.27</v>
      </c>
      <c r="E3300" s="52">
        <v>-0.016</v>
      </c>
      <c r="F3300" s="51">
        <v>0.0</v>
      </c>
      <c r="G3300" s="49" t="s">
        <v>56</v>
      </c>
      <c r="H3300" s="51">
        <v>2004.0</v>
      </c>
      <c r="I3300" s="51">
        <v>85085.0</v>
      </c>
      <c r="J3300" s="49" t="s">
        <v>72</v>
      </c>
      <c r="K3300" s="49" t="s">
        <v>552</v>
      </c>
    </row>
    <row r="3301">
      <c r="A3301" s="49" t="s">
        <v>6852</v>
      </c>
      <c r="B3301" s="49" t="s">
        <v>6853</v>
      </c>
      <c r="C3301" s="50">
        <v>24.2</v>
      </c>
      <c r="D3301" s="51">
        <v>0.325</v>
      </c>
      <c r="E3301" s="52">
        <v>0.0136</v>
      </c>
      <c r="F3301" s="53">
        <v>7.77E8</v>
      </c>
      <c r="G3301" s="49" t="s">
        <v>56</v>
      </c>
      <c r="H3301" s="51">
        <v>2022.0</v>
      </c>
      <c r="I3301" s="51">
        <v>550.0</v>
      </c>
      <c r="J3301" s="49" t="s">
        <v>72</v>
      </c>
      <c r="K3301" s="49" t="s">
        <v>321</v>
      </c>
    </row>
    <row r="3302">
      <c r="A3302" s="49" t="s">
        <v>6854</v>
      </c>
      <c r="B3302" s="49" t="s">
        <v>6855</v>
      </c>
      <c r="C3302" s="50">
        <v>15.85</v>
      </c>
      <c r="D3302" s="51">
        <v>-0.08</v>
      </c>
      <c r="E3302" s="52">
        <v>-0.005</v>
      </c>
      <c r="F3302" s="53">
        <v>2.29E9</v>
      </c>
      <c r="G3302" s="49" t="s">
        <v>56</v>
      </c>
      <c r="H3302" s="51">
        <v>2012.0</v>
      </c>
      <c r="I3302" s="51">
        <v>805192.0</v>
      </c>
      <c r="J3302" s="49" t="s">
        <v>72</v>
      </c>
      <c r="K3302" s="49" t="s">
        <v>124</v>
      </c>
    </row>
    <row r="3303">
      <c r="A3303" s="49" t="s">
        <v>6856</v>
      </c>
      <c r="B3303" s="49" t="s">
        <v>6857</v>
      </c>
      <c r="C3303" s="50">
        <v>27.86</v>
      </c>
      <c r="D3303" s="51">
        <v>-0.31</v>
      </c>
      <c r="E3303" s="52">
        <v>-0.011</v>
      </c>
      <c r="F3303" s="53">
        <v>1.81E9</v>
      </c>
      <c r="G3303" s="49" t="s">
        <v>56</v>
      </c>
      <c r="I3303" s="51">
        <v>403086.0</v>
      </c>
      <c r="J3303" s="49" t="s">
        <v>72</v>
      </c>
      <c r="K3303" s="49" t="s">
        <v>133</v>
      </c>
    </row>
    <row r="3304">
      <c r="A3304" s="49" t="s">
        <v>6858</v>
      </c>
      <c r="B3304" s="49" t="s">
        <v>6859</v>
      </c>
      <c r="C3304" s="50">
        <v>34.25</v>
      </c>
      <c r="D3304" s="51">
        <v>-0.15</v>
      </c>
      <c r="E3304" s="52">
        <v>-0.0044</v>
      </c>
      <c r="F3304" s="53">
        <v>1.07E10</v>
      </c>
      <c r="G3304" s="49" t="s">
        <v>67</v>
      </c>
      <c r="H3304" s="51">
        <v>2010.0</v>
      </c>
      <c r="I3304" s="51">
        <v>824876.0</v>
      </c>
      <c r="J3304" s="49" t="s">
        <v>95</v>
      </c>
      <c r="K3304" s="49" t="s">
        <v>163</v>
      </c>
    </row>
    <row r="3305">
      <c r="A3305" s="49" t="s">
        <v>6860</v>
      </c>
      <c r="B3305" s="49" t="s">
        <v>6861</v>
      </c>
      <c r="C3305" s="50">
        <v>14.585</v>
      </c>
      <c r="D3305" s="51">
        <v>-0.945</v>
      </c>
      <c r="E3305" s="52">
        <v>-0.0609</v>
      </c>
      <c r="F3305" s="53">
        <v>1.63E9</v>
      </c>
      <c r="G3305" s="49" t="s">
        <v>56</v>
      </c>
      <c r="I3305" s="51">
        <v>30654.0</v>
      </c>
      <c r="J3305" s="49" t="s">
        <v>68</v>
      </c>
      <c r="K3305" s="49" t="s">
        <v>86</v>
      </c>
    </row>
    <row r="3306">
      <c r="A3306" s="49" t="s">
        <v>6862</v>
      </c>
      <c r="B3306" s="49" t="s">
        <v>6863</v>
      </c>
      <c r="C3306" s="50">
        <v>16.6</v>
      </c>
      <c r="D3306" s="51">
        <v>-0.385</v>
      </c>
      <c r="E3306" s="52">
        <v>-0.0227</v>
      </c>
      <c r="F3306" s="53">
        <v>1.85E9</v>
      </c>
      <c r="G3306" s="49" t="s">
        <v>56</v>
      </c>
      <c r="I3306" s="51">
        <v>7010.0</v>
      </c>
      <c r="J3306" s="49" t="s">
        <v>68</v>
      </c>
      <c r="K3306" s="49" t="s">
        <v>86</v>
      </c>
    </row>
    <row r="3307">
      <c r="A3307" s="49" t="s">
        <v>6864</v>
      </c>
      <c r="B3307" s="49" t="s">
        <v>6865</v>
      </c>
      <c r="C3307" s="50">
        <v>14.64</v>
      </c>
      <c r="D3307" s="51">
        <v>-0.185</v>
      </c>
      <c r="E3307" s="52">
        <v>-0.0125</v>
      </c>
      <c r="F3307" s="53">
        <v>1.16E9</v>
      </c>
      <c r="G3307" s="49" t="s">
        <v>56</v>
      </c>
      <c r="H3307" s="51">
        <v>1986.0</v>
      </c>
      <c r="I3307" s="51">
        <v>321839.0</v>
      </c>
      <c r="J3307" s="49" t="s">
        <v>57</v>
      </c>
      <c r="K3307" s="49" t="s">
        <v>1185</v>
      </c>
    </row>
    <row r="3308">
      <c r="A3308" s="49" t="s">
        <v>6866</v>
      </c>
      <c r="B3308" s="49" t="s">
        <v>6867</v>
      </c>
      <c r="C3308" s="50">
        <v>29.46</v>
      </c>
      <c r="D3308" s="51">
        <v>-0.22</v>
      </c>
      <c r="E3308" s="52">
        <v>-0.0074</v>
      </c>
      <c r="F3308" s="53">
        <v>1.26E9</v>
      </c>
      <c r="G3308" s="49" t="s">
        <v>56</v>
      </c>
      <c r="I3308" s="51">
        <v>84687.0</v>
      </c>
      <c r="J3308" s="49" t="s">
        <v>72</v>
      </c>
      <c r="K3308" s="49" t="s">
        <v>133</v>
      </c>
    </row>
    <row r="3309">
      <c r="A3309" s="49" t="s">
        <v>6868</v>
      </c>
      <c r="B3309" s="49" t="s">
        <v>6869</v>
      </c>
      <c r="C3309" s="50">
        <v>23.5001</v>
      </c>
      <c r="D3309" s="51">
        <v>-0.2199</v>
      </c>
      <c r="E3309" s="52">
        <v>-0.0093</v>
      </c>
      <c r="F3309" s="53">
        <v>1.0E9</v>
      </c>
      <c r="G3309" s="49" t="s">
        <v>56</v>
      </c>
      <c r="I3309" s="51">
        <v>2782.0</v>
      </c>
      <c r="J3309" s="49" t="s">
        <v>72</v>
      </c>
      <c r="K3309" s="49" t="s">
        <v>133</v>
      </c>
    </row>
    <row r="3310">
      <c r="A3310" s="49" t="s">
        <v>6870</v>
      </c>
      <c r="B3310" s="49" t="s">
        <v>6871</v>
      </c>
      <c r="C3310" s="50">
        <v>0.85</v>
      </c>
      <c r="D3310" s="51">
        <v>-0.0102</v>
      </c>
      <c r="E3310" s="52">
        <v>-0.0119</v>
      </c>
      <c r="F3310" s="51">
        <v>1.23505E7</v>
      </c>
      <c r="G3310" s="49" t="s">
        <v>274</v>
      </c>
      <c r="H3310" s="54"/>
      <c r="I3310" s="51">
        <v>75156.0</v>
      </c>
      <c r="J3310" s="49" t="s">
        <v>365</v>
      </c>
      <c r="K3310" s="49" t="s">
        <v>875</v>
      </c>
    </row>
    <row r="3311">
      <c r="A3311" s="49" t="s">
        <v>6872</v>
      </c>
      <c r="B3311" s="49" t="s">
        <v>6873</v>
      </c>
      <c r="C3311" s="50">
        <v>0.0801</v>
      </c>
      <c r="D3311" s="51">
        <v>0.0</v>
      </c>
      <c r="E3311" s="52">
        <v>0.0</v>
      </c>
      <c r="F3311" s="51">
        <v>1105832.0</v>
      </c>
      <c r="G3311" s="49" t="s">
        <v>274</v>
      </c>
      <c r="H3311" s="54"/>
      <c r="I3311" s="51">
        <v>151.0</v>
      </c>
      <c r="J3311" s="49" t="s">
        <v>365</v>
      </c>
      <c r="K3311" s="49" t="s">
        <v>875</v>
      </c>
    </row>
    <row r="3312">
      <c r="A3312" s="49" t="s">
        <v>6874</v>
      </c>
      <c r="B3312" s="49" t="s">
        <v>6875</v>
      </c>
      <c r="C3312" s="50">
        <v>4.25</v>
      </c>
      <c r="D3312" s="51">
        <v>-0.01</v>
      </c>
      <c r="E3312" s="52">
        <v>-0.0024</v>
      </c>
      <c r="F3312" s="51">
        <v>0.0</v>
      </c>
      <c r="G3312" s="49" t="s">
        <v>56</v>
      </c>
      <c r="I3312" s="51">
        <v>43553.0</v>
      </c>
      <c r="J3312" s="49" t="s">
        <v>72</v>
      </c>
      <c r="K3312" s="49" t="s">
        <v>481</v>
      </c>
    </row>
    <row r="3313">
      <c r="A3313" s="49" t="s">
        <v>6876</v>
      </c>
      <c r="B3313" s="49" t="s">
        <v>6877</v>
      </c>
      <c r="C3313" s="50">
        <v>10.58</v>
      </c>
      <c r="D3313" s="51">
        <v>-0.23</v>
      </c>
      <c r="E3313" s="52">
        <v>-0.0213</v>
      </c>
      <c r="F3313" s="53">
        <v>3.29E9</v>
      </c>
      <c r="G3313" s="49" t="s">
        <v>56</v>
      </c>
      <c r="I3313" s="51">
        <v>3037925.0</v>
      </c>
      <c r="J3313" s="49" t="s">
        <v>95</v>
      </c>
      <c r="K3313" s="49" t="s">
        <v>2718</v>
      </c>
    </row>
    <row r="3314">
      <c r="A3314" s="49" t="s">
        <v>6878</v>
      </c>
      <c r="B3314" s="49" t="s">
        <v>6879</v>
      </c>
      <c r="C3314" s="50">
        <v>5.28</v>
      </c>
      <c r="D3314" s="51">
        <v>-0.08</v>
      </c>
      <c r="E3314" s="52">
        <v>-0.0149</v>
      </c>
      <c r="F3314" s="53">
        <v>1.64E9</v>
      </c>
      <c r="G3314" s="49" t="s">
        <v>56</v>
      </c>
      <c r="I3314" s="51">
        <v>76356.0</v>
      </c>
      <c r="J3314" s="49" t="s">
        <v>95</v>
      </c>
      <c r="K3314" s="49" t="s">
        <v>2718</v>
      </c>
    </row>
    <row r="3315">
      <c r="A3315" s="49" t="s">
        <v>6880</v>
      </c>
      <c r="B3315" s="49" t="s">
        <v>6881</v>
      </c>
      <c r="C3315" s="50">
        <v>285.0</v>
      </c>
      <c r="D3315" s="51">
        <v>-4.93</v>
      </c>
      <c r="E3315" s="52">
        <v>-0.017</v>
      </c>
      <c r="F3315" s="53">
        <v>1.53E10</v>
      </c>
      <c r="G3315" s="49" t="s">
        <v>56</v>
      </c>
      <c r="H3315" s="51">
        <v>2015.0</v>
      </c>
      <c r="I3315" s="51">
        <v>816970.0</v>
      </c>
      <c r="J3315" s="49" t="s">
        <v>107</v>
      </c>
      <c r="K3315" s="49" t="s">
        <v>111</v>
      </c>
    </row>
    <row r="3316">
      <c r="A3316" s="49" t="s">
        <v>6882</v>
      </c>
      <c r="B3316" s="49" t="s">
        <v>6883</v>
      </c>
      <c r="C3316" s="50">
        <v>0.57</v>
      </c>
      <c r="D3316" s="51">
        <v>0.1109</v>
      </c>
      <c r="E3316" s="52">
        <v>0.2416</v>
      </c>
      <c r="F3316" s="51">
        <v>5.5923106E7</v>
      </c>
      <c r="G3316" s="49" t="s">
        <v>738</v>
      </c>
      <c r="H3316" s="54"/>
      <c r="I3316" s="51">
        <v>1.8411693E7</v>
      </c>
      <c r="J3316" s="54"/>
      <c r="K3316" s="54"/>
    </row>
    <row r="3317">
      <c r="A3317" s="49" t="s">
        <v>6884</v>
      </c>
      <c r="B3317" s="49" t="s">
        <v>6885</v>
      </c>
      <c r="C3317" s="50">
        <v>0.0399</v>
      </c>
      <c r="D3317" s="51">
        <v>-0.0021</v>
      </c>
      <c r="E3317" s="52">
        <v>-0.05</v>
      </c>
      <c r="F3317" s="51">
        <v>3914617.0</v>
      </c>
      <c r="G3317" s="49" t="s">
        <v>738</v>
      </c>
      <c r="H3317" s="54"/>
      <c r="I3317" s="51">
        <v>82242.0</v>
      </c>
      <c r="J3317" s="54"/>
      <c r="K3317" s="54"/>
    </row>
    <row r="3318">
      <c r="A3318" s="49" t="s">
        <v>6886</v>
      </c>
      <c r="B3318" s="49" t="s">
        <v>6887</v>
      </c>
      <c r="C3318" s="50">
        <v>0.26</v>
      </c>
      <c r="D3318" s="51">
        <v>-0.0487</v>
      </c>
      <c r="E3318" s="52">
        <v>-0.1578</v>
      </c>
      <c r="F3318" s="51">
        <v>2.5508785E7</v>
      </c>
      <c r="G3318" s="49" t="s">
        <v>738</v>
      </c>
      <c r="H3318" s="54"/>
      <c r="I3318" s="51">
        <v>4430.0</v>
      </c>
      <c r="J3318" s="54"/>
      <c r="K3318" s="54"/>
    </row>
    <row r="3319">
      <c r="A3319" s="49" t="s">
        <v>6888</v>
      </c>
      <c r="B3319" s="49" t="s">
        <v>6889</v>
      </c>
      <c r="C3319" s="50">
        <v>76.32</v>
      </c>
      <c r="D3319" s="51">
        <v>-0.82</v>
      </c>
      <c r="E3319" s="52">
        <v>-0.0106</v>
      </c>
      <c r="F3319" s="53">
        <v>2.44E9</v>
      </c>
      <c r="G3319" s="49" t="s">
        <v>56</v>
      </c>
      <c r="H3319" s="51">
        <v>1996.0</v>
      </c>
      <c r="I3319" s="51">
        <v>176870.0</v>
      </c>
      <c r="J3319" s="49" t="s">
        <v>95</v>
      </c>
      <c r="K3319" s="49" t="s">
        <v>409</v>
      </c>
    </row>
    <row r="3320">
      <c r="A3320" s="49" t="s">
        <v>6890</v>
      </c>
      <c r="B3320" s="49" t="s">
        <v>6891</v>
      </c>
      <c r="C3320" s="50">
        <v>444.83</v>
      </c>
      <c r="D3320" s="51">
        <v>-0.57</v>
      </c>
      <c r="E3320" s="52">
        <v>-0.0013</v>
      </c>
      <c r="F3320" s="53">
        <v>2.22E10</v>
      </c>
      <c r="G3320" s="49" t="s">
        <v>56</v>
      </c>
      <c r="H3320" s="51">
        <v>2014.0</v>
      </c>
      <c r="I3320" s="51">
        <v>427163.0</v>
      </c>
      <c r="J3320" s="49" t="s">
        <v>107</v>
      </c>
      <c r="K3320" s="49" t="s">
        <v>262</v>
      </c>
    </row>
    <row r="3321">
      <c r="A3321" s="49" t="s">
        <v>6892</v>
      </c>
      <c r="B3321" s="49" t="s">
        <v>6893</v>
      </c>
      <c r="C3321" s="50">
        <v>10.64</v>
      </c>
      <c r="D3321" s="51">
        <v>0.0</v>
      </c>
      <c r="E3321" s="52">
        <v>0.0</v>
      </c>
      <c r="F3321" s="51">
        <v>0.0</v>
      </c>
      <c r="G3321" s="49" t="s">
        <v>56</v>
      </c>
      <c r="H3321" s="51">
        <v>2022.0</v>
      </c>
      <c r="I3321" s="51">
        <v>30601.0</v>
      </c>
      <c r="J3321" s="49" t="s">
        <v>72</v>
      </c>
      <c r="K3321" s="49" t="s">
        <v>73</v>
      </c>
    </row>
    <row r="3322">
      <c r="A3322" s="49" t="s">
        <v>6894</v>
      </c>
      <c r="B3322" s="49" t="s">
        <v>6895</v>
      </c>
      <c r="C3322" s="50">
        <v>0.2101</v>
      </c>
      <c r="D3322" s="51">
        <v>-0.0058</v>
      </c>
      <c r="E3322" s="52">
        <v>-0.0269</v>
      </c>
      <c r="F3322" s="51">
        <v>0.0</v>
      </c>
      <c r="G3322" s="49" t="s">
        <v>56</v>
      </c>
      <c r="H3322" s="51">
        <v>2022.0</v>
      </c>
      <c r="I3322" s="51">
        <v>600.0</v>
      </c>
      <c r="J3322" s="49" t="s">
        <v>72</v>
      </c>
      <c r="K3322" s="49" t="s">
        <v>73</v>
      </c>
    </row>
    <row r="3323">
      <c r="A3323" s="49" t="s">
        <v>6896</v>
      </c>
      <c r="B3323" s="49" t="s">
        <v>6897</v>
      </c>
      <c r="C3323" s="50">
        <v>10.88</v>
      </c>
      <c r="D3323" s="51">
        <v>0.0</v>
      </c>
      <c r="E3323" s="52">
        <v>0.0</v>
      </c>
      <c r="F3323" s="51">
        <v>0.0</v>
      </c>
      <c r="G3323" s="49" t="s">
        <v>56</v>
      </c>
      <c r="H3323" s="51">
        <v>2022.0</v>
      </c>
      <c r="I3323" s="51">
        <v>100.0</v>
      </c>
      <c r="J3323" s="49" t="s">
        <v>72</v>
      </c>
      <c r="K3323" s="49" t="s">
        <v>73</v>
      </c>
    </row>
    <row r="3324">
      <c r="A3324" s="49" t="s">
        <v>6898</v>
      </c>
      <c r="B3324" s="49" t="s">
        <v>6899</v>
      </c>
      <c r="C3324" s="50">
        <v>3.19</v>
      </c>
      <c r="D3324" s="51">
        <v>0.0</v>
      </c>
      <c r="E3324" s="52">
        <v>0.0</v>
      </c>
      <c r="F3324" s="51">
        <v>4.5422984E7</v>
      </c>
      <c r="G3324" s="49" t="s">
        <v>67</v>
      </c>
      <c r="H3324" s="51">
        <v>2021.0</v>
      </c>
      <c r="I3324" s="51">
        <v>21224.0</v>
      </c>
      <c r="J3324" s="49" t="s">
        <v>57</v>
      </c>
      <c r="K3324" s="49" t="s">
        <v>279</v>
      </c>
    </row>
    <row r="3325">
      <c r="A3325" s="49" t="s">
        <v>6900</v>
      </c>
      <c r="B3325" s="49" t="s">
        <v>6901</v>
      </c>
      <c r="C3325" s="50">
        <v>1.1301</v>
      </c>
      <c r="D3325" s="51">
        <v>-0.0199</v>
      </c>
      <c r="E3325" s="52">
        <v>-0.0173</v>
      </c>
      <c r="F3325" s="51">
        <v>4.3513689E7</v>
      </c>
      <c r="G3325" s="49" t="s">
        <v>121</v>
      </c>
      <c r="H3325" s="54"/>
      <c r="I3325" s="51">
        <v>40527.0</v>
      </c>
      <c r="J3325" s="49" t="s">
        <v>82</v>
      </c>
      <c r="K3325" s="49" t="s">
        <v>309</v>
      </c>
    </row>
    <row r="3326">
      <c r="A3326" s="49" t="s">
        <v>6902</v>
      </c>
      <c r="B3326" s="49" t="s">
        <v>6903</v>
      </c>
      <c r="C3326" s="50">
        <v>1.07</v>
      </c>
      <c r="D3326" s="51">
        <v>0.0</v>
      </c>
      <c r="E3326" s="52">
        <v>0.0</v>
      </c>
      <c r="F3326" s="51">
        <v>5.4748487E7</v>
      </c>
      <c r="G3326" s="49" t="s">
        <v>67</v>
      </c>
      <c r="H3326" s="51">
        <v>2020.0</v>
      </c>
      <c r="I3326" s="51">
        <v>5284.0</v>
      </c>
      <c r="J3326" s="49" t="s">
        <v>72</v>
      </c>
      <c r="K3326" s="49" t="s">
        <v>312</v>
      </c>
    </row>
    <row r="3327">
      <c r="A3327" s="49" t="s">
        <v>6904</v>
      </c>
      <c r="B3327" s="49" t="s">
        <v>6905</v>
      </c>
      <c r="C3327" s="50">
        <v>522.72</v>
      </c>
      <c r="D3327" s="51">
        <v>1.03</v>
      </c>
      <c r="E3327" s="52">
        <v>0.002</v>
      </c>
      <c r="F3327" s="53">
        <v>6.48E10</v>
      </c>
      <c r="G3327" s="49" t="s">
        <v>56</v>
      </c>
      <c r="I3327" s="51">
        <v>835686.0</v>
      </c>
      <c r="J3327" s="49" t="s">
        <v>82</v>
      </c>
      <c r="K3327" s="49" t="s">
        <v>244</v>
      </c>
    </row>
    <row r="3328">
      <c r="A3328" s="49" t="s">
        <v>6906</v>
      </c>
      <c r="B3328" s="49" t="s">
        <v>6907</v>
      </c>
      <c r="C3328" s="50">
        <v>2.34</v>
      </c>
      <c r="D3328" s="51">
        <v>-0.08</v>
      </c>
      <c r="E3328" s="52">
        <v>-0.0331</v>
      </c>
      <c r="F3328" s="53">
        <v>2.42E8</v>
      </c>
      <c r="G3328" s="49" t="s">
        <v>56</v>
      </c>
      <c r="H3328" s="51">
        <v>2020.0</v>
      </c>
      <c r="I3328" s="51">
        <v>328965.0</v>
      </c>
      <c r="J3328" s="49" t="s">
        <v>82</v>
      </c>
      <c r="K3328" s="49" t="s">
        <v>83</v>
      </c>
    </row>
    <row r="3329">
      <c r="A3329" s="49" t="s">
        <v>6908</v>
      </c>
      <c r="B3329" s="49" t="s">
        <v>6909</v>
      </c>
      <c r="C3329" s="50">
        <v>0.5505</v>
      </c>
      <c r="D3329" s="51">
        <v>-0.1295</v>
      </c>
      <c r="E3329" s="52">
        <v>-0.1904</v>
      </c>
      <c r="F3329" s="51">
        <v>5.6940696E7</v>
      </c>
      <c r="G3329" s="49" t="s">
        <v>56</v>
      </c>
      <c r="H3329" s="51">
        <v>2020.0</v>
      </c>
      <c r="I3329" s="51">
        <v>38168.0</v>
      </c>
      <c r="J3329" s="49" t="s">
        <v>82</v>
      </c>
      <c r="K3329" s="49" t="s">
        <v>83</v>
      </c>
    </row>
    <row r="3330">
      <c r="A3330" s="49" t="s">
        <v>6910</v>
      </c>
      <c r="B3330" s="49" t="s">
        <v>6911</v>
      </c>
      <c r="C3330" s="50">
        <v>23.21</v>
      </c>
      <c r="D3330" s="51">
        <v>-0.3</v>
      </c>
      <c r="E3330" s="52">
        <v>-0.0128</v>
      </c>
      <c r="F3330" s="53">
        <v>4.13E9</v>
      </c>
      <c r="G3330" s="49" t="s">
        <v>56</v>
      </c>
      <c r="H3330" s="51">
        <v>2005.0</v>
      </c>
      <c r="I3330" s="51">
        <v>2467998.0</v>
      </c>
      <c r="J3330" s="49" t="s">
        <v>57</v>
      </c>
      <c r="K3330" s="49" t="s">
        <v>345</v>
      </c>
    </row>
    <row r="3331">
      <c r="A3331" s="49" t="s">
        <v>6912</v>
      </c>
      <c r="B3331" s="49" t="s">
        <v>6913</v>
      </c>
      <c r="C3331" s="50">
        <v>20.93</v>
      </c>
      <c r="D3331" s="51">
        <v>-0.1</v>
      </c>
      <c r="E3331" s="52">
        <v>-0.0048</v>
      </c>
      <c r="F3331" s="53">
        <v>1.35E8</v>
      </c>
      <c r="G3331" s="49" t="s">
        <v>56</v>
      </c>
      <c r="I3331" s="51">
        <v>13619.0</v>
      </c>
      <c r="J3331" s="49" t="s">
        <v>57</v>
      </c>
      <c r="K3331" s="49" t="s">
        <v>111</v>
      </c>
    </row>
    <row r="3332">
      <c r="A3332" s="49" t="s">
        <v>6914</v>
      </c>
      <c r="B3332" s="49" t="s">
        <v>6915</v>
      </c>
      <c r="C3332" s="50">
        <v>101.31</v>
      </c>
      <c r="D3332" s="51">
        <v>-0.64</v>
      </c>
      <c r="E3332" s="52">
        <v>-0.0063</v>
      </c>
      <c r="F3332" s="53">
        <v>1.93E9</v>
      </c>
      <c r="G3332" s="49" t="s">
        <v>56</v>
      </c>
      <c r="H3332" s="51">
        <v>2004.0</v>
      </c>
      <c r="I3332" s="51">
        <v>78200.0</v>
      </c>
      <c r="J3332" s="49" t="s">
        <v>95</v>
      </c>
      <c r="K3332" s="49" t="s">
        <v>540</v>
      </c>
    </row>
    <row r="3333">
      <c r="A3333" s="49" t="s">
        <v>6916</v>
      </c>
      <c r="B3333" s="49" t="s">
        <v>6917</v>
      </c>
      <c r="C3333" s="50">
        <v>2.5</v>
      </c>
      <c r="D3333" s="51">
        <v>0.14</v>
      </c>
      <c r="E3333" s="52">
        <v>0.0593</v>
      </c>
      <c r="F3333" s="51">
        <v>2.7265883E7</v>
      </c>
      <c r="G3333" s="49" t="s">
        <v>56</v>
      </c>
      <c r="I3333" s="51">
        <v>919820.0</v>
      </c>
      <c r="J3333" s="49" t="s">
        <v>223</v>
      </c>
      <c r="K3333" s="49" t="s">
        <v>953</v>
      </c>
    </row>
    <row r="3334">
      <c r="A3334" s="49" t="s">
        <v>6918</v>
      </c>
      <c r="B3334" s="49" t="s">
        <v>6919</v>
      </c>
      <c r="C3334" s="50">
        <v>1.79</v>
      </c>
      <c r="D3334" s="51">
        <v>0.0</v>
      </c>
      <c r="E3334" s="52">
        <v>0.0</v>
      </c>
      <c r="F3334" s="53">
        <v>3.97E8</v>
      </c>
      <c r="G3334" s="49" t="s">
        <v>121</v>
      </c>
      <c r="H3334" s="54"/>
      <c r="I3334" s="51">
        <v>8710012.0</v>
      </c>
      <c r="J3334" s="54"/>
      <c r="K3334" s="54"/>
    </row>
    <row r="3335">
      <c r="A3335" s="49" t="s">
        <v>6920</v>
      </c>
      <c r="B3335" s="49" t="s">
        <v>6921</v>
      </c>
      <c r="C3335" s="50">
        <v>2.94</v>
      </c>
      <c r="D3335" s="51">
        <v>-0.14</v>
      </c>
      <c r="E3335" s="52">
        <v>-0.0455</v>
      </c>
      <c r="F3335" s="53">
        <v>7.05E8</v>
      </c>
      <c r="G3335" s="49" t="s">
        <v>56</v>
      </c>
      <c r="H3335" s="51">
        <v>2018.0</v>
      </c>
      <c r="I3335" s="51">
        <v>2796763.0</v>
      </c>
      <c r="J3335" s="49" t="s">
        <v>107</v>
      </c>
      <c r="K3335" s="49" t="s">
        <v>2079</v>
      </c>
    </row>
    <row r="3336">
      <c r="A3336" s="49" t="s">
        <v>6922</v>
      </c>
      <c r="B3336" s="49" t="s">
        <v>6923</v>
      </c>
      <c r="C3336" s="50">
        <v>27.86</v>
      </c>
      <c r="D3336" s="51">
        <v>-0.17</v>
      </c>
      <c r="E3336" s="52">
        <v>-0.0061</v>
      </c>
      <c r="F3336" s="53">
        <v>4.56E8</v>
      </c>
      <c r="G3336" s="49" t="s">
        <v>56</v>
      </c>
      <c r="I3336" s="51">
        <v>111253.0</v>
      </c>
      <c r="J3336" s="49" t="s">
        <v>95</v>
      </c>
      <c r="K3336" s="49" t="s">
        <v>800</v>
      </c>
    </row>
    <row r="3337">
      <c r="A3337" s="49" t="s">
        <v>6924</v>
      </c>
      <c r="B3337" s="49" t="s">
        <v>6925</v>
      </c>
      <c r="C3337" s="50">
        <v>28.13</v>
      </c>
      <c r="D3337" s="51">
        <v>0.0</v>
      </c>
      <c r="E3337" s="52">
        <v>0.0</v>
      </c>
      <c r="F3337" s="54"/>
      <c r="G3337" s="49" t="s">
        <v>56</v>
      </c>
      <c r="I3337" s="51">
        <v>23.0</v>
      </c>
      <c r="J3337" s="54"/>
      <c r="K3337" s="54"/>
    </row>
    <row r="3338">
      <c r="A3338" s="49" t="s">
        <v>6926</v>
      </c>
      <c r="B3338" s="49" t="s">
        <v>6927</v>
      </c>
      <c r="C3338" s="50">
        <v>15.48</v>
      </c>
      <c r="D3338" s="51">
        <v>-0.075</v>
      </c>
      <c r="E3338" s="52">
        <v>-0.0048</v>
      </c>
      <c r="F3338" s="53">
        <v>1.09E8</v>
      </c>
      <c r="G3338" s="49" t="s">
        <v>56</v>
      </c>
      <c r="I3338" s="51">
        <v>2966.0</v>
      </c>
      <c r="J3338" s="49" t="s">
        <v>72</v>
      </c>
      <c r="K3338" s="49" t="s">
        <v>133</v>
      </c>
    </row>
    <row r="3339">
      <c r="A3339" s="49" t="s">
        <v>6928</v>
      </c>
      <c r="B3339" s="49" t="s">
        <v>6929</v>
      </c>
      <c r="C3339" s="50">
        <v>34.74</v>
      </c>
      <c r="D3339" s="51">
        <v>-0.28</v>
      </c>
      <c r="E3339" s="52">
        <v>-0.008</v>
      </c>
      <c r="F3339" s="53">
        <v>2.99E9</v>
      </c>
      <c r="G3339" s="49" t="s">
        <v>56</v>
      </c>
      <c r="I3339" s="51">
        <v>662651.0</v>
      </c>
      <c r="J3339" s="49" t="s">
        <v>72</v>
      </c>
      <c r="K3339" s="49" t="s">
        <v>133</v>
      </c>
    </row>
    <row r="3340">
      <c r="A3340" s="49" t="s">
        <v>6930</v>
      </c>
      <c r="B3340" s="49" t="s">
        <v>6931</v>
      </c>
      <c r="C3340" s="50">
        <v>22.45</v>
      </c>
      <c r="D3340" s="51">
        <v>0.42</v>
      </c>
      <c r="E3340" s="52">
        <v>0.0191</v>
      </c>
      <c r="F3340" s="53">
        <v>1.93E9</v>
      </c>
      <c r="G3340" s="49" t="s">
        <v>56</v>
      </c>
      <c r="I3340" s="51">
        <v>13832.0</v>
      </c>
      <c r="J3340" s="49" t="s">
        <v>72</v>
      </c>
      <c r="K3340" s="49" t="s">
        <v>133</v>
      </c>
    </row>
    <row r="3341">
      <c r="A3341" s="49" t="s">
        <v>6932</v>
      </c>
      <c r="B3341" s="49" t="s">
        <v>6933</v>
      </c>
      <c r="C3341" s="50">
        <v>10.32</v>
      </c>
      <c r="D3341" s="51">
        <v>0.02</v>
      </c>
      <c r="E3341" s="52">
        <v>0.0019</v>
      </c>
      <c r="F3341" s="51">
        <v>0.0</v>
      </c>
      <c r="G3341" s="49" t="s">
        <v>56</v>
      </c>
      <c r="H3341" s="51">
        <v>2021.0</v>
      </c>
      <c r="I3341" s="51">
        <v>71473.0</v>
      </c>
      <c r="J3341" s="49" t="s">
        <v>72</v>
      </c>
      <c r="K3341" s="49" t="s">
        <v>73</v>
      </c>
    </row>
    <row r="3342">
      <c r="A3342" s="49" t="s">
        <v>6934</v>
      </c>
      <c r="B3342" s="49" t="s">
        <v>6935</v>
      </c>
      <c r="C3342" s="50">
        <v>10.4</v>
      </c>
      <c r="D3342" s="51">
        <v>-0.78</v>
      </c>
      <c r="E3342" s="52">
        <v>-0.0698</v>
      </c>
      <c r="F3342" s="51">
        <v>0.0</v>
      </c>
      <c r="G3342" s="49" t="s">
        <v>56</v>
      </c>
      <c r="H3342" s="51">
        <v>2021.0</v>
      </c>
      <c r="I3342" s="51">
        <v>3595.0</v>
      </c>
      <c r="J3342" s="49" t="s">
        <v>72</v>
      </c>
      <c r="K3342" s="49" t="s">
        <v>73</v>
      </c>
    </row>
    <row r="3343">
      <c r="A3343" s="49" t="s">
        <v>6936</v>
      </c>
      <c r="B3343" s="49" t="s">
        <v>6937</v>
      </c>
      <c r="C3343" s="50">
        <v>0.1419</v>
      </c>
      <c r="D3343" s="51">
        <v>-0.0081</v>
      </c>
      <c r="E3343" s="52">
        <v>-0.054</v>
      </c>
      <c r="F3343" s="51">
        <v>0.0</v>
      </c>
      <c r="G3343" s="49" t="s">
        <v>56</v>
      </c>
      <c r="H3343" s="51">
        <v>2021.0</v>
      </c>
      <c r="I3343" s="51">
        <v>1050.0</v>
      </c>
      <c r="J3343" s="49" t="s">
        <v>72</v>
      </c>
      <c r="K3343" s="49" t="s">
        <v>73</v>
      </c>
    </row>
    <row r="3344">
      <c r="A3344" s="49" t="s">
        <v>6938</v>
      </c>
      <c r="B3344" s="49" t="s">
        <v>6939</v>
      </c>
      <c r="C3344" s="50">
        <v>56.1</v>
      </c>
      <c r="D3344" s="51">
        <v>-0.62</v>
      </c>
      <c r="E3344" s="52">
        <v>-0.0109</v>
      </c>
      <c r="F3344" s="53">
        <v>1.18E9</v>
      </c>
      <c r="G3344" s="49" t="s">
        <v>56</v>
      </c>
      <c r="I3344" s="51">
        <v>87514.0</v>
      </c>
      <c r="J3344" s="49" t="s">
        <v>95</v>
      </c>
      <c r="K3344" s="49" t="s">
        <v>1334</v>
      </c>
    </row>
    <row r="3345">
      <c r="A3345" s="49" t="s">
        <v>6940</v>
      </c>
      <c r="B3345" s="49" t="s">
        <v>6941</v>
      </c>
      <c r="C3345" s="50">
        <v>43.71</v>
      </c>
      <c r="D3345" s="51">
        <v>-0.64</v>
      </c>
      <c r="E3345" s="52">
        <v>-0.0144</v>
      </c>
      <c r="F3345" s="53">
        <v>1.8E10</v>
      </c>
      <c r="G3345" s="49" t="s">
        <v>56</v>
      </c>
      <c r="I3345" s="51">
        <v>1641571.0</v>
      </c>
      <c r="J3345" s="49" t="s">
        <v>57</v>
      </c>
      <c r="K3345" s="49" t="s">
        <v>64</v>
      </c>
    </row>
    <row r="3346">
      <c r="A3346" s="49" t="s">
        <v>6942</v>
      </c>
      <c r="B3346" s="49" t="s">
        <v>6943</v>
      </c>
      <c r="C3346" s="50">
        <v>51.5655</v>
      </c>
      <c r="D3346" s="51">
        <v>0.0</v>
      </c>
      <c r="E3346" s="52">
        <v>0.0</v>
      </c>
      <c r="F3346" s="54"/>
      <c r="G3346" s="49" t="s">
        <v>56</v>
      </c>
      <c r="I3346" s="51">
        <v>156.0</v>
      </c>
      <c r="J3346" s="54"/>
      <c r="K3346" s="54"/>
    </row>
    <row r="3347">
      <c r="A3347" s="49" t="s">
        <v>6944</v>
      </c>
      <c r="B3347" s="49" t="s">
        <v>6945</v>
      </c>
      <c r="C3347" s="50">
        <v>64.92</v>
      </c>
      <c r="D3347" s="51">
        <v>-1.25</v>
      </c>
      <c r="E3347" s="52">
        <v>-0.0189</v>
      </c>
      <c r="F3347" s="53">
        <v>5.48E9</v>
      </c>
      <c r="G3347" s="49" t="s">
        <v>56</v>
      </c>
      <c r="I3347" s="51">
        <v>514026.0</v>
      </c>
      <c r="J3347" s="49" t="s">
        <v>57</v>
      </c>
      <c r="K3347" s="49" t="s">
        <v>345</v>
      </c>
    </row>
    <row r="3348">
      <c r="A3348" s="49" t="s">
        <v>6946</v>
      </c>
      <c r="B3348" s="49" t="s">
        <v>6947</v>
      </c>
      <c r="C3348" s="50">
        <v>40.64</v>
      </c>
      <c r="D3348" s="51">
        <v>-0.49</v>
      </c>
      <c r="E3348" s="52">
        <v>-0.0119</v>
      </c>
      <c r="F3348" s="53">
        <v>6.98E8</v>
      </c>
      <c r="G3348" s="49" t="s">
        <v>56</v>
      </c>
      <c r="I3348" s="51">
        <v>44709.0</v>
      </c>
      <c r="J3348" s="49" t="s">
        <v>57</v>
      </c>
      <c r="K3348" s="49" t="s">
        <v>1380</v>
      </c>
    </row>
    <row r="3349">
      <c r="A3349" s="49" t="s">
        <v>6948</v>
      </c>
      <c r="B3349" s="49" t="s">
        <v>6949</v>
      </c>
      <c r="C3349" s="50">
        <v>10.19</v>
      </c>
      <c r="D3349" s="51">
        <v>-0.02</v>
      </c>
      <c r="E3349" s="52">
        <v>-0.002</v>
      </c>
      <c r="F3349" s="51">
        <v>0.0</v>
      </c>
      <c r="G3349" s="54"/>
      <c r="H3349" s="51">
        <v>2023.0</v>
      </c>
      <c r="I3349" s="51">
        <v>201766.0</v>
      </c>
      <c r="J3349" s="54"/>
      <c r="K3349" s="54"/>
    </row>
    <row r="3350">
      <c r="A3350" s="49" t="s">
        <v>6950</v>
      </c>
      <c r="B3350" s="49" t="s">
        <v>6951</v>
      </c>
      <c r="C3350" s="50">
        <v>6.28</v>
      </c>
      <c r="D3350" s="51">
        <v>0.0</v>
      </c>
      <c r="E3350" s="52">
        <v>0.0</v>
      </c>
      <c r="F3350" s="51">
        <v>0.0</v>
      </c>
      <c r="G3350" s="49" t="s">
        <v>56</v>
      </c>
      <c r="H3350" s="51">
        <v>1988.0</v>
      </c>
      <c r="I3350" s="51">
        <v>16522.0</v>
      </c>
      <c r="J3350" s="49" t="s">
        <v>72</v>
      </c>
      <c r="K3350" s="49" t="s">
        <v>124</v>
      </c>
    </row>
    <row r="3351">
      <c r="A3351" s="49" t="s">
        <v>6952</v>
      </c>
      <c r="B3351" s="49" t="s">
        <v>6953</v>
      </c>
      <c r="C3351" s="50">
        <v>1.01</v>
      </c>
      <c r="D3351" s="51">
        <v>-0.06</v>
      </c>
      <c r="E3351" s="52">
        <v>-0.0561</v>
      </c>
      <c r="F3351" s="51">
        <v>4.6001752E7</v>
      </c>
      <c r="G3351" s="49" t="s">
        <v>56</v>
      </c>
      <c r="H3351" s="51">
        <v>2020.0</v>
      </c>
      <c r="I3351" s="51">
        <v>196785.0</v>
      </c>
      <c r="J3351" s="49" t="s">
        <v>57</v>
      </c>
      <c r="K3351" s="49" t="s">
        <v>111</v>
      </c>
    </row>
    <row r="3352">
      <c r="A3352" s="49" t="s">
        <v>6954</v>
      </c>
      <c r="B3352" s="49" t="s">
        <v>6955</v>
      </c>
      <c r="C3352" s="50">
        <v>11.21</v>
      </c>
      <c r="D3352" s="51">
        <v>-0.01</v>
      </c>
      <c r="E3352" s="52">
        <v>-9.0E-4</v>
      </c>
      <c r="F3352" s="51">
        <v>0.0</v>
      </c>
      <c r="G3352" s="54"/>
      <c r="H3352" s="51">
        <v>2010.0</v>
      </c>
      <c r="I3352" s="51">
        <v>18761.0</v>
      </c>
      <c r="J3352" s="49" t="s">
        <v>72</v>
      </c>
      <c r="K3352" s="49" t="s">
        <v>124</v>
      </c>
    </row>
    <row r="3353">
      <c r="A3353" s="49" t="s">
        <v>6956</v>
      </c>
      <c r="B3353" s="49" t="s">
        <v>6957</v>
      </c>
      <c r="C3353" s="50">
        <v>0.6401</v>
      </c>
      <c r="D3353" s="51">
        <v>-0.0538</v>
      </c>
      <c r="E3353" s="52">
        <v>-0.0775</v>
      </c>
      <c r="F3353" s="53">
        <v>1.16E8</v>
      </c>
      <c r="G3353" s="49" t="s">
        <v>56</v>
      </c>
      <c r="H3353" s="51">
        <v>2019.0</v>
      </c>
      <c r="I3353" s="51">
        <v>2184392.0</v>
      </c>
      <c r="J3353" s="49" t="s">
        <v>95</v>
      </c>
      <c r="K3353" s="49" t="s">
        <v>1380</v>
      </c>
    </row>
    <row r="3354">
      <c r="A3354" s="49" t="s">
        <v>6958</v>
      </c>
      <c r="B3354" s="49" t="s">
        <v>6959</v>
      </c>
      <c r="C3354" s="50">
        <v>0.2955</v>
      </c>
      <c r="D3354" s="51">
        <v>-0.0035</v>
      </c>
      <c r="E3354" s="52">
        <v>-0.0117</v>
      </c>
      <c r="F3354" s="51">
        <v>5.9677413E7</v>
      </c>
      <c r="G3354" s="49" t="s">
        <v>56</v>
      </c>
      <c r="H3354" s="51">
        <v>2018.0</v>
      </c>
      <c r="I3354" s="51">
        <v>1876943.0</v>
      </c>
      <c r="J3354" s="49" t="s">
        <v>127</v>
      </c>
      <c r="K3354" s="49" t="s">
        <v>441</v>
      </c>
    </row>
    <row r="3355">
      <c r="A3355" s="49" t="s">
        <v>6960</v>
      </c>
      <c r="B3355" s="49" t="s">
        <v>6961</v>
      </c>
      <c r="C3355" s="50">
        <v>0.0249</v>
      </c>
      <c r="D3355" s="51">
        <v>0.0049</v>
      </c>
      <c r="E3355" s="52">
        <v>0.245</v>
      </c>
      <c r="F3355" s="51">
        <v>5028655.0</v>
      </c>
      <c r="G3355" s="49" t="s">
        <v>56</v>
      </c>
      <c r="I3355" s="51">
        <v>35664.0</v>
      </c>
      <c r="J3355" s="49" t="s">
        <v>127</v>
      </c>
      <c r="K3355" s="49" t="s">
        <v>441</v>
      </c>
    </row>
    <row r="3356">
      <c r="A3356" s="49" t="s">
        <v>6962</v>
      </c>
      <c r="B3356" s="49" t="s">
        <v>6963</v>
      </c>
      <c r="C3356" s="50">
        <v>0.019</v>
      </c>
      <c r="D3356" s="51">
        <v>0.0039</v>
      </c>
      <c r="E3356" s="52">
        <v>0.2583</v>
      </c>
      <c r="F3356" s="51">
        <v>3837126.0</v>
      </c>
      <c r="G3356" s="49" t="s">
        <v>56</v>
      </c>
      <c r="H3356" s="51">
        <v>2018.0</v>
      </c>
      <c r="I3356" s="51">
        <v>69825.0</v>
      </c>
      <c r="J3356" s="49" t="s">
        <v>127</v>
      </c>
      <c r="K3356" s="49" t="s">
        <v>441</v>
      </c>
    </row>
    <row r="3357">
      <c r="A3357" s="49" t="s">
        <v>6964</v>
      </c>
      <c r="B3357" s="49" t="s">
        <v>6965</v>
      </c>
      <c r="C3357" s="50">
        <v>1.86</v>
      </c>
      <c r="D3357" s="51">
        <v>-0.03</v>
      </c>
      <c r="E3357" s="52">
        <v>-0.0159</v>
      </c>
      <c r="F3357" s="53">
        <v>1.33E8</v>
      </c>
      <c r="G3357" s="49" t="s">
        <v>56</v>
      </c>
      <c r="H3357" s="51">
        <v>2021.0</v>
      </c>
      <c r="I3357" s="51">
        <v>34026.0</v>
      </c>
      <c r="J3357" s="49" t="s">
        <v>82</v>
      </c>
      <c r="K3357" s="49" t="s">
        <v>244</v>
      </c>
    </row>
    <row r="3358">
      <c r="A3358" s="49" t="s">
        <v>6966</v>
      </c>
      <c r="B3358" s="49" t="s">
        <v>6967</v>
      </c>
      <c r="C3358" s="50">
        <v>8.29</v>
      </c>
      <c r="D3358" s="51">
        <v>-0.05</v>
      </c>
      <c r="E3358" s="52">
        <v>-0.006</v>
      </c>
      <c r="F3358" s="51">
        <v>0.0</v>
      </c>
      <c r="G3358" s="49" t="s">
        <v>56</v>
      </c>
      <c r="H3358" s="51">
        <v>2003.0</v>
      </c>
      <c r="I3358" s="51">
        <v>439965.0</v>
      </c>
      <c r="J3358" s="49" t="s">
        <v>72</v>
      </c>
      <c r="K3358" s="49" t="s">
        <v>552</v>
      </c>
    </row>
    <row r="3359">
      <c r="A3359" s="49" t="s">
        <v>6968</v>
      </c>
      <c r="B3359" s="49" t="s">
        <v>6969</v>
      </c>
      <c r="C3359" s="50">
        <v>7.2</v>
      </c>
      <c r="D3359" s="51">
        <v>-0.1</v>
      </c>
      <c r="E3359" s="52">
        <v>-0.0137</v>
      </c>
      <c r="F3359" s="53">
        <v>2.02E8</v>
      </c>
      <c r="G3359" s="49" t="s">
        <v>67</v>
      </c>
      <c r="H3359" s="51">
        <v>2021.0</v>
      </c>
      <c r="I3359" s="51">
        <v>11366.0</v>
      </c>
      <c r="J3359" s="49" t="s">
        <v>72</v>
      </c>
      <c r="K3359" s="49" t="s">
        <v>124</v>
      </c>
    </row>
    <row r="3360">
      <c r="A3360" s="49" t="s">
        <v>6970</v>
      </c>
      <c r="B3360" s="49" t="s">
        <v>6971</v>
      </c>
      <c r="C3360" s="50">
        <v>0.9403</v>
      </c>
      <c r="D3360" s="51">
        <v>-0.1647</v>
      </c>
      <c r="E3360" s="52">
        <v>-0.1491</v>
      </c>
      <c r="F3360" s="53">
        <v>2.3E8</v>
      </c>
      <c r="G3360" s="49" t="s">
        <v>56</v>
      </c>
      <c r="H3360" s="51">
        <v>2020.0</v>
      </c>
      <c r="I3360" s="51">
        <v>806287.0</v>
      </c>
      <c r="J3360" s="49" t="s">
        <v>95</v>
      </c>
      <c r="K3360" s="49" t="s">
        <v>1380</v>
      </c>
    </row>
    <row r="3361">
      <c r="A3361" s="49" t="s">
        <v>6972</v>
      </c>
      <c r="B3361" s="49" t="s">
        <v>6973</v>
      </c>
      <c r="C3361" s="50">
        <v>0.055</v>
      </c>
      <c r="D3361" s="51">
        <v>0.0</v>
      </c>
      <c r="E3361" s="52">
        <v>0.0</v>
      </c>
      <c r="F3361" s="51">
        <v>1.3466915E7</v>
      </c>
      <c r="G3361" s="49" t="s">
        <v>56</v>
      </c>
      <c r="H3361" s="51">
        <v>2020.0</v>
      </c>
      <c r="I3361" s="51">
        <v>13843.0</v>
      </c>
      <c r="J3361" s="49" t="s">
        <v>95</v>
      </c>
      <c r="K3361" s="49" t="s">
        <v>1380</v>
      </c>
    </row>
    <row r="3362">
      <c r="A3362" s="49" t="s">
        <v>6974</v>
      </c>
      <c r="B3362" s="49" t="s">
        <v>6975</v>
      </c>
      <c r="C3362" s="50">
        <v>29.78</v>
      </c>
      <c r="D3362" s="51">
        <v>-0.68</v>
      </c>
      <c r="E3362" s="52">
        <v>-0.0223</v>
      </c>
      <c r="F3362" s="53">
        <v>6.52E8</v>
      </c>
      <c r="G3362" s="49" t="s">
        <v>56</v>
      </c>
      <c r="H3362" s="51">
        <v>1998.0</v>
      </c>
      <c r="I3362" s="51">
        <v>233315.0</v>
      </c>
      <c r="J3362" s="49" t="s">
        <v>95</v>
      </c>
      <c r="K3362" s="49" t="s">
        <v>114</v>
      </c>
    </row>
    <row r="3363">
      <c r="A3363" s="49" t="s">
        <v>6976</v>
      </c>
      <c r="B3363" s="49" t="s">
        <v>6977</v>
      </c>
      <c r="C3363" s="50">
        <v>45.52</v>
      </c>
      <c r="D3363" s="51">
        <v>0.24</v>
      </c>
      <c r="E3363" s="52">
        <v>0.0053</v>
      </c>
      <c r="F3363" s="53">
        <v>3.91E9</v>
      </c>
      <c r="G3363" s="49" t="s">
        <v>56</v>
      </c>
      <c r="I3363" s="51">
        <v>588220.0</v>
      </c>
      <c r="J3363" s="49" t="s">
        <v>107</v>
      </c>
      <c r="K3363" s="49" t="s">
        <v>2079</v>
      </c>
    </row>
    <row r="3364">
      <c r="A3364" s="49" t="s">
        <v>6978</v>
      </c>
      <c r="B3364" s="49" t="s">
        <v>6979</v>
      </c>
      <c r="C3364" s="50">
        <v>5.52</v>
      </c>
      <c r="D3364" s="51">
        <v>-0.092</v>
      </c>
      <c r="E3364" s="52">
        <v>-0.0164</v>
      </c>
      <c r="F3364" s="51">
        <v>0.0</v>
      </c>
      <c r="G3364" s="49" t="s">
        <v>56</v>
      </c>
      <c r="H3364" s="51">
        <v>2007.0</v>
      </c>
      <c r="I3364" s="51">
        <v>23649.0</v>
      </c>
      <c r="J3364" s="49" t="s">
        <v>72</v>
      </c>
      <c r="K3364" s="49" t="s">
        <v>481</v>
      </c>
    </row>
    <row r="3365">
      <c r="A3365" s="49" t="s">
        <v>6980</v>
      </c>
      <c r="B3365" s="49" t="s">
        <v>6981</v>
      </c>
      <c r="C3365" s="50">
        <v>3.83</v>
      </c>
      <c r="D3365" s="51">
        <v>-0.04</v>
      </c>
      <c r="E3365" s="52">
        <v>-0.0103</v>
      </c>
      <c r="F3365" s="51">
        <v>0.0</v>
      </c>
      <c r="G3365" s="49" t="s">
        <v>56</v>
      </c>
      <c r="H3365" s="51">
        <v>1985.0</v>
      </c>
      <c r="I3365" s="51">
        <v>60906.0</v>
      </c>
      <c r="J3365" s="49" t="s">
        <v>72</v>
      </c>
      <c r="K3365" s="49" t="s">
        <v>321</v>
      </c>
    </row>
    <row r="3366">
      <c r="A3366" s="49" t="s">
        <v>6982</v>
      </c>
      <c r="B3366" s="49" t="s">
        <v>6983</v>
      </c>
      <c r="C3366" s="50">
        <v>2.39</v>
      </c>
      <c r="D3366" s="51">
        <v>0.05</v>
      </c>
      <c r="E3366" s="52">
        <v>0.0214</v>
      </c>
      <c r="F3366" s="53">
        <v>1.15E9</v>
      </c>
      <c r="G3366" s="49" t="s">
        <v>121</v>
      </c>
      <c r="H3366" s="54"/>
      <c r="I3366" s="51">
        <v>5197522.0</v>
      </c>
      <c r="J3366" s="49" t="s">
        <v>127</v>
      </c>
      <c r="K3366" s="49" t="s">
        <v>441</v>
      </c>
    </row>
    <row r="3367">
      <c r="A3367" s="49" t="s">
        <v>6984</v>
      </c>
      <c r="B3367" s="49" t="s">
        <v>6985</v>
      </c>
      <c r="C3367" s="50">
        <v>37.88</v>
      </c>
      <c r="D3367" s="51">
        <v>-0.94</v>
      </c>
      <c r="E3367" s="52">
        <v>-0.0242</v>
      </c>
      <c r="F3367" s="53">
        <v>3.08E9</v>
      </c>
      <c r="G3367" s="49" t="s">
        <v>56</v>
      </c>
      <c r="I3367" s="51">
        <v>1162142.0</v>
      </c>
      <c r="J3367" s="49" t="s">
        <v>82</v>
      </c>
      <c r="K3367" s="49" t="s">
        <v>178</v>
      </c>
    </row>
    <row r="3368">
      <c r="A3368" s="49" t="s">
        <v>6986</v>
      </c>
      <c r="B3368" s="49" t="s">
        <v>6987</v>
      </c>
      <c r="C3368" s="50">
        <v>11.83</v>
      </c>
      <c r="D3368" s="51">
        <v>-0.02</v>
      </c>
      <c r="E3368" s="52">
        <v>-0.0017</v>
      </c>
      <c r="F3368" s="53">
        <v>1.85E9</v>
      </c>
      <c r="G3368" s="49" t="s">
        <v>56</v>
      </c>
      <c r="H3368" s="51">
        <v>2021.0</v>
      </c>
      <c r="I3368" s="51">
        <v>501006.0</v>
      </c>
      <c r="J3368" s="49" t="s">
        <v>107</v>
      </c>
      <c r="K3368" s="49" t="s">
        <v>2079</v>
      </c>
    </row>
    <row r="3369">
      <c r="A3369" s="49" t="s">
        <v>6988</v>
      </c>
      <c r="B3369" s="49" t="s">
        <v>6989</v>
      </c>
      <c r="C3369" s="50">
        <v>1.61</v>
      </c>
      <c r="D3369" s="51">
        <v>-0.04</v>
      </c>
      <c r="E3369" s="52">
        <v>-0.0242</v>
      </c>
      <c r="F3369" s="53">
        <v>4.46E8</v>
      </c>
      <c r="G3369" s="54"/>
      <c r="H3369" s="51">
        <v>2022.0</v>
      </c>
      <c r="I3369" s="51">
        <v>2135808.0</v>
      </c>
      <c r="J3369" s="49" t="s">
        <v>127</v>
      </c>
      <c r="K3369" s="49" t="s">
        <v>441</v>
      </c>
    </row>
    <row r="3370">
      <c r="A3370" s="49" t="s">
        <v>6990</v>
      </c>
      <c r="B3370" s="49" t="s">
        <v>6991</v>
      </c>
      <c r="C3370" s="50">
        <v>18.45</v>
      </c>
      <c r="D3370" s="51">
        <v>0.0</v>
      </c>
      <c r="E3370" s="52">
        <v>0.0</v>
      </c>
      <c r="F3370" s="53">
        <v>8.14E8</v>
      </c>
      <c r="G3370" s="49" t="s">
        <v>56</v>
      </c>
      <c r="I3370" s="51">
        <v>50977.0</v>
      </c>
      <c r="J3370" s="49" t="s">
        <v>72</v>
      </c>
      <c r="K3370" s="49" t="s">
        <v>133</v>
      </c>
    </row>
    <row r="3371">
      <c r="A3371" s="49" t="s">
        <v>6992</v>
      </c>
      <c r="B3371" s="49" t="s">
        <v>6993</v>
      </c>
      <c r="C3371" s="50">
        <v>15.98</v>
      </c>
      <c r="D3371" s="51">
        <v>-0.44</v>
      </c>
      <c r="E3371" s="52">
        <v>-0.0268</v>
      </c>
      <c r="F3371" s="53">
        <v>2.92E8</v>
      </c>
      <c r="G3371" s="49" t="s">
        <v>236</v>
      </c>
      <c r="H3371" s="51">
        <v>2020.0</v>
      </c>
      <c r="I3371" s="51">
        <v>68226.0</v>
      </c>
      <c r="J3371" s="49" t="s">
        <v>107</v>
      </c>
      <c r="K3371" s="49" t="s">
        <v>348</v>
      </c>
    </row>
    <row r="3372">
      <c r="A3372" s="49" t="s">
        <v>6994</v>
      </c>
      <c r="B3372" s="49" t="s">
        <v>6995</v>
      </c>
      <c r="C3372" s="50">
        <v>0.3368</v>
      </c>
      <c r="D3372" s="51">
        <v>-0.0072</v>
      </c>
      <c r="E3372" s="52">
        <v>-0.0209</v>
      </c>
      <c r="F3372" s="51">
        <v>9291133.0</v>
      </c>
      <c r="G3372" s="49" t="s">
        <v>56</v>
      </c>
      <c r="I3372" s="51">
        <v>348908.0</v>
      </c>
      <c r="J3372" s="49" t="s">
        <v>82</v>
      </c>
      <c r="K3372" s="49" t="s">
        <v>83</v>
      </c>
    </row>
    <row r="3373">
      <c r="A3373" s="49" t="s">
        <v>6996</v>
      </c>
      <c r="B3373" s="49" t="s">
        <v>6997</v>
      </c>
      <c r="C3373" s="50">
        <v>81.2</v>
      </c>
      <c r="D3373" s="51">
        <v>-1.69</v>
      </c>
      <c r="E3373" s="52">
        <v>-0.0204</v>
      </c>
      <c r="F3373" s="53">
        <v>8.69E9</v>
      </c>
      <c r="G3373" s="49" t="s">
        <v>56</v>
      </c>
      <c r="H3373" s="51">
        <v>2019.0</v>
      </c>
      <c r="I3373" s="51">
        <v>1200466.0</v>
      </c>
      <c r="J3373" s="49" t="s">
        <v>72</v>
      </c>
      <c r="K3373" s="49" t="s">
        <v>185</v>
      </c>
    </row>
    <row r="3374">
      <c r="A3374" s="49" t="s">
        <v>6998</v>
      </c>
      <c r="B3374" s="49" t="s">
        <v>6999</v>
      </c>
      <c r="C3374" s="50">
        <v>138.01</v>
      </c>
      <c r="D3374" s="51">
        <v>-1.96</v>
      </c>
      <c r="E3374" s="52">
        <v>-0.014</v>
      </c>
      <c r="F3374" s="53">
        <v>1.26E11</v>
      </c>
      <c r="G3374" s="49" t="s">
        <v>56</v>
      </c>
      <c r="I3374" s="51">
        <v>5313918.0</v>
      </c>
      <c r="J3374" s="49" t="s">
        <v>107</v>
      </c>
      <c r="K3374" s="49" t="s">
        <v>116</v>
      </c>
    </row>
    <row r="3375">
      <c r="A3375" s="49" t="s">
        <v>7000</v>
      </c>
      <c r="B3375" s="49" t="s">
        <v>7001</v>
      </c>
      <c r="C3375" s="50">
        <v>22.37</v>
      </c>
      <c r="D3375" s="51">
        <v>0.0</v>
      </c>
      <c r="E3375" s="52">
        <v>0.0</v>
      </c>
      <c r="F3375" s="53">
        <v>7.81E10</v>
      </c>
      <c r="G3375" s="49" t="s">
        <v>6560</v>
      </c>
      <c r="H3375" s="54"/>
      <c r="I3375" s="51">
        <v>3700374.0</v>
      </c>
      <c r="J3375" s="49" t="s">
        <v>72</v>
      </c>
      <c r="K3375" s="49" t="s">
        <v>878</v>
      </c>
    </row>
    <row r="3376">
      <c r="A3376" s="49" t="s">
        <v>7002</v>
      </c>
      <c r="B3376" s="49" t="s">
        <v>7003</v>
      </c>
      <c r="C3376" s="50">
        <v>42.71</v>
      </c>
      <c r="D3376" s="51">
        <v>-0.09</v>
      </c>
      <c r="E3376" s="52">
        <v>-0.0021</v>
      </c>
      <c r="F3376" s="53">
        <v>2.65E9</v>
      </c>
      <c r="G3376" s="49" t="s">
        <v>56</v>
      </c>
      <c r="I3376" s="51">
        <v>146828.0</v>
      </c>
      <c r="J3376" s="49" t="s">
        <v>72</v>
      </c>
      <c r="K3376" s="49" t="s">
        <v>133</v>
      </c>
    </row>
    <row r="3377">
      <c r="A3377" s="49" t="s">
        <v>7004</v>
      </c>
      <c r="B3377" s="49" t="s">
        <v>7005</v>
      </c>
      <c r="C3377" s="50">
        <v>110.58</v>
      </c>
      <c r="D3377" s="51">
        <v>-2.15</v>
      </c>
      <c r="E3377" s="52">
        <v>-0.0191</v>
      </c>
      <c r="F3377" s="53">
        <v>3.14E9</v>
      </c>
      <c r="G3377" s="49" t="s">
        <v>56</v>
      </c>
      <c r="H3377" s="51">
        <v>2014.0</v>
      </c>
      <c r="I3377" s="51">
        <v>248045.0</v>
      </c>
      <c r="J3377" s="49" t="s">
        <v>95</v>
      </c>
      <c r="K3377" s="49" t="s">
        <v>1658</v>
      </c>
    </row>
    <row r="3378">
      <c r="A3378" s="49" t="s">
        <v>7006</v>
      </c>
      <c r="B3378" s="49" t="s">
        <v>7007</v>
      </c>
      <c r="C3378" s="50">
        <v>1.255</v>
      </c>
      <c r="D3378" s="51">
        <v>-0.155</v>
      </c>
      <c r="E3378" s="52">
        <v>-0.1099</v>
      </c>
      <c r="F3378" s="53">
        <v>5.73E8</v>
      </c>
      <c r="G3378" s="49" t="s">
        <v>56</v>
      </c>
      <c r="H3378" s="51">
        <v>2015.0</v>
      </c>
      <c r="I3378" s="51">
        <v>1326192.0</v>
      </c>
      <c r="J3378" s="49" t="s">
        <v>82</v>
      </c>
      <c r="K3378" s="49" t="s">
        <v>139</v>
      </c>
    </row>
    <row r="3379">
      <c r="A3379" s="49" t="s">
        <v>7008</v>
      </c>
      <c r="B3379" s="49" t="s">
        <v>7009</v>
      </c>
      <c r="C3379" s="50">
        <v>37.26</v>
      </c>
      <c r="D3379" s="51">
        <v>-0.46</v>
      </c>
      <c r="E3379" s="52">
        <v>-0.0122</v>
      </c>
      <c r="F3379" s="53">
        <v>1.54E9</v>
      </c>
      <c r="G3379" s="49" t="s">
        <v>56</v>
      </c>
      <c r="H3379" s="51">
        <v>2013.0</v>
      </c>
      <c r="I3379" s="51">
        <v>197925.0</v>
      </c>
      <c r="J3379" s="49" t="s">
        <v>72</v>
      </c>
      <c r="K3379" s="49" t="s">
        <v>133</v>
      </c>
    </row>
    <row r="3380">
      <c r="A3380" s="49" t="s">
        <v>7010</v>
      </c>
      <c r="B3380" s="49" t="s">
        <v>7011</v>
      </c>
      <c r="C3380" s="50">
        <v>1.64</v>
      </c>
      <c r="D3380" s="51">
        <v>-0.05</v>
      </c>
      <c r="E3380" s="52">
        <v>-0.0296</v>
      </c>
      <c r="F3380" s="51">
        <v>4.1732107E7</v>
      </c>
      <c r="G3380" s="49" t="s">
        <v>56</v>
      </c>
      <c r="I3380" s="51">
        <v>76483.0</v>
      </c>
      <c r="J3380" s="49" t="s">
        <v>82</v>
      </c>
      <c r="K3380" s="49" t="s">
        <v>178</v>
      </c>
    </row>
    <row r="3381">
      <c r="A3381" s="49" t="s">
        <v>7012</v>
      </c>
      <c r="B3381" s="49" t="s">
        <v>7013</v>
      </c>
      <c r="C3381" s="50">
        <v>5.015</v>
      </c>
      <c r="D3381" s="51">
        <v>0.065</v>
      </c>
      <c r="E3381" s="52">
        <v>0.0131</v>
      </c>
      <c r="F3381" s="51">
        <v>3.8850523E7</v>
      </c>
      <c r="G3381" s="49" t="s">
        <v>56</v>
      </c>
      <c r="H3381" s="51">
        <v>1987.0</v>
      </c>
      <c r="I3381" s="51">
        <v>2752.0</v>
      </c>
      <c r="J3381" s="49" t="s">
        <v>82</v>
      </c>
      <c r="K3381" s="49" t="s">
        <v>83</v>
      </c>
    </row>
    <row r="3382">
      <c r="A3382" s="49" t="s">
        <v>7014</v>
      </c>
      <c r="B3382" s="49" t="s">
        <v>7015</v>
      </c>
      <c r="C3382" s="50">
        <v>16.0</v>
      </c>
      <c r="D3382" s="51">
        <v>0.0</v>
      </c>
      <c r="E3382" s="52">
        <v>0.0</v>
      </c>
      <c r="F3382" s="51">
        <v>5.0287408E7</v>
      </c>
      <c r="G3382" s="49" t="s">
        <v>56</v>
      </c>
      <c r="H3382" s="51">
        <v>2017.0</v>
      </c>
      <c r="I3382" s="51">
        <v>223.0</v>
      </c>
      <c r="J3382" s="49" t="s">
        <v>72</v>
      </c>
      <c r="K3382" s="49" t="s">
        <v>237</v>
      </c>
    </row>
    <row r="3383">
      <c r="A3383" s="49" t="s">
        <v>7016</v>
      </c>
      <c r="B3383" s="49" t="s">
        <v>7017</v>
      </c>
      <c r="C3383" s="50">
        <v>0.91</v>
      </c>
      <c r="D3383" s="51">
        <v>-0.01</v>
      </c>
      <c r="E3383" s="52">
        <v>-0.0109</v>
      </c>
      <c r="F3383" s="51">
        <v>4.15142E7</v>
      </c>
      <c r="G3383" s="49" t="s">
        <v>738</v>
      </c>
      <c r="H3383" s="54"/>
      <c r="I3383" s="51">
        <v>95723.0</v>
      </c>
      <c r="J3383" s="54"/>
      <c r="K3383" s="54"/>
    </row>
    <row r="3384">
      <c r="A3384" s="49" t="s">
        <v>7018</v>
      </c>
      <c r="B3384" s="49" t="s">
        <v>7019</v>
      </c>
      <c r="C3384" s="50">
        <v>2.12</v>
      </c>
      <c r="D3384" s="51">
        <v>-0.16</v>
      </c>
      <c r="E3384" s="52">
        <v>-0.0702</v>
      </c>
      <c r="F3384" s="53">
        <v>4.19E8</v>
      </c>
      <c r="G3384" s="49" t="s">
        <v>56</v>
      </c>
      <c r="I3384" s="51">
        <v>72211.0</v>
      </c>
      <c r="J3384" s="49" t="s">
        <v>107</v>
      </c>
      <c r="K3384" s="49" t="s">
        <v>262</v>
      </c>
    </row>
    <row r="3385">
      <c r="A3385" s="49" t="s">
        <v>7020</v>
      </c>
      <c r="B3385" s="49" t="s">
        <v>7021</v>
      </c>
      <c r="C3385" s="50">
        <v>2.89</v>
      </c>
      <c r="D3385" s="51">
        <v>-0.04</v>
      </c>
      <c r="E3385" s="52">
        <v>-0.0137</v>
      </c>
      <c r="F3385" s="51">
        <v>4.0705217E7</v>
      </c>
      <c r="G3385" s="54"/>
      <c r="H3385" s="51">
        <v>2014.0</v>
      </c>
      <c r="I3385" s="51">
        <v>34596.0</v>
      </c>
      <c r="J3385" s="49" t="s">
        <v>223</v>
      </c>
      <c r="K3385" s="49" t="s">
        <v>953</v>
      </c>
    </row>
    <row r="3386">
      <c r="A3386" s="49" t="s">
        <v>7022</v>
      </c>
      <c r="B3386" s="49" t="s">
        <v>7023</v>
      </c>
      <c r="C3386" s="50">
        <v>109.57</v>
      </c>
      <c r="D3386" s="51">
        <v>-0.07</v>
      </c>
      <c r="E3386" s="52">
        <v>-6.0E-4</v>
      </c>
      <c r="F3386" s="53">
        <v>6.14E10</v>
      </c>
      <c r="G3386" s="49" t="s">
        <v>56</v>
      </c>
      <c r="H3386" s="51">
        <v>2005.0</v>
      </c>
      <c r="I3386" s="51">
        <v>2693902.0</v>
      </c>
      <c r="J3386" s="49" t="s">
        <v>72</v>
      </c>
      <c r="K3386" s="49" t="s">
        <v>185</v>
      </c>
    </row>
    <row r="3387">
      <c r="A3387" s="49" t="s">
        <v>7024</v>
      </c>
      <c r="B3387" s="49" t="s">
        <v>7025</v>
      </c>
      <c r="C3387" s="50">
        <v>127.95</v>
      </c>
      <c r="D3387" s="51">
        <v>-2.93</v>
      </c>
      <c r="E3387" s="52">
        <v>-0.0224</v>
      </c>
      <c r="F3387" s="53">
        <v>2.41E9</v>
      </c>
      <c r="G3387" s="49" t="s">
        <v>56</v>
      </c>
      <c r="H3387" s="51">
        <v>2006.0</v>
      </c>
      <c r="I3387" s="51">
        <v>140514.0</v>
      </c>
      <c r="J3387" s="49" t="s">
        <v>95</v>
      </c>
      <c r="K3387" s="49" t="s">
        <v>540</v>
      </c>
    </row>
    <row r="3388">
      <c r="A3388" s="49" t="s">
        <v>7026</v>
      </c>
      <c r="B3388" s="49" t="s">
        <v>7027</v>
      </c>
      <c r="C3388" s="50">
        <v>7.72</v>
      </c>
      <c r="D3388" s="51">
        <v>0.0</v>
      </c>
      <c r="E3388" s="52">
        <v>0.0</v>
      </c>
      <c r="F3388" s="53">
        <v>2.11E8</v>
      </c>
      <c r="G3388" s="49" t="s">
        <v>67</v>
      </c>
      <c r="H3388" s="51">
        <v>2023.0</v>
      </c>
      <c r="I3388" s="51">
        <v>278.0</v>
      </c>
      <c r="J3388" s="49" t="s">
        <v>107</v>
      </c>
      <c r="K3388" s="49" t="s">
        <v>108</v>
      </c>
    </row>
    <row r="3389">
      <c r="A3389" s="49" t="s">
        <v>7028</v>
      </c>
      <c r="B3389" s="49" t="s">
        <v>7029</v>
      </c>
      <c r="C3389" s="50">
        <v>26.62</v>
      </c>
      <c r="D3389" s="51">
        <v>-1.87</v>
      </c>
      <c r="E3389" s="52">
        <v>-0.0656</v>
      </c>
      <c r="F3389" s="53">
        <v>7.79E8</v>
      </c>
      <c r="G3389" s="49" t="s">
        <v>56</v>
      </c>
      <c r="H3389" s="51">
        <v>2016.0</v>
      </c>
      <c r="I3389" s="51">
        <v>282946.0</v>
      </c>
      <c r="J3389" s="49" t="s">
        <v>107</v>
      </c>
      <c r="K3389" s="49" t="s">
        <v>108</v>
      </c>
    </row>
    <row r="3390">
      <c r="A3390" s="49" t="s">
        <v>7030</v>
      </c>
      <c r="B3390" s="49" t="s">
        <v>7031</v>
      </c>
      <c r="C3390" s="50">
        <v>5.1</v>
      </c>
      <c r="D3390" s="51">
        <v>-0.09</v>
      </c>
      <c r="E3390" s="52">
        <v>-0.0173</v>
      </c>
      <c r="F3390" s="53">
        <v>6.58E9</v>
      </c>
      <c r="G3390" s="49" t="s">
        <v>738</v>
      </c>
      <c r="H3390" s="51">
        <v>2014.0</v>
      </c>
      <c r="I3390" s="51">
        <v>1079697.0</v>
      </c>
      <c r="J3390" s="49" t="s">
        <v>57</v>
      </c>
      <c r="K3390" s="49" t="s">
        <v>1573</v>
      </c>
    </row>
    <row r="3391">
      <c r="A3391" s="49" t="s">
        <v>7032</v>
      </c>
      <c r="B3391" s="49" t="s">
        <v>7033</v>
      </c>
      <c r="C3391" s="50">
        <v>2.01</v>
      </c>
      <c r="D3391" s="51">
        <v>0.0</v>
      </c>
      <c r="E3391" s="52">
        <v>0.0</v>
      </c>
      <c r="F3391" s="51">
        <v>2.0118353E7</v>
      </c>
      <c r="G3391" s="49" t="s">
        <v>214</v>
      </c>
      <c r="H3391" s="51">
        <v>2017.0</v>
      </c>
      <c r="I3391" s="51">
        <v>1821.0</v>
      </c>
      <c r="J3391" s="49" t="s">
        <v>107</v>
      </c>
      <c r="K3391" s="49" t="s">
        <v>262</v>
      </c>
    </row>
    <row r="3392">
      <c r="A3392" s="49" t="s">
        <v>7034</v>
      </c>
      <c r="B3392" s="49" t="s">
        <v>7035</v>
      </c>
      <c r="C3392" s="50">
        <v>225.55</v>
      </c>
      <c r="D3392" s="51">
        <v>-1.09</v>
      </c>
      <c r="E3392" s="52">
        <v>-0.0048</v>
      </c>
      <c r="F3392" s="53">
        <v>1.84E10</v>
      </c>
      <c r="G3392" s="49" t="s">
        <v>274</v>
      </c>
      <c r="H3392" s="51">
        <v>1998.0</v>
      </c>
      <c r="I3392" s="51">
        <v>496987.0</v>
      </c>
      <c r="J3392" s="49" t="s">
        <v>82</v>
      </c>
      <c r="K3392" s="49" t="s">
        <v>2876</v>
      </c>
    </row>
    <row r="3393">
      <c r="A3393" s="49" t="s">
        <v>7036</v>
      </c>
      <c r="B3393" s="49" t="s">
        <v>7037</v>
      </c>
      <c r="C3393" s="50">
        <v>3.5</v>
      </c>
      <c r="D3393" s="51">
        <v>-0.142</v>
      </c>
      <c r="E3393" s="52">
        <v>-0.039</v>
      </c>
      <c r="F3393" s="51">
        <v>5.0374944E7</v>
      </c>
      <c r="G3393" s="49" t="s">
        <v>56</v>
      </c>
      <c r="H3393" s="51">
        <v>2014.0</v>
      </c>
      <c r="I3393" s="51">
        <v>48437.0</v>
      </c>
      <c r="J3393" s="49" t="s">
        <v>72</v>
      </c>
      <c r="K3393" s="49" t="s">
        <v>321</v>
      </c>
    </row>
    <row r="3394">
      <c r="A3394" s="49" t="s">
        <v>7038</v>
      </c>
      <c r="B3394" s="49" t="s">
        <v>7039</v>
      </c>
      <c r="C3394" s="50">
        <v>18.66</v>
      </c>
      <c r="D3394" s="51">
        <v>0.05</v>
      </c>
      <c r="E3394" s="52">
        <v>0.0027</v>
      </c>
      <c r="F3394" s="53">
        <v>7.8E8</v>
      </c>
      <c r="G3394" s="49" t="s">
        <v>56</v>
      </c>
      <c r="H3394" s="51">
        <v>2012.0</v>
      </c>
      <c r="I3394" s="51">
        <v>1033181.0</v>
      </c>
      <c r="J3394" s="49" t="s">
        <v>82</v>
      </c>
      <c r="K3394" s="49" t="s">
        <v>83</v>
      </c>
    </row>
    <row r="3395">
      <c r="A3395" s="49" t="s">
        <v>7040</v>
      </c>
      <c r="B3395" s="49" t="s">
        <v>7041</v>
      </c>
      <c r="C3395" s="50">
        <v>18.94</v>
      </c>
      <c r="D3395" s="51">
        <v>-0.025</v>
      </c>
      <c r="E3395" s="52">
        <v>-0.0013</v>
      </c>
      <c r="F3395" s="54"/>
      <c r="G3395" s="54"/>
      <c r="H3395" s="54"/>
      <c r="I3395" s="51">
        <v>1342.0</v>
      </c>
      <c r="J3395" s="54"/>
      <c r="K3395" s="54"/>
    </row>
    <row r="3396">
      <c r="A3396" s="49" t="s">
        <v>7042</v>
      </c>
      <c r="B3396" s="49" t="s">
        <v>7043</v>
      </c>
      <c r="C3396" s="50">
        <v>1.19</v>
      </c>
      <c r="D3396" s="51">
        <v>0.419</v>
      </c>
      <c r="E3396" s="52">
        <v>0.5435</v>
      </c>
      <c r="F3396" s="51">
        <v>2.2099455E7</v>
      </c>
      <c r="G3396" s="49" t="s">
        <v>56</v>
      </c>
      <c r="H3396" s="51">
        <v>2021.0</v>
      </c>
      <c r="I3396" s="53">
        <v>1.4E8</v>
      </c>
      <c r="J3396" s="49" t="s">
        <v>82</v>
      </c>
      <c r="K3396" s="49" t="s">
        <v>83</v>
      </c>
    </row>
    <row r="3397">
      <c r="A3397" s="49" t="s">
        <v>7044</v>
      </c>
      <c r="B3397" s="49" t="s">
        <v>7045</v>
      </c>
      <c r="C3397" s="50">
        <v>0.0588</v>
      </c>
      <c r="D3397" s="51">
        <v>0.0188</v>
      </c>
      <c r="E3397" s="52">
        <v>0.47</v>
      </c>
      <c r="F3397" s="51">
        <v>1091973.0</v>
      </c>
      <c r="G3397" s="49" t="s">
        <v>56</v>
      </c>
      <c r="H3397" s="51">
        <v>2021.0</v>
      </c>
      <c r="I3397" s="51">
        <v>1729870.0</v>
      </c>
      <c r="J3397" s="49" t="s">
        <v>82</v>
      </c>
      <c r="K3397" s="49" t="s">
        <v>83</v>
      </c>
    </row>
    <row r="3398">
      <c r="A3398" s="49" t="s">
        <v>7046</v>
      </c>
      <c r="B3398" s="49" t="s">
        <v>7047</v>
      </c>
      <c r="C3398" s="50">
        <v>108.75</v>
      </c>
      <c r="D3398" s="51">
        <v>-1.9</v>
      </c>
      <c r="E3398" s="52">
        <v>-0.0172</v>
      </c>
      <c r="F3398" s="53">
        <v>2.62E9</v>
      </c>
      <c r="G3398" s="49" t="s">
        <v>56</v>
      </c>
      <c r="H3398" s="51">
        <v>1992.0</v>
      </c>
      <c r="I3398" s="51">
        <v>125209.0</v>
      </c>
      <c r="J3398" s="49" t="s">
        <v>82</v>
      </c>
      <c r="K3398" s="49" t="s">
        <v>178</v>
      </c>
    </row>
    <row r="3399">
      <c r="A3399" s="49" t="s">
        <v>7048</v>
      </c>
      <c r="B3399" s="49" t="s">
        <v>7049</v>
      </c>
      <c r="C3399" s="50">
        <v>6.23</v>
      </c>
      <c r="D3399" s="51">
        <v>-0.27</v>
      </c>
      <c r="E3399" s="52">
        <v>-0.0415</v>
      </c>
      <c r="F3399" s="53">
        <v>3.12E8</v>
      </c>
      <c r="G3399" s="49" t="s">
        <v>56</v>
      </c>
      <c r="H3399" s="51">
        <v>2021.0</v>
      </c>
      <c r="I3399" s="51">
        <v>164154.0</v>
      </c>
      <c r="J3399" s="49" t="s">
        <v>82</v>
      </c>
      <c r="K3399" s="49" t="s">
        <v>83</v>
      </c>
    </row>
    <row r="3400">
      <c r="A3400" s="49" t="s">
        <v>7050</v>
      </c>
      <c r="B3400" s="49" t="s">
        <v>7051</v>
      </c>
      <c r="C3400" s="50">
        <v>0.127</v>
      </c>
      <c r="D3400" s="51">
        <v>-0.0168</v>
      </c>
      <c r="E3400" s="52">
        <v>-0.1168</v>
      </c>
      <c r="F3400" s="51">
        <v>4458024.0</v>
      </c>
      <c r="G3400" s="49" t="s">
        <v>56</v>
      </c>
      <c r="H3400" s="51">
        <v>2017.0</v>
      </c>
      <c r="I3400" s="51">
        <v>406972.0</v>
      </c>
      <c r="J3400" s="49" t="s">
        <v>95</v>
      </c>
      <c r="K3400" s="49" t="s">
        <v>388</v>
      </c>
    </row>
    <row r="3401">
      <c r="A3401" s="49" t="s">
        <v>7052</v>
      </c>
      <c r="B3401" s="49" t="s">
        <v>7053</v>
      </c>
      <c r="C3401" s="50">
        <v>95.36</v>
      </c>
      <c r="D3401" s="51">
        <v>-0.84</v>
      </c>
      <c r="E3401" s="52">
        <v>-0.0087</v>
      </c>
      <c r="F3401" s="53">
        <v>4.83E9</v>
      </c>
      <c r="G3401" s="49" t="s">
        <v>56</v>
      </c>
      <c r="I3401" s="51">
        <v>242276.0</v>
      </c>
      <c r="J3401" s="49" t="s">
        <v>365</v>
      </c>
      <c r="K3401" s="49" t="s">
        <v>456</v>
      </c>
    </row>
    <row r="3402">
      <c r="A3402" s="49" t="s">
        <v>7054</v>
      </c>
      <c r="B3402" s="49" t="s">
        <v>7055</v>
      </c>
      <c r="C3402" s="50">
        <v>1.35</v>
      </c>
      <c r="D3402" s="51">
        <v>0.0</v>
      </c>
      <c r="E3402" s="52">
        <v>0.0</v>
      </c>
      <c r="F3402" s="51">
        <v>1.0762529E7</v>
      </c>
      <c r="G3402" s="49" t="s">
        <v>56</v>
      </c>
      <c r="I3402" s="51">
        <v>27834.0</v>
      </c>
      <c r="J3402" s="49" t="s">
        <v>107</v>
      </c>
      <c r="K3402" s="49" t="s">
        <v>262</v>
      </c>
    </row>
    <row r="3403">
      <c r="A3403" s="49" t="s">
        <v>7056</v>
      </c>
      <c r="B3403" s="49" t="s">
        <v>7057</v>
      </c>
      <c r="C3403" s="50">
        <v>78.06</v>
      </c>
      <c r="D3403" s="51">
        <v>-0.79</v>
      </c>
      <c r="E3403" s="52">
        <v>-0.01</v>
      </c>
      <c r="F3403" s="53">
        <v>2.06E9</v>
      </c>
      <c r="G3403" s="49" t="s">
        <v>56</v>
      </c>
      <c r="I3403" s="51">
        <v>222361.0</v>
      </c>
      <c r="J3403" s="49" t="s">
        <v>315</v>
      </c>
      <c r="K3403" s="49" t="s">
        <v>316</v>
      </c>
    </row>
    <row r="3404">
      <c r="A3404" s="49" t="s">
        <v>7058</v>
      </c>
      <c r="B3404" s="49" t="s">
        <v>7059</v>
      </c>
      <c r="C3404" s="50">
        <v>8.98</v>
      </c>
      <c r="D3404" s="51">
        <v>-0.15</v>
      </c>
      <c r="E3404" s="52">
        <v>-0.0164</v>
      </c>
      <c r="F3404" s="51">
        <v>0.0</v>
      </c>
      <c r="G3404" s="49" t="s">
        <v>56</v>
      </c>
      <c r="H3404" s="51">
        <v>2010.0</v>
      </c>
      <c r="I3404" s="51">
        <v>11995.0</v>
      </c>
      <c r="J3404" s="49" t="s">
        <v>72</v>
      </c>
      <c r="K3404" s="49" t="s">
        <v>321</v>
      </c>
    </row>
    <row r="3405">
      <c r="A3405" s="49" t="s">
        <v>7060</v>
      </c>
      <c r="B3405" s="49" t="s">
        <v>7061</v>
      </c>
      <c r="C3405" s="50">
        <v>2.47</v>
      </c>
      <c r="D3405" s="51">
        <v>-0.215</v>
      </c>
      <c r="E3405" s="52">
        <v>-0.0801</v>
      </c>
      <c r="F3405" s="51">
        <v>2.9622878E7</v>
      </c>
      <c r="G3405" s="49" t="s">
        <v>56</v>
      </c>
      <c r="I3405" s="51">
        <v>154499.0</v>
      </c>
      <c r="J3405" s="49" t="s">
        <v>95</v>
      </c>
      <c r="K3405" s="49" t="s">
        <v>1289</v>
      </c>
    </row>
    <row r="3406">
      <c r="A3406" s="49" t="s">
        <v>7062</v>
      </c>
      <c r="B3406" s="49" t="s">
        <v>7063</v>
      </c>
      <c r="C3406" s="50">
        <v>1.9</v>
      </c>
      <c r="D3406" s="51">
        <v>-0.06</v>
      </c>
      <c r="E3406" s="52">
        <v>-0.0306</v>
      </c>
      <c r="F3406" s="51">
        <v>3.6665294E7</v>
      </c>
      <c r="G3406" s="49" t="s">
        <v>56</v>
      </c>
      <c r="H3406" s="51">
        <v>1999.0</v>
      </c>
      <c r="I3406" s="51">
        <v>42059.0</v>
      </c>
      <c r="J3406" s="49" t="s">
        <v>107</v>
      </c>
      <c r="K3406" s="49" t="s">
        <v>262</v>
      </c>
    </row>
    <row r="3407">
      <c r="A3407" s="49" t="s">
        <v>7064</v>
      </c>
      <c r="B3407" s="49" t="s">
        <v>7065</v>
      </c>
      <c r="C3407" s="50">
        <v>5.1</v>
      </c>
      <c r="D3407" s="51">
        <v>-0.12</v>
      </c>
      <c r="E3407" s="52">
        <v>-0.023</v>
      </c>
      <c r="F3407" s="51">
        <v>6.2508267E7</v>
      </c>
      <c r="G3407" s="54"/>
      <c r="H3407" s="51">
        <v>2022.0</v>
      </c>
      <c r="I3407" s="51">
        <v>6940.0</v>
      </c>
      <c r="J3407" s="49" t="s">
        <v>127</v>
      </c>
      <c r="K3407" s="49" t="s">
        <v>441</v>
      </c>
    </row>
    <row r="3408">
      <c r="A3408" s="49" t="s">
        <v>7066</v>
      </c>
      <c r="B3408" s="49" t="s">
        <v>7067</v>
      </c>
      <c r="C3408" s="50">
        <v>29.68</v>
      </c>
      <c r="D3408" s="51">
        <v>0.19</v>
      </c>
      <c r="E3408" s="52">
        <v>0.0064</v>
      </c>
      <c r="F3408" s="53">
        <v>7.47E8</v>
      </c>
      <c r="G3408" s="49" t="s">
        <v>56</v>
      </c>
      <c r="I3408" s="51">
        <v>165140.0</v>
      </c>
      <c r="J3408" s="49" t="s">
        <v>520</v>
      </c>
      <c r="K3408" s="49" t="s">
        <v>391</v>
      </c>
    </row>
    <row r="3409">
      <c r="A3409" s="49" t="s">
        <v>7068</v>
      </c>
      <c r="B3409" s="49" t="s">
        <v>7069</v>
      </c>
      <c r="C3409" s="50">
        <v>425.68</v>
      </c>
      <c r="D3409" s="51">
        <v>0.36</v>
      </c>
      <c r="E3409" s="52">
        <v>9.0E-4</v>
      </c>
      <c r="F3409" s="53">
        <v>3.53E10</v>
      </c>
      <c r="G3409" s="49" t="s">
        <v>56</v>
      </c>
      <c r="H3409" s="51">
        <v>1991.0</v>
      </c>
      <c r="I3409" s="51">
        <v>285061.0</v>
      </c>
      <c r="J3409" s="49" t="s">
        <v>82</v>
      </c>
      <c r="K3409" s="49" t="s">
        <v>152</v>
      </c>
    </row>
    <row r="3410">
      <c r="A3410" s="49" t="s">
        <v>7070</v>
      </c>
      <c r="B3410" s="49" t="s">
        <v>7071</v>
      </c>
      <c r="C3410" s="50">
        <v>25.93</v>
      </c>
      <c r="D3410" s="51">
        <v>-0.79</v>
      </c>
      <c r="E3410" s="52">
        <v>-0.0296</v>
      </c>
      <c r="F3410" s="53">
        <v>1.49E9</v>
      </c>
      <c r="G3410" s="49" t="s">
        <v>56</v>
      </c>
      <c r="H3410" s="51">
        <v>2019.0</v>
      </c>
      <c r="I3410" s="51">
        <v>667625.0</v>
      </c>
      <c r="J3410" s="49" t="s">
        <v>82</v>
      </c>
      <c r="K3410" s="49" t="s">
        <v>83</v>
      </c>
    </row>
    <row r="3411">
      <c r="A3411" s="49" t="s">
        <v>7072</v>
      </c>
      <c r="B3411" s="49" t="s">
        <v>7073</v>
      </c>
      <c r="C3411" s="50">
        <v>10.91</v>
      </c>
      <c r="D3411" s="51">
        <v>-0.08</v>
      </c>
      <c r="E3411" s="52">
        <v>-0.0073</v>
      </c>
      <c r="F3411" s="53">
        <v>1.13E9</v>
      </c>
      <c r="G3411" s="49" t="s">
        <v>121</v>
      </c>
      <c r="H3411" s="51">
        <v>2022.0</v>
      </c>
      <c r="I3411" s="51">
        <v>344722.0</v>
      </c>
      <c r="J3411" s="49" t="s">
        <v>127</v>
      </c>
      <c r="K3411" s="49" t="s">
        <v>128</v>
      </c>
    </row>
    <row r="3412">
      <c r="A3412" s="49" t="s">
        <v>7074</v>
      </c>
      <c r="B3412" s="49" t="s">
        <v>7075</v>
      </c>
      <c r="C3412" s="50">
        <v>17.35</v>
      </c>
      <c r="D3412" s="51">
        <v>-0.51</v>
      </c>
      <c r="E3412" s="52">
        <v>-0.0286</v>
      </c>
      <c r="F3412" s="53">
        <v>6.83E9</v>
      </c>
      <c r="G3412" s="49" t="s">
        <v>56</v>
      </c>
      <c r="I3412" s="51">
        <v>565722.0</v>
      </c>
      <c r="J3412" s="49" t="s">
        <v>95</v>
      </c>
      <c r="K3412" s="49" t="s">
        <v>362</v>
      </c>
    </row>
    <row r="3413">
      <c r="A3413" s="49" t="s">
        <v>7076</v>
      </c>
      <c r="B3413" s="49" t="s">
        <v>7077</v>
      </c>
      <c r="C3413" s="50">
        <v>61.82</v>
      </c>
      <c r="D3413" s="51">
        <v>-0.95</v>
      </c>
      <c r="E3413" s="52">
        <v>-0.0151</v>
      </c>
      <c r="F3413" s="53">
        <v>1.25E9</v>
      </c>
      <c r="G3413" s="49" t="s">
        <v>56</v>
      </c>
      <c r="I3413" s="51">
        <v>20093.0</v>
      </c>
      <c r="J3413" s="49" t="s">
        <v>57</v>
      </c>
      <c r="K3413" s="49" t="s">
        <v>340</v>
      </c>
    </row>
    <row r="3414">
      <c r="A3414" s="49" t="s">
        <v>7078</v>
      </c>
      <c r="B3414" s="49" t="s">
        <v>7079</v>
      </c>
      <c r="C3414" s="50">
        <v>195.6</v>
      </c>
      <c r="D3414" s="51">
        <v>-1.33</v>
      </c>
      <c r="E3414" s="52">
        <v>-0.0068</v>
      </c>
      <c r="F3414" s="53">
        <v>1.48E10</v>
      </c>
      <c r="G3414" s="49" t="s">
        <v>56</v>
      </c>
      <c r="H3414" s="51">
        <v>1989.0</v>
      </c>
      <c r="I3414" s="51">
        <v>643620.0</v>
      </c>
      <c r="J3414" s="49" t="s">
        <v>57</v>
      </c>
      <c r="K3414" s="49" t="s">
        <v>1064</v>
      </c>
    </row>
    <row r="3415">
      <c r="A3415" s="49" t="s">
        <v>7080</v>
      </c>
      <c r="B3415" s="49" t="s">
        <v>7081</v>
      </c>
      <c r="C3415" s="50">
        <v>0.112</v>
      </c>
      <c r="D3415" s="51">
        <v>-0.006</v>
      </c>
      <c r="E3415" s="52">
        <v>-0.0509</v>
      </c>
      <c r="F3415" s="51">
        <v>514080.0</v>
      </c>
      <c r="G3415" s="49" t="s">
        <v>67</v>
      </c>
      <c r="H3415" s="51">
        <v>2021.0</v>
      </c>
      <c r="I3415" s="51">
        <v>3.1046736E7</v>
      </c>
      <c r="J3415" s="49" t="s">
        <v>107</v>
      </c>
      <c r="K3415" s="49" t="s">
        <v>262</v>
      </c>
    </row>
    <row r="3416">
      <c r="A3416" s="49" t="s">
        <v>7082</v>
      </c>
      <c r="B3416" s="49" t="s">
        <v>7083</v>
      </c>
      <c r="C3416" s="50">
        <v>66.4</v>
      </c>
      <c r="D3416" s="51">
        <v>-0.59</v>
      </c>
      <c r="E3416" s="52">
        <v>-0.0088</v>
      </c>
      <c r="F3416" s="53">
        <v>1.69E10</v>
      </c>
      <c r="G3416" s="49" t="s">
        <v>56</v>
      </c>
      <c r="I3416" s="51">
        <v>2851562.0</v>
      </c>
      <c r="J3416" s="49" t="s">
        <v>57</v>
      </c>
      <c r="K3416" s="49" t="s">
        <v>345</v>
      </c>
    </row>
    <row r="3417">
      <c r="A3417" s="49" t="s">
        <v>7084</v>
      </c>
      <c r="B3417" s="49" t="s">
        <v>7085</v>
      </c>
      <c r="C3417" s="50">
        <v>11.13</v>
      </c>
      <c r="D3417" s="51">
        <v>0.0</v>
      </c>
      <c r="E3417" s="52">
        <v>0.0</v>
      </c>
      <c r="F3417" s="51">
        <v>0.0</v>
      </c>
      <c r="G3417" s="54"/>
      <c r="H3417" s="51">
        <v>2022.0</v>
      </c>
      <c r="I3417" s="51">
        <v>892.0</v>
      </c>
      <c r="J3417" s="49" t="s">
        <v>95</v>
      </c>
      <c r="K3417" s="49" t="s">
        <v>215</v>
      </c>
    </row>
    <row r="3418">
      <c r="A3418" s="49" t="s">
        <v>7086</v>
      </c>
      <c r="B3418" s="49" t="s">
        <v>7087</v>
      </c>
      <c r="C3418" s="50">
        <v>16.91</v>
      </c>
      <c r="D3418" s="51">
        <v>-0.05</v>
      </c>
      <c r="E3418" s="52">
        <v>-0.003</v>
      </c>
      <c r="F3418" s="51">
        <v>0.0</v>
      </c>
      <c r="G3418" s="49" t="s">
        <v>56</v>
      </c>
      <c r="I3418" s="51">
        <v>62565.0</v>
      </c>
      <c r="J3418" s="49" t="s">
        <v>72</v>
      </c>
      <c r="K3418" s="49" t="s">
        <v>321</v>
      </c>
    </row>
    <row r="3419">
      <c r="A3419" s="49" t="s">
        <v>7088</v>
      </c>
      <c r="B3419" s="49" t="s">
        <v>7089</v>
      </c>
      <c r="C3419" s="50">
        <v>2.08</v>
      </c>
      <c r="D3419" s="51">
        <v>-0.1</v>
      </c>
      <c r="E3419" s="52">
        <v>-0.0459</v>
      </c>
      <c r="F3419" s="53">
        <v>1.13E8</v>
      </c>
      <c r="G3419" s="49" t="s">
        <v>504</v>
      </c>
      <c r="H3419" s="51">
        <v>2017.0</v>
      </c>
      <c r="I3419" s="51">
        <v>211240.0</v>
      </c>
      <c r="J3419" s="49" t="s">
        <v>82</v>
      </c>
      <c r="K3419" s="49" t="s">
        <v>83</v>
      </c>
    </row>
    <row r="3420">
      <c r="A3420" s="49" t="s">
        <v>7090</v>
      </c>
      <c r="B3420" s="49" t="s">
        <v>7091</v>
      </c>
      <c r="C3420" s="50">
        <v>20.08</v>
      </c>
      <c r="D3420" s="51">
        <v>-0.09</v>
      </c>
      <c r="E3420" s="52">
        <v>-0.0045</v>
      </c>
      <c r="F3420" s="53">
        <v>2.32E9</v>
      </c>
      <c r="G3420" s="54"/>
      <c r="H3420" s="51">
        <v>2019.0</v>
      </c>
      <c r="I3420" s="51">
        <v>31455.0</v>
      </c>
      <c r="J3420" s="49" t="s">
        <v>72</v>
      </c>
      <c r="K3420" s="49" t="s">
        <v>878</v>
      </c>
    </row>
    <row r="3421">
      <c r="A3421" s="49" t="s">
        <v>7092</v>
      </c>
      <c r="B3421" s="49" t="s">
        <v>7093</v>
      </c>
      <c r="C3421" s="50">
        <v>8.0</v>
      </c>
      <c r="D3421" s="51">
        <v>-0.04</v>
      </c>
      <c r="E3421" s="52">
        <v>-0.005</v>
      </c>
      <c r="F3421" s="51">
        <v>0.0</v>
      </c>
      <c r="G3421" s="49" t="s">
        <v>56</v>
      </c>
      <c r="H3421" s="51">
        <v>2005.0</v>
      </c>
      <c r="I3421" s="51">
        <v>29729.0</v>
      </c>
      <c r="J3421" s="49" t="s">
        <v>72</v>
      </c>
      <c r="K3421" s="49" t="s">
        <v>124</v>
      </c>
    </row>
    <row r="3422">
      <c r="A3422" s="49" t="s">
        <v>7094</v>
      </c>
      <c r="B3422" s="49" t="s">
        <v>7095</v>
      </c>
      <c r="C3422" s="50">
        <v>0.3215</v>
      </c>
      <c r="D3422" s="51">
        <v>-0.0025</v>
      </c>
      <c r="E3422" s="52">
        <v>-0.0077</v>
      </c>
      <c r="F3422" s="51">
        <v>1.7334188E7</v>
      </c>
      <c r="G3422" s="49" t="s">
        <v>56</v>
      </c>
      <c r="I3422" s="51">
        <v>2083146.0</v>
      </c>
      <c r="J3422" s="49" t="s">
        <v>82</v>
      </c>
      <c r="K3422" s="49" t="s">
        <v>83</v>
      </c>
    </row>
    <row r="3423">
      <c r="A3423" s="49" t="s">
        <v>7096</v>
      </c>
      <c r="B3423" s="49" t="s">
        <v>7097</v>
      </c>
      <c r="C3423" s="50">
        <v>4.81</v>
      </c>
      <c r="D3423" s="51">
        <v>-0.04</v>
      </c>
      <c r="E3423" s="52">
        <v>-0.0083</v>
      </c>
      <c r="F3423" s="51">
        <v>0.0</v>
      </c>
      <c r="G3423" s="49" t="s">
        <v>56</v>
      </c>
      <c r="H3423" s="51">
        <v>2005.0</v>
      </c>
      <c r="I3423" s="51">
        <v>179425.0</v>
      </c>
      <c r="J3423" s="49" t="s">
        <v>72</v>
      </c>
      <c r="K3423" s="49" t="s">
        <v>481</v>
      </c>
    </row>
    <row r="3424">
      <c r="A3424" s="49" t="s">
        <v>7098</v>
      </c>
      <c r="B3424" s="49" t="s">
        <v>7099</v>
      </c>
      <c r="C3424" s="50">
        <v>15.42</v>
      </c>
      <c r="D3424" s="51">
        <v>-0.01</v>
      </c>
      <c r="E3424" s="52">
        <v>-7.0E-4</v>
      </c>
      <c r="F3424" s="51">
        <v>0.0</v>
      </c>
      <c r="G3424" s="49" t="s">
        <v>56</v>
      </c>
      <c r="H3424" s="51">
        <v>2009.0</v>
      </c>
      <c r="I3424" s="51">
        <v>15159.0</v>
      </c>
      <c r="J3424" s="49" t="s">
        <v>72</v>
      </c>
      <c r="K3424" s="49" t="s">
        <v>124</v>
      </c>
    </row>
    <row r="3425">
      <c r="A3425" s="49" t="s">
        <v>7100</v>
      </c>
      <c r="B3425" s="49" t="s">
        <v>7101</v>
      </c>
      <c r="C3425" s="50">
        <v>11.23</v>
      </c>
      <c r="D3425" s="51">
        <v>0.06</v>
      </c>
      <c r="E3425" s="52">
        <v>0.0054</v>
      </c>
      <c r="F3425" s="53">
        <v>5.5E8</v>
      </c>
      <c r="G3425" s="49" t="s">
        <v>7102</v>
      </c>
      <c r="H3425" s="51">
        <v>2018.0</v>
      </c>
      <c r="I3425" s="51">
        <v>62538.0</v>
      </c>
      <c r="J3425" s="49" t="s">
        <v>72</v>
      </c>
      <c r="K3425" s="49" t="s">
        <v>237</v>
      </c>
    </row>
    <row r="3426">
      <c r="A3426" s="49" t="s">
        <v>7103</v>
      </c>
      <c r="B3426" s="49" t="s">
        <v>7104</v>
      </c>
      <c r="C3426" s="50">
        <v>4.49</v>
      </c>
      <c r="D3426" s="51">
        <v>0.05</v>
      </c>
      <c r="E3426" s="52">
        <v>0.0113</v>
      </c>
      <c r="F3426" s="53">
        <v>2.62E8</v>
      </c>
      <c r="G3426" s="49" t="s">
        <v>56</v>
      </c>
      <c r="H3426" s="51">
        <v>2019.0</v>
      </c>
      <c r="I3426" s="51">
        <v>256385.0</v>
      </c>
      <c r="J3426" s="49" t="s">
        <v>82</v>
      </c>
      <c r="K3426" s="49" t="s">
        <v>83</v>
      </c>
    </row>
    <row r="3427">
      <c r="A3427" s="49" t="s">
        <v>7105</v>
      </c>
      <c r="B3427" s="49" t="s">
        <v>7106</v>
      </c>
      <c r="C3427" s="50">
        <v>4.18</v>
      </c>
      <c r="D3427" s="51">
        <v>-0.15</v>
      </c>
      <c r="E3427" s="52">
        <v>-0.0346</v>
      </c>
      <c r="F3427" s="51">
        <v>0.0</v>
      </c>
      <c r="G3427" s="49" t="s">
        <v>56</v>
      </c>
      <c r="H3427" s="51">
        <v>2004.0</v>
      </c>
      <c r="I3427" s="51">
        <v>519757.0</v>
      </c>
      <c r="J3427" s="49" t="s">
        <v>72</v>
      </c>
      <c r="K3427" s="49" t="s">
        <v>552</v>
      </c>
    </row>
    <row r="3428">
      <c r="A3428" s="49" t="s">
        <v>7107</v>
      </c>
      <c r="B3428" s="49" t="s">
        <v>7108</v>
      </c>
      <c r="C3428" s="50">
        <v>30.01</v>
      </c>
      <c r="D3428" s="51">
        <v>0.04</v>
      </c>
      <c r="E3428" s="52">
        <v>0.0013</v>
      </c>
      <c r="F3428" s="53">
        <v>6.11E9</v>
      </c>
      <c r="G3428" s="49" t="s">
        <v>56</v>
      </c>
      <c r="H3428" s="51">
        <v>2015.0</v>
      </c>
      <c r="I3428" s="51">
        <v>1466451.0</v>
      </c>
      <c r="J3428" s="49" t="s">
        <v>95</v>
      </c>
      <c r="K3428" s="49" t="s">
        <v>229</v>
      </c>
    </row>
    <row r="3429">
      <c r="A3429" s="49" t="s">
        <v>7109</v>
      </c>
      <c r="B3429" s="49" t="s">
        <v>7110</v>
      </c>
      <c r="C3429" s="50">
        <v>10.64</v>
      </c>
      <c r="D3429" s="51">
        <v>0.0016</v>
      </c>
      <c r="E3429" s="52">
        <v>2.0E-4</v>
      </c>
      <c r="F3429" s="51">
        <v>0.0</v>
      </c>
      <c r="G3429" s="49" t="s">
        <v>56</v>
      </c>
      <c r="H3429" s="51">
        <v>2022.0</v>
      </c>
      <c r="I3429" s="51">
        <v>940.0</v>
      </c>
      <c r="J3429" s="49" t="s">
        <v>72</v>
      </c>
      <c r="K3429" s="49" t="s">
        <v>73</v>
      </c>
    </row>
    <row r="3430">
      <c r="A3430" s="49" t="s">
        <v>7111</v>
      </c>
      <c r="B3430" s="49" t="s">
        <v>7112</v>
      </c>
      <c r="C3430" s="50">
        <v>0.15</v>
      </c>
      <c r="D3430" s="51">
        <v>0.0</v>
      </c>
      <c r="E3430" s="52">
        <v>0.0</v>
      </c>
      <c r="F3430" s="51">
        <v>0.0</v>
      </c>
      <c r="G3430" s="49" t="s">
        <v>56</v>
      </c>
      <c r="H3430" s="51">
        <v>2022.0</v>
      </c>
      <c r="I3430" s="51">
        <v>201.0</v>
      </c>
      <c r="J3430" s="49" t="s">
        <v>72</v>
      </c>
      <c r="K3430" s="49" t="s">
        <v>73</v>
      </c>
    </row>
    <row r="3431">
      <c r="A3431" s="49" t="s">
        <v>7113</v>
      </c>
      <c r="B3431" s="49" t="s">
        <v>7114</v>
      </c>
      <c r="C3431" s="50">
        <v>0.1</v>
      </c>
      <c r="D3431" s="51">
        <v>-0.02</v>
      </c>
      <c r="E3431" s="52">
        <v>-0.1667</v>
      </c>
      <c r="F3431" s="51">
        <v>0.0</v>
      </c>
      <c r="G3431" s="49" t="s">
        <v>56</v>
      </c>
      <c r="H3431" s="51">
        <v>2022.0</v>
      </c>
      <c r="I3431" s="51">
        <v>12106.0</v>
      </c>
      <c r="J3431" s="49" t="s">
        <v>72</v>
      </c>
      <c r="K3431" s="49" t="s">
        <v>73</v>
      </c>
    </row>
    <row r="3432">
      <c r="A3432" s="49" t="s">
        <v>7115</v>
      </c>
      <c r="B3432" s="49" t="s">
        <v>7116</v>
      </c>
      <c r="C3432" s="50">
        <v>2.64</v>
      </c>
      <c r="D3432" s="51">
        <v>0.05</v>
      </c>
      <c r="E3432" s="52">
        <v>0.0193</v>
      </c>
      <c r="F3432" s="53">
        <v>1.4E8</v>
      </c>
      <c r="G3432" s="49" t="s">
        <v>56</v>
      </c>
      <c r="H3432" s="51">
        <v>2020.0</v>
      </c>
      <c r="I3432" s="51">
        <v>1587.0</v>
      </c>
      <c r="J3432" s="49" t="s">
        <v>68</v>
      </c>
      <c r="K3432" s="49" t="s">
        <v>69</v>
      </c>
    </row>
    <row r="3433">
      <c r="A3433" s="49" t="s">
        <v>7117</v>
      </c>
      <c r="B3433" s="49" t="s">
        <v>7118</v>
      </c>
      <c r="C3433" s="50">
        <v>4.68</v>
      </c>
      <c r="D3433" s="51">
        <v>-0.06</v>
      </c>
      <c r="E3433" s="52">
        <v>-0.0127</v>
      </c>
      <c r="F3433" s="51">
        <v>0.0</v>
      </c>
      <c r="G3433" s="49" t="s">
        <v>56</v>
      </c>
      <c r="H3433" s="51">
        <v>2011.0</v>
      </c>
      <c r="I3433" s="51">
        <v>134552.0</v>
      </c>
      <c r="J3433" s="49" t="s">
        <v>72</v>
      </c>
      <c r="K3433" s="49" t="s">
        <v>124</v>
      </c>
    </row>
    <row r="3434">
      <c r="A3434" s="49" t="s">
        <v>7119</v>
      </c>
      <c r="B3434" s="49" t="s">
        <v>7120</v>
      </c>
      <c r="C3434" s="50">
        <v>74.32</v>
      </c>
      <c r="D3434" s="51">
        <v>-0.34</v>
      </c>
      <c r="E3434" s="52">
        <v>-0.0046</v>
      </c>
      <c r="F3434" s="53">
        <v>1.24E10</v>
      </c>
      <c r="G3434" s="49" t="s">
        <v>138</v>
      </c>
      <c r="I3434" s="51">
        <v>156529.0</v>
      </c>
      <c r="J3434" s="49" t="s">
        <v>95</v>
      </c>
      <c r="K3434" s="49" t="s">
        <v>163</v>
      </c>
    </row>
    <row r="3435">
      <c r="A3435" s="49" t="s">
        <v>7121</v>
      </c>
      <c r="B3435" s="49" t="s">
        <v>7122</v>
      </c>
      <c r="C3435" s="50">
        <v>6.8812</v>
      </c>
      <c r="D3435" s="51">
        <v>0.0012</v>
      </c>
      <c r="E3435" s="52">
        <v>2.0E-4</v>
      </c>
      <c r="F3435" s="53">
        <v>1.66E8</v>
      </c>
      <c r="G3435" s="49" t="s">
        <v>56</v>
      </c>
      <c r="H3435" s="51">
        <v>2016.0</v>
      </c>
      <c r="I3435" s="51">
        <v>73992.0</v>
      </c>
      <c r="J3435" s="49" t="s">
        <v>72</v>
      </c>
      <c r="K3435" s="49" t="s">
        <v>124</v>
      </c>
    </row>
    <row r="3436">
      <c r="A3436" s="49" t="s">
        <v>7123</v>
      </c>
      <c r="B3436" s="49" t="s">
        <v>7124</v>
      </c>
      <c r="C3436" s="50">
        <v>2.49</v>
      </c>
      <c r="D3436" s="51">
        <v>-0.02</v>
      </c>
      <c r="E3436" s="52">
        <v>-0.008</v>
      </c>
      <c r="F3436" s="53">
        <v>3.6E8</v>
      </c>
      <c r="G3436" s="49" t="s">
        <v>56</v>
      </c>
      <c r="I3436" s="51">
        <v>737433.0</v>
      </c>
      <c r="J3436" s="49" t="s">
        <v>95</v>
      </c>
      <c r="K3436" s="49" t="s">
        <v>1795</v>
      </c>
    </row>
    <row r="3437">
      <c r="A3437" s="49" t="s">
        <v>7125</v>
      </c>
      <c r="B3437" s="49" t="s">
        <v>7126</v>
      </c>
      <c r="C3437" s="50">
        <v>5.05</v>
      </c>
      <c r="D3437" s="51">
        <v>-0.25</v>
      </c>
      <c r="E3437" s="52">
        <v>-0.0472</v>
      </c>
      <c r="F3437" s="53">
        <v>1.68E9</v>
      </c>
      <c r="G3437" s="54"/>
      <c r="H3437" s="51">
        <v>2021.0</v>
      </c>
      <c r="I3437" s="51">
        <v>309218.0</v>
      </c>
      <c r="J3437" s="49" t="s">
        <v>520</v>
      </c>
      <c r="K3437" s="49" t="s">
        <v>391</v>
      </c>
    </row>
    <row r="3438">
      <c r="A3438" s="49" t="s">
        <v>7127</v>
      </c>
      <c r="B3438" s="49" t="s">
        <v>7128</v>
      </c>
      <c r="C3438" s="50">
        <v>1.2921</v>
      </c>
      <c r="D3438" s="51">
        <v>0.0221</v>
      </c>
      <c r="E3438" s="52">
        <v>0.0174</v>
      </c>
      <c r="F3438" s="51">
        <v>1.1636919E7</v>
      </c>
      <c r="G3438" s="49" t="s">
        <v>56</v>
      </c>
      <c r="H3438" s="51">
        <v>1999.0</v>
      </c>
      <c r="I3438" s="51">
        <v>2333.0</v>
      </c>
      <c r="J3438" s="49" t="s">
        <v>72</v>
      </c>
      <c r="K3438" s="49" t="s">
        <v>185</v>
      </c>
    </row>
    <row r="3439">
      <c r="A3439" s="49" t="s">
        <v>7129</v>
      </c>
      <c r="B3439" s="49" t="s">
        <v>7130</v>
      </c>
      <c r="C3439" s="50">
        <v>6.64</v>
      </c>
      <c r="D3439" s="51">
        <v>-0.02</v>
      </c>
      <c r="E3439" s="52">
        <v>-0.003</v>
      </c>
      <c r="F3439" s="51">
        <v>5.8336796E7</v>
      </c>
      <c r="G3439" s="54"/>
      <c r="H3439" s="51">
        <v>2017.0</v>
      </c>
      <c r="I3439" s="51">
        <v>8323.0</v>
      </c>
      <c r="J3439" s="49" t="s">
        <v>72</v>
      </c>
      <c r="K3439" s="49" t="s">
        <v>321</v>
      </c>
    </row>
    <row r="3440">
      <c r="A3440" s="49" t="s">
        <v>7131</v>
      </c>
      <c r="B3440" s="49" t="s">
        <v>7132</v>
      </c>
      <c r="C3440" s="50">
        <v>22.18</v>
      </c>
      <c r="D3440" s="51">
        <v>0.04</v>
      </c>
      <c r="E3440" s="52">
        <v>0.0018</v>
      </c>
      <c r="F3440" s="51">
        <v>0.0</v>
      </c>
      <c r="G3440" s="49" t="s">
        <v>56</v>
      </c>
      <c r="H3440" s="51">
        <v>1994.0</v>
      </c>
      <c r="I3440" s="51">
        <v>21460.0</v>
      </c>
      <c r="J3440" s="49" t="s">
        <v>72</v>
      </c>
      <c r="K3440" s="49" t="s">
        <v>481</v>
      </c>
    </row>
    <row r="3441">
      <c r="A3441" s="49" t="s">
        <v>7133</v>
      </c>
      <c r="B3441" s="49" t="s">
        <v>7134</v>
      </c>
      <c r="C3441" s="50">
        <v>4.21</v>
      </c>
      <c r="D3441" s="51">
        <v>-0.01</v>
      </c>
      <c r="E3441" s="52">
        <v>-0.0024</v>
      </c>
      <c r="F3441" s="53">
        <v>2.04E8</v>
      </c>
      <c r="G3441" s="49" t="s">
        <v>56</v>
      </c>
      <c r="I3441" s="51">
        <v>51606.0</v>
      </c>
      <c r="J3441" s="49" t="s">
        <v>95</v>
      </c>
      <c r="K3441" s="49" t="s">
        <v>540</v>
      </c>
    </row>
    <row r="3442">
      <c r="A3442" s="49" t="s">
        <v>7135</v>
      </c>
      <c r="B3442" s="49" t="s">
        <v>7136</v>
      </c>
      <c r="C3442" s="50">
        <v>29.56</v>
      </c>
      <c r="D3442" s="51">
        <v>-2.04</v>
      </c>
      <c r="E3442" s="52">
        <v>-0.0646</v>
      </c>
      <c r="F3442" s="53">
        <v>5.74E8</v>
      </c>
      <c r="G3442" s="49" t="s">
        <v>56</v>
      </c>
      <c r="I3442" s="51">
        <v>129670.0</v>
      </c>
      <c r="J3442" s="49" t="s">
        <v>57</v>
      </c>
      <c r="K3442" s="49" t="s">
        <v>279</v>
      </c>
    </row>
    <row r="3443">
      <c r="A3443" s="49" t="s">
        <v>7137</v>
      </c>
      <c r="B3443" s="49" t="s">
        <v>7138</v>
      </c>
      <c r="C3443" s="50">
        <v>20.21</v>
      </c>
      <c r="D3443" s="51">
        <v>-0.36</v>
      </c>
      <c r="E3443" s="52">
        <v>-0.0175</v>
      </c>
      <c r="F3443" s="53">
        <v>6.74E8</v>
      </c>
      <c r="G3443" s="49" t="s">
        <v>56</v>
      </c>
      <c r="H3443" s="51">
        <v>2018.0</v>
      </c>
      <c r="I3443" s="51">
        <v>118402.0</v>
      </c>
      <c r="J3443" s="49" t="s">
        <v>107</v>
      </c>
      <c r="K3443" s="49" t="s">
        <v>348</v>
      </c>
    </row>
    <row r="3444">
      <c r="A3444" s="49" t="s">
        <v>7139</v>
      </c>
      <c r="B3444" s="49" t="s">
        <v>7140</v>
      </c>
      <c r="C3444" s="50">
        <v>10.21</v>
      </c>
      <c r="D3444" s="51">
        <v>-0.04</v>
      </c>
      <c r="E3444" s="52">
        <v>-0.0039</v>
      </c>
      <c r="F3444" s="53">
        <v>4.81E8</v>
      </c>
      <c r="G3444" s="49" t="s">
        <v>56</v>
      </c>
      <c r="I3444" s="51">
        <v>180810.0</v>
      </c>
      <c r="J3444" s="49" t="s">
        <v>72</v>
      </c>
      <c r="K3444" s="49" t="s">
        <v>124</v>
      </c>
    </row>
    <row r="3445">
      <c r="A3445" s="49" t="s">
        <v>7141</v>
      </c>
      <c r="B3445" s="49" t="s">
        <v>7142</v>
      </c>
      <c r="C3445" s="50">
        <v>1.23</v>
      </c>
      <c r="D3445" s="51">
        <v>-0.0622</v>
      </c>
      <c r="E3445" s="52">
        <v>-0.0481</v>
      </c>
      <c r="F3445" s="51">
        <v>1.4391E7</v>
      </c>
      <c r="G3445" s="49" t="s">
        <v>738</v>
      </c>
      <c r="H3445" s="51">
        <v>2021.0</v>
      </c>
      <c r="I3445" s="51">
        <v>14724.0</v>
      </c>
      <c r="J3445" s="49" t="s">
        <v>82</v>
      </c>
      <c r="K3445" s="49" t="s">
        <v>178</v>
      </c>
    </row>
    <row r="3446">
      <c r="A3446" s="49" t="s">
        <v>7143</v>
      </c>
      <c r="B3446" s="49" t="s">
        <v>7144</v>
      </c>
      <c r="C3446" s="50">
        <v>0.15</v>
      </c>
      <c r="D3446" s="51">
        <v>-0.0298</v>
      </c>
      <c r="E3446" s="52">
        <v>-0.1657</v>
      </c>
      <c r="F3446" s="51">
        <v>1700841.0</v>
      </c>
      <c r="G3446" s="49" t="s">
        <v>738</v>
      </c>
      <c r="H3446" s="51">
        <v>2021.0</v>
      </c>
      <c r="I3446" s="51">
        <v>6414.0</v>
      </c>
      <c r="J3446" s="49" t="s">
        <v>82</v>
      </c>
      <c r="K3446" s="49" t="s">
        <v>178</v>
      </c>
    </row>
    <row r="3447">
      <c r="A3447" s="49" t="s">
        <v>7145</v>
      </c>
      <c r="B3447" s="49" t="s">
        <v>7146</v>
      </c>
      <c r="C3447" s="50">
        <v>75.17</v>
      </c>
      <c r="D3447" s="51">
        <v>-1.69</v>
      </c>
      <c r="E3447" s="52">
        <v>-0.022</v>
      </c>
      <c r="F3447" s="53">
        <v>2.11E9</v>
      </c>
      <c r="G3447" s="49" t="s">
        <v>56</v>
      </c>
      <c r="H3447" s="51">
        <v>2016.0</v>
      </c>
      <c r="I3447" s="51">
        <v>147343.0</v>
      </c>
      <c r="J3447" s="49" t="s">
        <v>72</v>
      </c>
      <c r="K3447" s="49" t="s">
        <v>68</v>
      </c>
    </row>
    <row r="3448">
      <c r="A3448" s="49" t="s">
        <v>7147</v>
      </c>
      <c r="B3448" s="49" t="s">
        <v>7148</v>
      </c>
      <c r="C3448" s="50">
        <v>25.8429</v>
      </c>
      <c r="D3448" s="51">
        <v>-0.1371</v>
      </c>
      <c r="E3448" s="52">
        <v>-0.0053</v>
      </c>
      <c r="F3448" s="54"/>
      <c r="G3448" s="49" t="s">
        <v>56</v>
      </c>
      <c r="I3448" s="51">
        <v>3719.0</v>
      </c>
      <c r="J3448" s="54"/>
      <c r="K3448" s="54"/>
    </row>
    <row r="3449">
      <c r="A3449" s="49" t="s">
        <v>7149</v>
      </c>
      <c r="B3449" s="49" t="s">
        <v>7150</v>
      </c>
      <c r="C3449" s="50">
        <v>3.34</v>
      </c>
      <c r="D3449" s="51">
        <v>-0.45</v>
      </c>
      <c r="E3449" s="52">
        <v>-0.1187</v>
      </c>
      <c r="F3449" s="53">
        <v>1.41E8</v>
      </c>
      <c r="G3449" s="49" t="s">
        <v>56</v>
      </c>
      <c r="H3449" s="51">
        <v>2021.0</v>
      </c>
      <c r="I3449" s="51">
        <v>244810.0</v>
      </c>
      <c r="J3449" s="49" t="s">
        <v>82</v>
      </c>
      <c r="K3449" s="49" t="s">
        <v>83</v>
      </c>
    </row>
    <row r="3450">
      <c r="A3450" s="49" t="s">
        <v>7151</v>
      </c>
      <c r="B3450" s="49" t="s">
        <v>7152</v>
      </c>
      <c r="C3450" s="50">
        <v>0.93</v>
      </c>
      <c r="D3450" s="51">
        <v>-0.1</v>
      </c>
      <c r="E3450" s="52">
        <v>-0.0971</v>
      </c>
      <c r="F3450" s="51">
        <v>4973943.0</v>
      </c>
      <c r="G3450" s="49" t="s">
        <v>56</v>
      </c>
      <c r="H3450" s="51">
        <v>2020.0</v>
      </c>
      <c r="I3450" s="51">
        <v>99144.0</v>
      </c>
      <c r="J3450" s="49" t="s">
        <v>82</v>
      </c>
      <c r="K3450" s="49" t="s">
        <v>83</v>
      </c>
    </row>
    <row r="3451">
      <c r="A3451" s="49" t="s">
        <v>7153</v>
      </c>
      <c r="B3451" s="49" t="s">
        <v>7154</v>
      </c>
      <c r="C3451" s="50">
        <v>0.8101</v>
      </c>
      <c r="D3451" s="51">
        <v>-0.1799</v>
      </c>
      <c r="E3451" s="52">
        <v>-0.1817</v>
      </c>
      <c r="F3451" s="51">
        <v>1.4630406E7</v>
      </c>
      <c r="G3451" s="49" t="s">
        <v>214</v>
      </c>
      <c r="H3451" s="51">
        <v>2022.0</v>
      </c>
      <c r="I3451" s="51">
        <v>21855.0</v>
      </c>
      <c r="J3451" s="49" t="s">
        <v>95</v>
      </c>
      <c r="K3451" s="49" t="s">
        <v>469</v>
      </c>
    </row>
    <row r="3452">
      <c r="A3452" s="49" t="s">
        <v>7155</v>
      </c>
      <c r="B3452" s="49" t="s">
        <v>7156</v>
      </c>
      <c r="C3452" s="50">
        <v>119.98</v>
      </c>
      <c r="D3452" s="51">
        <v>-4.47</v>
      </c>
      <c r="E3452" s="52">
        <v>-0.0359</v>
      </c>
      <c r="F3452" s="53">
        <v>1.9E10</v>
      </c>
      <c r="G3452" s="49" t="s">
        <v>56</v>
      </c>
      <c r="H3452" s="51">
        <v>2000.0</v>
      </c>
      <c r="I3452" s="51">
        <v>2532058.0</v>
      </c>
      <c r="J3452" s="49" t="s">
        <v>82</v>
      </c>
      <c r="K3452" s="49" t="s">
        <v>244</v>
      </c>
    </row>
    <row r="3453">
      <c r="A3453" s="49" t="s">
        <v>7157</v>
      </c>
      <c r="B3453" s="49" t="s">
        <v>7158</v>
      </c>
      <c r="C3453" s="50">
        <v>2.34</v>
      </c>
      <c r="D3453" s="51">
        <v>-0.1</v>
      </c>
      <c r="E3453" s="52">
        <v>-0.041</v>
      </c>
      <c r="F3453" s="53">
        <v>1.54E8</v>
      </c>
      <c r="G3453" s="49" t="s">
        <v>56</v>
      </c>
      <c r="H3453" s="51">
        <v>2018.0</v>
      </c>
      <c r="I3453" s="51">
        <v>386468.0</v>
      </c>
      <c r="J3453" s="49" t="s">
        <v>68</v>
      </c>
      <c r="K3453" s="49" t="s">
        <v>86</v>
      </c>
    </row>
    <row r="3454">
      <c r="A3454" s="49" t="s">
        <v>7159</v>
      </c>
      <c r="B3454" s="49" t="s">
        <v>7160</v>
      </c>
      <c r="C3454" s="50">
        <v>1.305</v>
      </c>
      <c r="D3454" s="51">
        <v>-0.015</v>
      </c>
      <c r="E3454" s="52">
        <v>-0.0114</v>
      </c>
      <c r="F3454" s="53">
        <v>1.08E8</v>
      </c>
      <c r="G3454" s="49" t="s">
        <v>67</v>
      </c>
      <c r="H3454" s="51">
        <v>2020.0</v>
      </c>
      <c r="I3454" s="51">
        <v>308792.0</v>
      </c>
      <c r="J3454" s="49" t="s">
        <v>82</v>
      </c>
      <c r="K3454" s="49" t="s">
        <v>83</v>
      </c>
    </row>
    <row r="3455">
      <c r="A3455" s="49" t="s">
        <v>7161</v>
      </c>
      <c r="B3455" s="49" t="s">
        <v>7162</v>
      </c>
      <c r="C3455" s="50">
        <v>0.01</v>
      </c>
      <c r="D3455" s="51">
        <v>0.0</v>
      </c>
      <c r="E3455" s="52">
        <v>0.0</v>
      </c>
      <c r="F3455" s="51">
        <v>11093.0</v>
      </c>
      <c r="G3455" s="49" t="s">
        <v>56</v>
      </c>
      <c r="H3455" s="51">
        <v>2019.0</v>
      </c>
      <c r="I3455" s="51">
        <v>200.0</v>
      </c>
      <c r="J3455" s="49" t="s">
        <v>82</v>
      </c>
      <c r="K3455" s="49" t="s">
        <v>244</v>
      </c>
    </row>
    <row r="3456">
      <c r="A3456" s="49" t="s">
        <v>7163</v>
      </c>
      <c r="B3456" s="49" t="s">
        <v>7164</v>
      </c>
      <c r="C3456" s="50">
        <v>11.27</v>
      </c>
      <c r="D3456" s="51">
        <v>0.0</v>
      </c>
      <c r="E3456" s="52">
        <v>0.0</v>
      </c>
      <c r="F3456" s="51">
        <v>0.0</v>
      </c>
      <c r="G3456" s="49" t="s">
        <v>56</v>
      </c>
      <c r="H3456" s="51">
        <v>2021.0</v>
      </c>
      <c r="I3456" s="51">
        <v>125.0</v>
      </c>
      <c r="J3456" s="49" t="s">
        <v>95</v>
      </c>
      <c r="K3456" s="49" t="s">
        <v>901</v>
      </c>
    </row>
    <row r="3457">
      <c r="A3457" s="49" t="s">
        <v>7165</v>
      </c>
      <c r="B3457" s="49" t="s">
        <v>7166</v>
      </c>
      <c r="C3457" s="50">
        <v>0.07</v>
      </c>
      <c r="D3457" s="51">
        <v>0.0</v>
      </c>
      <c r="E3457" s="52">
        <v>0.0</v>
      </c>
      <c r="F3457" s="51">
        <v>0.0</v>
      </c>
      <c r="G3457" s="49" t="s">
        <v>56</v>
      </c>
      <c r="H3457" s="51">
        <v>2021.0</v>
      </c>
      <c r="I3457" s="51">
        <v>4.0</v>
      </c>
      <c r="J3457" s="49" t="s">
        <v>95</v>
      </c>
      <c r="K3457" s="49" t="s">
        <v>901</v>
      </c>
    </row>
    <row r="3458">
      <c r="A3458" s="49" t="s">
        <v>7167</v>
      </c>
      <c r="B3458" s="49" t="s">
        <v>7168</v>
      </c>
      <c r="C3458" s="50">
        <v>0.016</v>
      </c>
      <c r="D3458" s="51">
        <v>-0.004</v>
      </c>
      <c r="E3458" s="52">
        <v>-0.2</v>
      </c>
      <c r="F3458" s="51">
        <v>0.0</v>
      </c>
      <c r="G3458" s="49" t="s">
        <v>56</v>
      </c>
      <c r="H3458" s="51">
        <v>2021.0</v>
      </c>
      <c r="I3458" s="51">
        <v>32256.0</v>
      </c>
      <c r="J3458" s="49" t="s">
        <v>95</v>
      </c>
      <c r="K3458" s="49" t="s">
        <v>901</v>
      </c>
    </row>
    <row r="3459">
      <c r="A3459" s="49" t="s">
        <v>7169</v>
      </c>
      <c r="B3459" s="49" t="s">
        <v>7170</v>
      </c>
      <c r="C3459" s="50">
        <v>18.02</v>
      </c>
      <c r="D3459" s="51">
        <v>0.14</v>
      </c>
      <c r="E3459" s="52">
        <v>0.0078</v>
      </c>
      <c r="F3459" s="53">
        <v>9.84E8</v>
      </c>
      <c r="G3459" s="49" t="s">
        <v>121</v>
      </c>
      <c r="H3459" s="54"/>
      <c r="I3459" s="51">
        <v>437038.0</v>
      </c>
      <c r="J3459" s="54"/>
      <c r="K3459" s="54"/>
    </row>
    <row r="3460">
      <c r="A3460" s="49" t="s">
        <v>7171</v>
      </c>
      <c r="B3460" s="49" t="s">
        <v>7172</v>
      </c>
      <c r="C3460" s="50">
        <v>0.591</v>
      </c>
      <c r="D3460" s="51">
        <v>0.01</v>
      </c>
      <c r="E3460" s="52">
        <v>0.0172</v>
      </c>
      <c r="F3460" s="51">
        <v>7913225.0</v>
      </c>
      <c r="G3460" s="49" t="s">
        <v>121</v>
      </c>
      <c r="H3460" s="54"/>
      <c r="I3460" s="51">
        <v>15756.0</v>
      </c>
      <c r="J3460" s="49" t="s">
        <v>82</v>
      </c>
      <c r="K3460" s="49" t="s">
        <v>309</v>
      </c>
    </row>
    <row r="3461">
      <c r="A3461" s="49" t="s">
        <v>7173</v>
      </c>
      <c r="B3461" s="49" t="s">
        <v>7174</v>
      </c>
      <c r="C3461" s="50">
        <v>48.74</v>
      </c>
      <c r="D3461" s="51">
        <v>-1.7</v>
      </c>
      <c r="E3461" s="52">
        <v>-0.0337</v>
      </c>
      <c r="F3461" s="53">
        <v>2.36E9</v>
      </c>
      <c r="G3461" s="49" t="s">
        <v>138</v>
      </c>
      <c r="H3461" s="51">
        <v>2021.0</v>
      </c>
      <c r="I3461" s="51">
        <v>340534.0</v>
      </c>
      <c r="J3461" s="49" t="s">
        <v>82</v>
      </c>
      <c r="K3461" s="49" t="s">
        <v>139</v>
      </c>
    </row>
    <row r="3462">
      <c r="A3462" s="49" t="s">
        <v>7175</v>
      </c>
      <c r="B3462" s="49" t="s">
        <v>7176</v>
      </c>
      <c r="C3462" s="50">
        <v>14.6</v>
      </c>
      <c r="D3462" s="51">
        <v>-0.14</v>
      </c>
      <c r="E3462" s="52">
        <v>-0.0095</v>
      </c>
      <c r="F3462" s="53">
        <v>3.63E9</v>
      </c>
      <c r="G3462" s="49" t="s">
        <v>56</v>
      </c>
      <c r="H3462" s="51">
        <v>1989.0</v>
      </c>
      <c r="I3462" s="51">
        <v>4340461.0</v>
      </c>
      <c r="J3462" s="49" t="s">
        <v>82</v>
      </c>
      <c r="K3462" s="49" t="s">
        <v>83</v>
      </c>
    </row>
    <row r="3463">
      <c r="A3463" s="49" t="s">
        <v>7177</v>
      </c>
      <c r="B3463" s="49" t="s">
        <v>7178</v>
      </c>
      <c r="C3463" s="50">
        <v>80.66</v>
      </c>
      <c r="D3463" s="51">
        <v>0.01</v>
      </c>
      <c r="E3463" s="52">
        <v>1.0E-4</v>
      </c>
      <c r="F3463" s="53">
        <v>1.53E9</v>
      </c>
      <c r="G3463" s="49" t="s">
        <v>56</v>
      </c>
      <c r="H3463" s="51">
        <v>1987.0</v>
      </c>
      <c r="I3463" s="51">
        <v>79017.0</v>
      </c>
      <c r="J3463" s="49" t="s">
        <v>145</v>
      </c>
      <c r="K3463" s="49" t="s">
        <v>254</v>
      </c>
    </row>
    <row r="3464">
      <c r="A3464" s="49" t="s">
        <v>7179</v>
      </c>
      <c r="B3464" s="49" t="s">
        <v>7180</v>
      </c>
      <c r="C3464" s="50">
        <v>1.85</v>
      </c>
      <c r="D3464" s="51">
        <v>0.06</v>
      </c>
      <c r="E3464" s="52">
        <v>0.0335</v>
      </c>
      <c r="F3464" s="53">
        <v>1.6E8</v>
      </c>
      <c r="G3464" s="49" t="s">
        <v>610</v>
      </c>
      <c r="H3464" s="54"/>
      <c r="I3464" s="51">
        <v>142830.0</v>
      </c>
      <c r="J3464" s="49" t="s">
        <v>82</v>
      </c>
      <c r="K3464" s="49" t="s">
        <v>83</v>
      </c>
    </row>
    <row r="3465">
      <c r="A3465" s="49" t="s">
        <v>7181</v>
      </c>
      <c r="B3465" s="49" t="s">
        <v>7182</v>
      </c>
      <c r="C3465" s="50">
        <v>6.58</v>
      </c>
      <c r="D3465" s="51">
        <v>-0.11</v>
      </c>
      <c r="E3465" s="52">
        <v>-0.0164</v>
      </c>
      <c r="F3465" s="53">
        <v>2.12E8</v>
      </c>
      <c r="G3465" s="49" t="s">
        <v>56</v>
      </c>
      <c r="H3465" s="51">
        <v>1999.0</v>
      </c>
      <c r="I3465" s="51">
        <v>246022.0</v>
      </c>
      <c r="J3465" s="49" t="s">
        <v>107</v>
      </c>
      <c r="K3465" s="49" t="s">
        <v>819</v>
      </c>
    </row>
    <row r="3466">
      <c r="A3466" s="49" t="s">
        <v>7183</v>
      </c>
      <c r="B3466" s="49" t="s">
        <v>7184</v>
      </c>
      <c r="C3466" s="50">
        <v>2.82</v>
      </c>
      <c r="D3466" s="51">
        <v>-0.06</v>
      </c>
      <c r="E3466" s="52">
        <v>-0.0208</v>
      </c>
      <c r="F3466" s="51">
        <v>4.5928827E7</v>
      </c>
      <c r="G3466" s="49" t="s">
        <v>56</v>
      </c>
      <c r="H3466" s="51">
        <v>2021.0</v>
      </c>
      <c r="I3466" s="51">
        <v>47490.0</v>
      </c>
      <c r="J3466" s="49" t="s">
        <v>82</v>
      </c>
      <c r="K3466" s="49" t="s">
        <v>211</v>
      </c>
    </row>
    <row r="3467">
      <c r="A3467" s="49" t="s">
        <v>7185</v>
      </c>
      <c r="B3467" s="49" t="s">
        <v>7186</v>
      </c>
      <c r="C3467" s="50">
        <v>8.22</v>
      </c>
      <c r="D3467" s="51">
        <v>-0.38</v>
      </c>
      <c r="E3467" s="52">
        <v>-0.0442</v>
      </c>
      <c r="F3467" s="53">
        <v>3.51E8</v>
      </c>
      <c r="G3467" s="49" t="s">
        <v>56</v>
      </c>
      <c r="H3467" s="51">
        <v>2020.0</v>
      </c>
      <c r="I3467" s="51">
        <v>34724.0</v>
      </c>
      <c r="J3467" s="49" t="s">
        <v>82</v>
      </c>
      <c r="K3467" s="49" t="s">
        <v>211</v>
      </c>
    </row>
    <row r="3468">
      <c r="A3468" s="49" t="s">
        <v>7187</v>
      </c>
      <c r="B3468" s="49" t="s">
        <v>7188</v>
      </c>
      <c r="C3468" s="50">
        <v>0.9905</v>
      </c>
      <c r="D3468" s="51">
        <v>-0.0195</v>
      </c>
      <c r="E3468" s="52">
        <v>-0.0193</v>
      </c>
      <c r="F3468" s="51">
        <v>9278860.0</v>
      </c>
      <c r="G3468" s="49" t="s">
        <v>56</v>
      </c>
      <c r="I3468" s="51">
        <v>16594.0</v>
      </c>
      <c r="J3468" s="49" t="s">
        <v>82</v>
      </c>
      <c r="K3468" s="49" t="s">
        <v>83</v>
      </c>
    </row>
    <row r="3469">
      <c r="A3469" s="49" t="s">
        <v>7189</v>
      </c>
      <c r="B3469" s="49" t="s">
        <v>7190</v>
      </c>
      <c r="C3469" s="50">
        <v>60.98</v>
      </c>
      <c r="D3469" s="51">
        <v>-0.02</v>
      </c>
      <c r="E3469" s="52">
        <v>-3.0E-4</v>
      </c>
      <c r="F3469" s="53">
        <v>3.56E10</v>
      </c>
      <c r="G3469" s="49" t="s">
        <v>121</v>
      </c>
      <c r="H3469" s="51">
        <v>1929.0</v>
      </c>
      <c r="I3469" s="51">
        <v>431829.0</v>
      </c>
      <c r="J3469" s="49" t="s">
        <v>223</v>
      </c>
      <c r="K3469" s="49" t="s">
        <v>2349</v>
      </c>
    </row>
    <row r="3470">
      <c r="A3470" s="49" t="s">
        <v>7191</v>
      </c>
      <c r="B3470" s="49" t="s">
        <v>7192</v>
      </c>
      <c r="C3470" s="50">
        <v>24.13</v>
      </c>
      <c r="D3470" s="51">
        <v>0.0</v>
      </c>
      <c r="E3470" s="52">
        <v>0.0</v>
      </c>
      <c r="F3470" s="53">
        <v>8.77E8</v>
      </c>
      <c r="G3470" s="49" t="s">
        <v>1141</v>
      </c>
      <c r="H3470" s="54"/>
      <c r="I3470" s="51">
        <v>8321.0</v>
      </c>
      <c r="J3470" s="49" t="s">
        <v>107</v>
      </c>
      <c r="K3470" s="49" t="s">
        <v>108</v>
      </c>
    </row>
    <row r="3471">
      <c r="A3471" s="49" t="s">
        <v>7193</v>
      </c>
      <c r="B3471" s="49" t="s">
        <v>7194</v>
      </c>
      <c r="C3471" s="50">
        <v>0.3045</v>
      </c>
      <c r="D3471" s="51">
        <v>-0.0285</v>
      </c>
      <c r="E3471" s="52">
        <v>-0.0856</v>
      </c>
      <c r="F3471" s="51">
        <v>7231572.0</v>
      </c>
      <c r="G3471" s="49" t="s">
        <v>56</v>
      </c>
      <c r="H3471" s="51">
        <v>2021.0</v>
      </c>
      <c r="I3471" s="51">
        <v>87162.0</v>
      </c>
      <c r="J3471" s="49" t="s">
        <v>82</v>
      </c>
      <c r="K3471" s="49" t="s">
        <v>83</v>
      </c>
    </row>
    <row r="3472">
      <c r="A3472" s="49" t="s">
        <v>7195</v>
      </c>
      <c r="B3472" s="49" t="s">
        <v>7196</v>
      </c>
      <c r="C3472" s="50">
        <v>1.59</v>
      </c>
      <c r="D3472" s="51">
        <v>-0.27</v>
      </c>
      <c r="E3472" s="52">
        <v>-0.1452</v>
      </c>
      <c r="F3472" s="51">
        <v>2.58534E7</v>
      </c>
      <c r="G3472" s="49" t="s">
        <v>3183</v>
      </c>
      <c r="H3472" s="54"/>
      <c r="I3472" s="51">
        <v>1652445.0</v>
      </c>
      <c r="J3472" s="49" t="s">
        <v>95</v>
      </c>
      <c r="K3472" s="49" t="s">
        <v>1315</v>
      </c>
    </row>
    <row r="3473">
      <c r="A3473" s="49" t="s">
        <v>7197</v>
      </c>
      <c r="B3473" s="49" t="s">
        <v>7198</v>
      </c>
      <c r="C3473" s="50">
        <v>19.25</v>
      </c>
      <c r="D3473" s="51">
        <v>0.0</v>
      </c>
      <c r="E3473" s="52">
        <v>0.0</v>
      </c>
      <c r="F3473" s="53">
        <v>3.75E9</v>
      </c>
      <c r="G3473" s="49" t="s">
        <v>3183</v>
      </c>
      <c r="H3473" s="54"/>
      <c r="I3473" s="51">
        <v>1025.0</v>
      </c>
      <c r="J3473" s="49" t="s">
        <v>95</v>
      </c>
      <c r="K3473" s="49" t="s">
        <v>1315</v>
      </c>
    </row>
    <row r="3474">
      <c r="A3474" s="49" t="s">
        <v>7199</v>
      </c>
      <c r="B3474" s="49" t="s">
        <v>7200</v>
      </c>
      <c r="C3474" s="50">
        <v>1.73</v>
      </c>
      <c r="D3474" s="51">
        <v>-0.165</v>
      </c>
      <c r="E3474" s="52">
        <v>-0.0871</v>
      </c>
      <c r="F3474" s="51">
        <v>9852279.0</v>
      </c>
      <c r="G3474" s="49" t="s">
        <v>610</v>
      </c>
      <c r="H3474" s="51">
        <v>2017.0</v>
      </c>
      <c r="I3474" s="51">
        <v>5961.0</v>
      </c>
      <c r="J3474" s="49" t="s">
        <v>82</v>
      </c>
      <c r="K3474" s="49" t="s">
        <v>83</v>
      </c>
    </row>
    <row r="3475">
      <c r="A3475" s="49" t="s">
        <v>7201</v>
      </c>
      <c r="B3475" s="49" t="s">
        <v>7202</v>
      </c>
      <c r="C3475" s="50">
        <v>6.0</v>
      </c>
      <c r="D3475" s="51">
        <v>0.0</v>
      </c>
      <c r="E3475" s="52">
        <v>0.0</v>
      </c>
      <c r="F3475" s="53">
        <v>1.76E8</v>
      </c>
      <c r="G3475" s="49" t="s">
        <v>56</v>
      </c>
      <c r="H3475" s="51">
        <v>2021.0</v>
      </c>
      <c r="I3475" s="51">
        <v>63400.0</v>
      </c>
      <c r="J3475" s="49" t="s">
        <v>82</v>
      </c>
      <c r="K3475" s="49" t="s">
        <v>83</v>
      </c>
    </row>
    <row r="3476">
      <c r="A3476" s="49" t="s">
        <v>7203</v>
      </c>
      <c r="B3476" s="49" t="s">
        <v>7204</v>
      </c>
      <c r="C3476" s="50">
        <v>1.33</v>
      </c>
      <c r="D3476" s="51">
        <v>0.01</v>
      </c>
      <c r="E3476" s="52">
        <v>0.0076</v>
      </c>
      <c r="F3476" s="51">
        <v>2835499.0</v>
      </c>
      <c r="G3476" s="49" t="s">
        <v>610</v>
      </c>
      <c r="H3476" s="54"/>
      <c r="I3476" s="51">
        <v>61678.0</v>
      </c>
      <c r="J3476" s="49" t="s">
        <v>145</v>
      </c>
      <c r="K3476" s="49" t="s">
        <v>1246</v>
      </c>
    </row>
    <row r="3477">
      <c r="A3477" s="49" t="s">
        <v>7205</v>
      </c>
      <c r="B3477" s="49" t="s">
        <v>7206</v>
      </c>
      <c r="C3477" s="50">
        <v>8.72</v>
      </c>
      <c r="D3477" s="51">
        <v>-0.49</v>
      </c>
      <c r="E3477" s="52">
        <v>-0.0532</v>
      </c>
      <c r="F3477" s="53">
        <v>6.69E8</v>
      </c>
      <c r="G3477" s="49" t="s">
        <v>504</v>
      </c>
      <c r="H3477" s="54"/>
      <c r="I3477" s="51">
        <v>487444.0</v>
      </c>
      <c r="J3477" s="49" t="s">
        <v>82</v>
      </c>
      <c r="K3477" s="49" t="s">
        <v>139</v>
      </c>
    </row>
    <row r="3478">
      <c r="A3478" s="49" t="s">
        <v>7207</v>
      </c>
      <c r="B3478" s="49" t="s">
        <v>7208</v>
      </c>
      <c r="C3478" s="50">
        <v>2.34</v>
      </c>
      <c r="D3478" s="51">
        <v>-0.11</v>
      </c>
      <c r="E3478" s="52">
        <v>-0.0449</v>
      </c>
      <c r="F3478" s="53">
        <v>1.79E8</v>
      </c>
      <c r="G3478" s="49" t="s">
        <v>504</v>
      </c>
      <c r="H3478" s="54"/>
      <c r="I3478" s="51">
        <v>1900.0</v>
      </c>
      <c r="J3478" s="49" t="s">
        <v>82</v>
      </c>
      <c r="K3478" s="49" t="s">
        <v>139</v>
      </c>
    </row>
    <row r="3479">
      <c r="A3479" s="49" t="s">
        <v>7209</v>
      </c>
      <c r="B3479" s="49" t="s">
        <v>7210</v>
      </c>
      <c r="C3479" s="50">
        <v>1.14</v>
      </c>
      <c r="D3479" s="51">
        <v>-0.05</v>
      </c>
      <c r="E3479" s="52">
        <v>-0.042</v>
      </c>
      <c r="F3479" s="51">
        <v>5.0838737E7</v>
      </c>
      <c r="G3479" s="49" t="s">
        <v>56</v>
      </c>
      <c r="H3479" s="51">
        <v>2014.0</v>
      </c>
      <c r="I3479" s="51">
        <v>597228.0</v>
      </c>
      <c r="J3479" s="49" t="s">
        <v>82</v>
      </c>
      <c r="K3479" s="49" t="s">
        <v>83</v>
      </c>
    </row>
    <row r="3480">
      <c r="A3480" s="49" t="s">
        <v>7211</v>
      </c>
      <c r="B3480" s="49" t="s">
        <v>7212</v>
      </c>
      <c r="C3480" s="50">
        <v>35.88</v>
      </c>
      <c r="D3480" s="51">
        <v>-1.07</v>
      </c>
      <c r="E3480" s="52">
        <v>-0.029</v>
      </c>
      <c r="F3480" s="53">
        <v>4.69E9</v>
      </c>
      <c r="G3480" s="49" t="s">
        <v>56</v>
      </c>
      <c r="H3480" s="51">
        <v>2019.0</v>
      </c>
      <c r="I3480" s="51">
        <v>1263771.0</v>
      </c>
      <c r="J3480" s="49" t="s">
        <v>82</v>
      </c>
      <c r="K3480" s="49" t="s">
        <v>83</v>
      </c>
    </row>
    <row r="3481">
      <c r="A3481" s="49" t="s">
        <v>7213</v>
      </c>
      <c r="B3481" s="49" t="s">
        <v>7214</v>
      </c>
      <c r="C3481" s="50">
        <v>16.56</v>
      </c>
      <c r="D3481" s="51">
        <v>0.32</v>
      </c>
      <c r="E3481" s="52">
        <v>0.0197</v>
      </c>
      <c r="F3481" s="53">
        <v>5.87E8</v>
      </c>
      <c r="G3481" s="49" t="s">
        <v>56</v>
      </c>
      <c r="H3481" s="51">
        <v>2017.0</v>
      </c>
      <c r="I3481" s="51">
        <v>383304.0</v>
      </c>
      <c r="J3481" s="49" t="s">
        <v>95</v>
      </c>
      <c r="K3481" s="49" t="s">
        <v>215</v>
      </c>
    </row>
    <row r="3482">
      <c r="A3482" s="49" t="s">
        <v>7215</v>
      </c>
      <c r="B3482" s="49" t="s">
        <v>7216</v>
      </c>
      <c r="C3482" s="50">
        <v>0.96</v>
      </c>
      <c r="D3482" s="51">
        <v>0.0599</v>
      </c>
      <c r="E3482" s="52">
        <v>0.0666</v>
      </c>
      <c r="F3482" s="51">
        <v>3.0337099E7</v>
      </c>
      <c r="G3482" s="49" t="s">
        <v>56</v>
      </c>
      <c r="H3482" s="51">
        <v>2021.0</v>
      </c>
      <c r="I3482" s="51">
        <v>75199.0</v>
      </c>
      <c r="J3482" s="49" t="s">
        <v>82</v>
      </c>
      <c r="K3482" s="49" t="s">
        <v>83</v>
      </c>
    </row>
    <row r="3483">
      <c r="A3483" s="49" t="s">
        <v>7217</v>
      </c>
      <c r="B3483" s="49" t="s">
        <v>7218</v>
      </c>
      <c r="C3483" s="50">
        <v>10.55</v>
      </c>
      <c r="D3483" s="51">
        <v>0.0</v>
      </c>
      <c r="E3483" s="52">
        <v>0.0</v>
      </c>
      <c r="F3483" s="51">
        <v>0.0</v>
      </c>
      <c r="G3483" s="49" t="s">
        <v>56</v>
      </c>
      <c r="I3483" s="51">
        <v>100.0</v>
      </c>
      <c r="J3483" s="49" t="s">
        <v>72</v>
      </c>
      <c r="K3483" s="49" t="s">
        <v>73</v>
      </c>
    </row>
    <row r="3484">
      <c r="A3484" s="49" t="s">
        <v>7219</v>
      </c>
      <c r="B3484" s="49" t="s">
        <v>7220</v>
      </c>
      <c r="C3484" s="50">
        <v>10.53</v>
      </c>
      <c r="D3484" s="51">
        <v>-0.94</v>
      </c>
      <c r="E3484" s="52">
        <v>-0.082</v>
      </c>
      <c r="F3484" s="51">
        <v>0.0</v>
      </c>
      <c r="G3484" s="49" t="s">
        <v>56</v>
      </c>
      <c r="I3484" s="51">
        <v>4827.0</v>
      </c>
      <c r="J3484" s="49" t="s">
        <v>72</v>
      </c>
      <c r="K3484" s="49" t="s">
        <v>73</v>
      </c>
    </row>
    <row r="3485">
      <c r="A3485" s="49" t="s">
        <v>7221</v>
      </c>
      <c r="B3485" s="49" t="s">
        <v>7222</v>
      </c>
      <c r="C3485" s="50">
        <v>0.03</v>
      </c>
      <c r="D3485" s="51">
        <v>0.0</v>
      </c>
      <c r="E3485" s="52">
        <v>0.0</v>
      </c>
      <c r="F3485" s="54"/>
      <c r="G3485" s="49" t="s">
        <v>56</v>
      </c>
      <c r="I3485" s="51">
        <v>100.0</v>
      </c>
      <c r="J3485" s="49" t="s">
        <v>72</v>
      </c>
      <c r="K3485" s="49" t="s">
        <v>73</v>
      </c>
    </row>
    <row r="3486">
      <c r="A3486" s="49" t="s">
        <v>7223</v>
      </c>
      <c r="B3486" s="49" t="s">
        <v>7224</v>
      </c>
      <c r="C3486" s="50">
        <v>16.4</v>
      </c>
      <c r="D3486" s="51">
        <v>-0.79</v>
      </c>
      <c r="E3486" s="52">
        <v>-0.046</v>
      </c>
      <c r="F3486" s="53">
        <v>1.43E8</v>
      </c>
      <c r="G3486" s="49" t="s">
        <v>56</v>
      </c>
      <c r="I3486" s="51">
        <v>23814.0</v>
      </c>
      <c r="J3486" s="49" t="s">
        <v>72</v>
      </c>
      <c r="K3486" s="49" t="s">
        <v>133</v>
      </c>
    </row>
    <row r="3487">
      <c r="A3487" s="49" t="s">
        <v>7225</v>
      </c>
      <c r="B3487" s="49" t="s">
        <v>7226</v>
      </c>
      <c r="C3487" s="50">
        <v>20.5</v>
      </c>
      <c r="D3487" s="51">
        <v>0.4</v>
      </c>
      <c r="E3487" s="52">
        <v>0.0199</v>
      </c>
      <c r="F3487" s="53">
        <v>1.79E8</v>
      </c>
      <c r="G3487" s="49" t="s">
        <v>56</v>
      </c>
      <c r="I3487" s="51">
        <v>515.0</v>
      </c>
      <c r="J3487" s="49" t="s">
        <v>72</v>
      </c>
      <c r="K3487" s="49" t="s">
        <v>133</v>
      </c>
    </row>
    <row r="3488">
      <c r="A3488" s="49" t="s">
        <v>7227</v>
      </c>
      <c r="B3488" s="49" t="s">
        <v>7228</v>
      </c>
      <c r="C3488" s="50">
        <v>0.2447</v>
      </c>
      <c r="D3488" s="51">
        <v>-0.0254</v>
      </c>
      <c r="E3488" s="52">
        <v>-0.094</v>
      </c>
      <c r="F3488" s="51">
        <v>570249.0</v>
      </c>
      <c r="G3488" s="49" t="s">
        <v>56</v>
      </c>
      <c r="H3488" s="51">
        <v>2020.0</v>
      </c>
      <c r="I3488" s="51">
        <v>1057096.0</v>
      </c>
      <c r="J3488" s="49" t="s">
        <v>82</v>
      </c>
      <c r="K3488" s="49" t="s">
        <v>244</v>
      </c>
    </row>
    <row r="3489">
      <c r="A3489" s="49" t="s">
        <v>7229</v>
      </c>
      <c r="B3489" s="49" t="s">
        <v>7230</v>
      </c>
      <c r="C3489" s="50">
        <v>15.81</v>
      </c>
      <c r="D3489" s="51">
        <v>-1.34</v>
      </c>
      <c r="E3489" s="52">
        <v>-0.0781</v>
      </c>
      <c r="F3489" s="53">
        <v>6.9E8</v>
      </c>
      <c r="G3489" s="49" t="s">
        <v>56</v>
      </c>
      <c r="H3489" s="51">
        <v>2020.0</v>
      </c>
      <c r="I3489" s="51">
        <v>303785.0</v>
      </c>
      <c r="J3489" s="49" t="s">
        <v>82</v>
      </c>
      <c r="K3489" s="49" t="s">
        <v>83</v>
      </c>
    </row>
    <row r="3490">
      <c r="A3490" s="49" t="s">
        <v>7231</v>
      </c>
      <c r="B3490" s="49" t="s">
        <v>7232</v>
      </c>
      <c r="C3490" s="50">
        <v>1.22</v>
      </c>
      <c r="D3490" s="51">
        <v>0.04</v>
      </c>
      <c r="E3490" s="52">
        <v>0.0339</v>
      </c>
      <c r="F3490" s="51">
        <v>5.5598681E7</v>
      </c>
      <c r="G3490" s="49" t="s">
        <v>738</v>
      </c>
      <c r="H3490" s="54"/>
      <c r="I3490" s="51">
        <v>21497.0</v>
      </c>
      <c r="J3490" s="49" t="s">
        <v>82</v>
      </c>
      <c r="K3490" s="49" t="s">
        <v>83</v>
      </c>
    </row>
    <row r="3491">
      <c r="A3491" s="49" t="s">
        <v>7233</v>
      </c>
      <c r="B3491" s="49" t="s">
        <v>7234</v>
      </c>
      <c r="C3491" s="50">
        <v>55.64</v>
      </c>
      <c r="D3491" s="51">
        <v>-1.18</v>
      </c>
      <c r="E3491" s="52">
        <v>-0.0208</v>
      </c>
      <c r="F3491" s="53">
        <v>1.25E10</v>
      </c>
      <c r="G3491" s="49" t="s">
        <v>56</v>
      </c>
      <c r="I3491" s="51">
        <v>1699386.0</v>
      </c>
      <c r="J3491" s="49" t="s">
        <v>82</v>
      </c>
      <c r="K3491" s="49" t="s">
        <v>2876</v>
      </c>
    </row>
    <row r="3492">
      <c r="A3492" s="49" t="s">
        <v>7235</v>
      </c>
      <c r="B3492" s="49" t="s">
        <v>7236</v>
      </c>
      <c r="C3492" s="50">
        <v>47.8</v>
      </c>
      <c r="D3492" s="51">
        <v>-0.59</v>
      </c>
      <c r="E3492" s="52">
        <v>-0.0122</v>
      </c>
      <c r="F3492" s="53">
        <v>2.11E9</v>
      </c>
      <c r="G3492" s="49" t="s">
        <v>56</v>
      </c>
      <c r="I3492" s="51">
        <v>213287.0</v>
      </c>
      <c r="J3492" s="49" t="s">
        <v>72</v>
      </c>
      <c r="K3492" s="49" t="s">
        <v>133</v>
      </c>
    </row>
    <row r="3493">
      <c r="A3493" s="49" t="s">
        <v>7237</v>
      </c>
      <c r="B3493" s="49" t="s">
        <v>7238</v>
      </c>
      <c r="C3493" s="50">
        <v>5.22</v>
      </c>
      <c r="D3493" s="51">
        <v>-0.09</v>
      </c>
      <c r="E3493" s="52">
        <v>-0.017</v>
      </c>
      <c r="F3493" s="53">
        <v>8.6E8</v>
      </c>
      <c r="G3493" s="49" t="s">
        <v>56</v>
      </c>
      <c r="I3493" s="51">
        <v>1574036.0</v>
      </c>
      <c r="J3493" s="49" t="s">
        <v>107</v>
      </c>
      <c r="K3493" s="49" t="s">
        <v>108</v>
      </c>
    </row>
    <row r="3494">
      <c r="A3494" s="49" t="s">
        <v>7239</v>
      </c>
      <c r="B3494" s="49" t="s">
        <v>7240</v>
      </c>
      <c r="C3494" s="50">
        <v>1.46</v>
      </c>
      <c r="D3494" s="51">
        <v>-0.03</v>
      </c>
      <c r="E3494" s="52">
        <v>-0.0201</v>
      </c>
      <c r="F3494" s="53">
        <v>2.41E8</v>
      </c>
      <c r="G3494" s="49" t="s">
        <v>56</v>
      </c>
      <c r="I3494" s="51">
        <v>32693.0</v>
      </c>
      <c r="J3494" s="49" t="s">
        <v>107</v>
      </c>
      <c r="K3494" s="49" t="s">
        <v>108</v>
      </c>
    </row>
    <row r="3495">
      <c r="A3495" s="49" t="s">
        <v>7241</v>
      </c>
      <c r="B3495" s="49" t="s">
        <v>7242</v>
      </c>
      <c r="C3495" s="50">
        <v>4.12</v>
      </c>
      <c r="D3495" s="51">
        <v>0.04</v>
      </c>
      <c r="E3495" s="52">
        <v>0.0098</v>
      </c>
      <c r="F3495" s="51">
        <v>4.17768E7</v>
      </c>
      <c r="G3495" s="54"/>
      <c r="H3495" s="51">
        <v>2019.0</v>
      </c>
      <c r="I3495" s="51">
        <v>234411.0</v>
      </c>
      <c r="J3495" s="49" t="s">
        <v>223</v>
      </c>
      <c r="K3495" s="49" t="s">
        <v>953</v>
      </c>
    </row>
    <row r="3496">
      <c r="A3496" s="49" t="s">
        <v>7243</v>
      </c>
      <c r="B3496" s="49" t="s">
        <v>7244</v>
      </c>
      <c r="C3496" s="50">
        <v>2.69</v>
      </c>
      <c r="D3496" s="51">
        <v>0.0891</v>
      </c>
      <c r="E3496" s="52">
        <v>0.0343</v>
      </c>
      <c r="F3496" s="51">
        <v>2.2598816E7</v>
      </c>
      <c r="G3496" s="49" t="s">
        <v>56</v>
      </c>
      <c r="I3496" s="51">
        <v>6009.0</v>
      </c>
      <c r="J3496" s="49" t="s">
        <v>82</v>
      </c>
      <c r="K3496" s="49" t="s">
        <v>83</v>
      </c>
    </row>
    <row r="3497">
      <c r="A3497" s="49" t="s">
        <v>7245</v>
      </c>
      <c r="B3497" s="49" t="s">
        <v>7246</v>
      </c>
      <c r="C3497" s="50">
        <v>19.2997</v>
      </c>
      <c r="D3497" s="51">
        <v>0.0997</v>
      </c>
      <c r="E3497" s="52">
        <v>0.0052</v>
      </c>
      <c r="F3497" s="53">
        <v>2.66E9</v>
      </c>
      <c r="G3497" s="49" t="s">
        <v>138</v>
      </c>
      <c r="I3497" s="51">
        <v>7958.0</v>
      </c>
      <c r="J3497" s="49" t="s">
        <v>82</v>
      </c>
      <c r="K3497" s="49" t="s">
        <v>83</v>
      </c>
    </row>
    <row r="3498">
      <c r="A3498" s="49" t="s">
        <v>7247</v>
      </c>
      <c r="B3498" s="49" t="s">
        <v>7248</v>
      </c>
      <c r="C3498" s="50">
        <v>20.66</v>
      </c>
      <c r="D3498" s="51">
        <v>-0.1</v>
      </c>
      <c r="E3498" s="52">
        <v>-0.0048</v>
      </c>
      <c r="F3498" s="53">
        <v>5.95E9</v>
      </c>
      <c r="G3498" s="49" t="s">
        <v>56</v>
      </c>
      <c r="H3498" s="51">
        <v>2021.0</v>
      </c>
      <c r="I3498" s="51">
        <v>195366.0</v>
      </c>
      <c r="J3498" s="49" t="s">
        <v>107</v>
      </c>
      <c r="K3498" s="49" t="s">
        <v>348</v>
      </c>
    </row>
    <row r="3499">
      <c r="A3499" s="49" t="s">
        <v>7249</v>
      </c>
      <c r="B3499" s="49" t="s">
        <v>7250</v>
      </c>
      <c r="C3499" s="50">
        <v>3.25</v>
      </c>
      <c r="D3499" s="51">
        <v>-0.07</v>
      </c>
      <c r="E3499" s="52">
        <v>-0.0211</v>
      </c>
      <c r="F3499" s="53">
        <v>7.38E8</v>
      </c>
      <c r="G3499" s="49" t="s">
        <v>56</v>
      </c>
      <c r="H3499" s="51">
        <v>2007.0</v>
      </c>
      <c r="I3499" s="51">
        <v>1418809.0</v>
      </c>
      <c r="J3499" s="49" t="s">
        <v>365</v>
      </c>
      <c r="K3499" s="49" t="s">
        <v>391</v>
      </c>
    </row>
    <row r="3500">
      <c r="A3500" s="49" t="s">
        <v>7251</v>
      </c>
      <c r="B3500" s="49" t="s">
        <v>7252</v>
      </c>
      <c r="C3500" s="50">
        <v>9.06</v>
      </c>
      <c r="D3500" s="51">
        <v>-0.19</v>
      </c>
      <c r="E3500" s="52">
        <v>-0.0205</v>
      </c>
      <c r="F3500" s="53">
        <v>1.91E8</v>
      </c>
      <c r="G3500" s="49" t="s">
        <v>56</v>
      </c>
      <c r="I3500" s="51">
        <v>22867.0</v>
      </c>
      <c r="J3500" s="49" t="s">
        <v>82</v>
      </c>
      <c r="K3500" s="49" t="s">
        <v>178</v>
      </c>
    </row>
    <row r="3501">
      <c r="A3501" s="49" t="s">
        <v>7253</v>
      </c>
      <c r="B3501" s="49" t="s">
        <v>7254</v>
      </c>
      <c r="C3501" s="50">
        <v>17.09</v>
      </c>
      <c r="D3501" s="51">
        <v>-0.05</v>
      </c>
      <c r="E3501" s="52">
        <v>-0.0029</v>
      </c>
      <c r="F3501" s="53">
        <v>7.19E10</v>
      </c>
      <c r="G3501" s="49" t="s">
        <v>6560</v>
      </c>
      <c r="H3501" s="54"/>
      <c r="I3501" s="51">
        <v>4830943.0</v>
      </c>
      <c r="J3501" s="49" t="s">
        <v>107</v>
      </c>
      <c r="K3501" s="49" t="s">
        <v>348</v>
      </c>
    </row>
    <row r="3502">
      <c r="A3502" s="49" t="s">
        <v>7255</v>
      </c>
      <c r="B3502" s="49" t="s">
        <v>7256</v>
      </c>
      <c r="C3502" s="50">
        <v>12.96</v>
      </c>
      <c r="D3502" s="51">
        <v>-0.07</v>
      </c>
      <c r="E3502" s="52">
        <v>-0.0054</v>
      </c>
      <c r="F3502" s="53">
        <v>4.83E10</v>
      </c>
      <c r="G3502" s="49" t="s">
        <v>422</v>
      </c>
      <c r="H3502" s="51">
        <v>1997.0</v>
      </c>
      <c r="I3502" s="51">
        <v>4618380.0</v>
      </c>
      <c r="J3502" s="49" t="s">
        <v>72</v>
      </c>
      <c r="K3502" s="49" t="s">
        <v>878</v>
      </c>
    </row>
    <row r="3503">
      <c r="A3503" s="49" t="s">
        <v>7257</v>
      </c>
      <c r="B3503" s="49" t="s">
        <v>7258</v>
      </c>
      <c r="C3503" s="50">
        <v>4.62</v>
      </c>
      <c r="D3503" s="51">
        <v>-0.06</v>
      </c>
      <c r="E3503" s="52">
        <v>-0.0128</v>
      </c>
      <c r="F3503" s="53">
        <v>1.07E8</v>
      </c>
      <c r="G3503" s="49" t="s">
        <v>56</v>
      </c>
      <c r="H3503" s="51">
        <v>2014.0</v>
      </c>
      <c r="I3503" s="51">
        <v>86404.0</v>
      </c>
      <c r="J3503" s="49" t="s">
        <v>82</v>
      </c>
      <c r="K3503" s="49" t="s">
        <v>379</v>
      </c>
    </row>
    <row r="3504">
      <c r="A3504" s="49" t="s">
        <v>7259</v>
      </c>
      <c r="B3504" s="49" t="s">
        <v>7260</v>
      </c>
      <c r="C3504" s="50">
        <v>90.74</v>
      </c>
      <c r="D3504" s="51">
        <v>-2.05</v>
      </c>
      <c r="E3504" s="52">
        <v>-0.0221</v>
      </c>
      <c r="F3504" s="53">
        <v>6.0E9</v>
      </c>
      <c r="G3504" s="49" t="s">
        <v>56</v>
      </c>
      <c r="I3504" s="51">
        <v>551828.0</v>
      </c>
      <c r="J3504" s="49" t="s">
        <v>145</v>
      </c>
      <c r="K3504" s="49" t="s">
        <v>355</v>
      </c>
    </row>
    <row r="3505">
      <c r="A3505" s="49" t="s">
        <v>7261</v>
      </c>
      <c r="B3505" s="49" t="s">
        <v>7262</v>
      </c>
      <c r="C3505" s="50">
        <v>1.05</v>
      </c>
      <c r="D3505" s="51">
        <v>-0.05</v>
      </c>
      <c r="E3505" s="52">
        <v>-0.0455</v>
      </c>
      <c r="F3505" s="51">
        <v>3.6233753E7</v>
      </c>
      <c r="G3505" s="49" t="s">
        <v>56</v>
      </c>
      <c r="H3505" s="51">
        <v>2021.0</v>
      </c>
      <c r="I3505" s="51">
        <v>32971.0</v>
      </c>
      <c r="J3505" s="49" t="s">
        <v>82</v>
      </c>
      <c r="K3505" s="49" t="s">
        <v>211</v>
      </c>
    </row>
    <row r="3506">
      <c r="A3506" s="49" t="s">
        <v>7263</v>
      </c>
      <c r="B3506" s="49" t="s">
        <v>7264</v>
      </c>
      <c r="C3506" s="50">
        <v>4.61</v>
      </c>
      <c r="D3506" s="51">
        <v>-0.07</v>
      </c>
      <c r="E3506" s="52">
        <v>-0.015</v>
      </c>
      <c r="F3506" s="51">
        <v>1.878002E7</v>
      </c>
      <c r="G3506" s="54"/>
      <c r="H3506" s="51">
        <v>2022.0</v>
      </c>
      <c r="I3506" s="51">
        <v>10294.0</v>
      </c>
      <c r="J3506" s="49" t="s">
        <v>107</v>
      </c>
      <c r="K3506" s="49" t="s">
        <v>348</v>
      </c>
    </row>
    <row r="3507">
      <c r="A3507" s="49" t="s">
        <v>7265</v>
      </c>
      <c r="B3507" s="49" t="s">
        <v>7266</v>
      </c>
      <c r="C3507" s="50">
        <v>0.6</v>
      </c>
      <c r="D3507" s="51">
        <v>-0.0187</v>
      </c>
      <c r="E3507" s="52">
        <v>-0.0302</v>
      </c>
      <c r="F3507" s="51">
        <v>1996914.0</v>
      </c>
      <c r="G3507" s="49" t="s">
        <v>121</v>
      </c>
      <c r="H3507" s="54"/>
      <c r="I3507" s="51">
        <v>14989.0</v>
      </c>
      <c r="J3507" s="49" t="s">
        <v>82</v>
      </c>
      <c r="K3507" s="49" t="s">
        <v>309</v>
      </c>
    </row>
    <row r="3508">
      <c r="A3508" s="49" t="s">
        <v>7267</v>
      </c>
      <c r="B3508" s="49" t="s">
        <v>7268</v>
      </c>
      <c r="C3508" s="50">
        <v>7.47</v>
      </c>
      <c r="D3508" s="51">
        <v>0.04</v>
      </c>
      <c r="E3508" s="52">
        <v>0.0054</v>
      </c>
      <c r="F3508" s="53">
        <v>1.35E8</v>
      </c>
      <c r="G3508" s="49" t="s">
        <v>56</v>
      </c>
      <c r="H3508" s="51">
        <v>2019.0</v>
      </c>
      <c r="I3508" s="51">
        <v>17974.0</v>
      </c>
      <c r="J3508" s="49" t="s">
        <v>82</v>
      </c>
      <c r="K3508" s="49" t="s">
        <v>139</v>
      </c>
    </row>
    <row r="3509">
      <c r="A3509" s="49" t="s">
        <v>7269</v>
      </c>
      <c r="B3509" s="49" t="s">
        <v>7270</v>
      </c>
      <c r="C3509" s="50">
        <v>19.86</v>
      </c>
      <c r="D3509" s="51">
        <v>-0.88</v>
      </c>
      <c r="E3509" s="52">
        <v>-0.0424</v>
      </c>
      <c r="F3509" s="53">
        <v>1.65E9</v>
      </c>
      <c r="G3509" s="49" t="s">
        <v>738</v>
      </c>
      <c r="H3509" s="51">
        <v>2019.0</v>
      </c>
      <c r="I3509" s="51">
        <v>2691008.0</v>
      </c>
      <c r="J3509" s="49" t="s">
        <v>82</v>
      </c>
      <c r="K3509" s="49" t="s">
        <v>498</v>
      </c>
    </row>
    <row r="3510">
      <c r="A3510" s="49" t="s">
        <v>7271</v>
      </c>
      <c r="B3510" s="49" t="s">
        <v>7272</v>
      </c>
      <c r="C3510" s="50">
        <v>5.74</v>
      </c>
      <c r="D3510" s="51">
        <v>-0.13</v>
      </c>
      <c r="E3510" s="52">
        <v>-0.0222</v>
      </c>
      <c r="F3510" s="53">
        <v>6.17E8</v>
      </c>
      <c r="G3510" s="49" t="s">
        <v>56</v>
      </c>
      <c r="H3510" s="51">
        <v>2011.0</v>
      </c>
      <c r="I3510" s="51">
        <v>1406162.0</v>
      </c>
      <c r="J3510" s="49" t="s">
        <v>68</v>
      </c>
      <c r="K3510" s="49" t="s">
        <v>86</v>
      </c>
    </row>
    <row r="3511">
      <c r="A3511" s="49" t="s">
        <v>7273</v>
      </c>
      <c r="B3511" s="49" t="s">
        <v>7274</v>
      </c>
      <c r="C3511" s="50">
        <v>18.1405</v>
      </c>
      <c r="D3511" s="51">
        <v>-0.3295</v>
      </c>
      <c r="E3511" s="52">
        <v>-0.0178</v>
      </c>
      <c r="F3511" s="54"/>
      <c r="G3511" s="49" t="s">
        <v>56</v>
      </c>
      <c r="I3511" s="51">
        <v>7454.0</v>
      </c>
      <c r="J3511" s="54"/>
      <c r="K3511" s="54"/>
    </row>
    <row r="3512">
      <c r="A3512" s="49" t="s">
        <v>7275</v>
      </c>
      <c r="B3512" s="49" t="s">
        <v>7276</v>
      </c>
      <c r="C3512" s="50">
        <v>18.07</v>
      </c>
      <c r="D3512" s="51">
        <v>0.07</v>
      </c>
      <c r="E3512" s="52">
        <v>0.0039</v>
      </c>
      <c r="F3512" s="54"/>
      <c r="G3512" s="49" t="s">
        <v>56</v>
      </c>
      <c r="I3512" s="51">
        <v>70608.0</v>
      </c>
      <c r="J3512" s="54"/>
      <c r="K3512" s="54"/>
    </row>
    <row r="3513">
      <c r="A3513" s="49" t="s">
        <v>7277</v>
      </c>
      <c r="B3513" s="49" t="s">
        <v>7278</v>
      </c>
      <c r="C3513" s="50">
        <v>5.815</v>
      </c>
      <c r="D3513" s="51">
        <v>-0.145</v>
      </c>
      <c r="E3513" s="52">
        <v>-0.0243</v>
      </c>
      <c r="F3513" s="53">
        <v>7.9E8</v>
      </c>
      <c r="G3513" s="49" t="s">
        <v>56</v>
      </c>
      <c r="H3513" s="51">
        <v>2021.0</v>
      </c>
      <c r="I3513" s="51">
        <v>27840.0</v>
      </c>
      <c r="J3513" s="49" t="s">
        <v>82</v>
      </c>
      <c r="K3513" s="49" t="s">
        <v>396</v>
      </c>
    </row>
    <row r="3514">
      <c r="A3514" s="49" t="s">
        <v>7279</v>
      </c>
      <c r="B3514" s="49" t="s">
        <v>7280</v>
      </c>
      <c r="C3514" s="50">
        <v>0.4574</v>
      </c>
      <c r="D3514" s="51">
        <v>-0.0058</v>
      </c>
      <c r="E3514" s="52">
        <v>-0.0125</v>
      </c>
      <c r="F3514" s="53">
        <v>1.23E8</v>
      </c>
      <c r="G3514" s="49" t="s">
        <v>56</v>
      </c>
      <c r="I3514" s="51">
        <v>2342557.0</v>
      </c>
      <c r="J3514" s="49" t="s">
        <v>82</v>
      </c>
      <c r="K3514" s="49" t="s">
        <v>178</v>
      </c>
    </row>
    <row r="3515">
      <c r="A3515" s="49" t="s">
        <v>7281</v>
      </c>
      <c r="B3515" s="49" t="s">
        <v>7282</v>
      </c>
      <c r="C3515" s="50">
        <v>7.28</v>
      </c>
      <c r="D3515" s="51">
        <v>0.15</v>
      </c>
      <c r="E3515" s="52">
        <v>0.021</v>
      </c>
      <c r="F3515" s="53">
        <v>2.06E8</v>
      </c>
      <c r="G3515" s="49" t="s">
        <v>56</v>
      </c>
      <c r="H3515" s="51">
        <v>1993.0</v>
      </c>
      <c r="I3515" s="51">
        <v>277231.0</v>
      </c>
      <c r="J3515" s="49" t="s">
        <v>107</v>
      </c>
      <c r="K3515" s="49" t="s">
        <v>348</v>
      </c>
    </row>
    <row r="3516">
      <c r="A3516" s="49" t="s">
        <v>7283</v>
      </c>
      <c r="B3516" s="49" t="s">
        <v>7284</v>
      </c>
      <c r="C3516" s="50">
        <v>0.1021</v>
      </c>
      <c r="D3516" s="51">
        <v>-0.0016</v>
      </c>
      <c r="E3516" s="52">
        <v>-0.0154</v>
      </c>
      <c r="F3516" s="51">
        <v>7355636.0</v>
      </c>
      <c r="G3516" s="49" t="s">
        <v>56</v>
      </c>
      <c r="H3516" s="51">
        <v>2014.0</v>
      </c>
      <c r="I3516" s="51">
        <v>3521414.0</v>
      </c>
      <c r="J3516" s="49" t="s">
        <v>107</v>
      </c>
      <c r="K3516" s="49" t="s">
        <v>348</v>
      </c>
    </row>
    <row r="3517">
      <c r="A3517" s="49" t="s">
        <v>7285</v>
      </c>
      <c r="B3517" s="49" t="s">
        <v>7286</v>
      </c>
      <c r="C3517" s="50">
        <v>10.705</v>
      </c>
      <c r="D3517" s="51">
        <v>-0.135</v>
      </c>
      <c r="E3517" s="52">
        <v>-0.0125</v>
      </c>
      <c r="F3517" s="53">
        <v>2.82E8</v>
      </c>
      <c r="G3517" s="49" t="s">
        <v>56</v>
      </c>
      <c r="H3517" s="51">
        <v>2014.0</v>
      </c>
      <c r="I3517" s="51">
        <v>60310.0</v>
      </c>
      <c r="J3517" s="49" t="s">
        <v>107</v>
      </c>
      <c r="K3517" s="49" t="s">
        <v>262</v>
      </c>
    </row>
    <row r="3518">
      <c r="A3518" s="49" t="s">
        <v>7287</v>
      </c>
      <c r="B3518" s="49" t="s">
        <v>7288</v>
      </c>
      <c r="C3518" s="50">
        <v>0.35</v>
      </c>
      <c r="D3518" s="51">
        <v>-0.031</v>
      </c>
      <c r="E3518" s="52">
        <v>-0.0814</v>
      </c>
      <c r="F3518" s="51">
        <v>4.0905557E7</v>
      </c>
      <c r="G3518" s="49" t="s">
        <v>56</v>
      </c>
      <c r="I3518" s="51">
        <v>676371.0</v>
      </c>
      <c r="J3518" s="49" t="s">
        <v>520</v>
      </c>
      <c r="K3518" s="49" t="s">
        <v>391</v>
      </c>
    </row>
    <row r="3519">
      <c r="A3519" s="49" t="s">
        <v>7289</v>
      </c>
      <c r="B3519" s="49" t="s">
        <v>7290</v>
      </c>
      <c r="C3519" s="50">
        <v>14.63</v>
      </c>
      <c r="D3519" s="51">
        <v>0.01</v>
      </c>
      <c r="E3519" s="52">
        <v>7.0E-4</v>
      </c>
      <c r="F3519" s="51">
        <v>0.0</v>
      </c>
      <c r="G3519" s="49" t="s">
        <v>56</v>
      </c>
      <c r="I3519" s="51">
        <v>5846.0</v>
      </c>
      <c r="J3519" s="49" t="s">
        <v>72</v>
      </c>
      <c r="K3519" s="49" t="s">
        <v>124</v>
      </c>
    </row>
    <row r="3520">
      <c r="A3520" s="49" t="s">
        <v>7291</v>
      </c>
      <c r="B3520" s="49" t="s">
        <v>7292</v>
      </c>
      <c r="C3520" s="50">
        <v>25.23</v>
      </c>
      <c r="D3520" s="51">
        <v>-0.05</v>
      </c>
      <c r="E3520" s="52">
        <v>-0.002</v>
      </c>
      <c r="F3520" s="53">
        <v>3.63E9</v>
      </c>
      <c r="G3520" s="49" t="s">
        <v>56</v>
      </c>
      <c r="I3520" s="51">
        <v>1031582.0</v>
      </c>
      <c r="J3520" s="49" t="s">
        <v>82</v>
      </c>
      <c r="K3520" s="49" t="s">
        <v>83</v>
      </c>
    </row>
    <row r="3521">
      <c r="A3521" s="49" t="s">
        <v>7293</v>
      </c>
      <c r="B3521" s="49" t="s">
        <v>7294</v>
      </c>
      <c r="C3521" s="50">
        <v>157.05</v>
      </c>
      <c r="D3521" s="51">
        <v>0.0</v>
      </c>
      <c r="E3521" s="52">
        <v>0.0</v>
      </c>
      <c r="F3521" s="53">
        <v>4.61E9</v>
      </c>
      <c r="G3521" s="49" t="s">
        <v>56</v>
      </c>
      <c r="H3521" s="51">
        <v>1998.0</v>
      </c>
      <c r="I3521" s="51">
        <v>631712.0</v>
      </c>
      <c r="J3521" s="49" t="s">
        <v>82</v>
      </c>
      <c r="K3521" s="49" t="s">
        <v>178</v>
      </c>
    </row>
    <row r="3522">
      <c r="A3522" s="49" t="s">
        <v>7295</v>
      </c>
      <c r="B3522" s="49" t="s">
        <v>7296</v>
      </c>
      <c r="C3522" s="50">
        <v>26.11</v>
      </c>
      <c r="D3522" s="51">
        <v>-0.36</v>
      </c>
      <c r="E3522" s="52">
        <v>-0.0136</v>
      </c>
      <c r="F3522" s="53">
        <v>3.76E9</v>
      </c>
      <c r="G3522" s="54"/>
      <c r="H3522" s="51">
        <v>2021.0</v>
      </c>
      <c r="I3522" s="51">
        <v>59470.0</v>
      </c>
      <c r="J3522" s="49" t="s">
        <v>107</v>
      </c>
      <c r="K3522" s="49" t="s">
        <v>262</v>
      </c>
    </row>
    <row r="3523">
      <c r="A3523" s="49" t="s">
        <v>7297</v>
      </c>
      <c r="B3523" s="49" t="s">
        <v>7298</v>
      </c>
      <c r="C3523" s="50">
        <v>45.55</v>
      </c>
      <c r="D3523" s="51">
        <v>-0.31</v>
      </c>
      <c r="E3523" s="52">
        <v>-0.0068</v>
      </c>
      <c r="F3523" s="53">
        <v>2.23E9</v>
      </c>
      <c r="G3523" s="49" t="s">
        <v>56</v>
      </c>
      <c r="H3523" s="51">
        <v>2016.0</v>
      </c>
      <c r="I3523" s="51">
        <v>515019.0</v>
      </c>
      <c r="J3523" s="49" t="s">
        <v>95</v>
      </c>
      <c r="K3523" s="49" t="s">
        <v>1315</v>
      </c>
    </row>
    <row r="3524">
      <c r="A3524" s="49" t="s">
        <v>7299</v>
      </c>
      <c r="B3524" s="49" t="s">
        <v>7300</v>
      </c>
      <c r="C3524" s="50">
        <v>35.745</v>
      </c>
      <c r="D3524" s="51">
        <v>-0.875</v>
      </c>
      <c r="E3524" s="52">
        <v>-0.0239</v>
      </c>
      <c r="F3524" s="53">
        <v>2.48E9</v>
      </c>
      <c r="G3524" s="49" t="s">
        <v>56</v>
      </c>
      <c r="H3524" s="51">
        <v>2021.0</v>
      </c>
      <c r="I3524" s="51">
        <v>313888.0</v>
      </c>
      <c r="J3524" s="49" t="s">
        <v>107</v>
      </c>
      <c r="K3524" s="49" t="s">
        <v>262</v>
      </c>
    </row>
    <row r="3525">
      <c r="A3525" s="49" t="s">
        <v>7301</v>
      </c>
      <c r="B3525" s="49" t="s">
        <v>7302</v>
      </c>
      <c r="C3525" s="50">
        <v>35.67</v>
      </c>
      <c r="D3525" s="51">
        <v>0.03</v>
      </c>
      <c r="E3525" s="52">
        <v>8.0E-4</v>
      </c>
      <c r="F3525" s="53">
        <v>1.49E11</v>
      </c>
      <c r="G3525" s="49" t="s">
        <v>56</v>
      </c>
      <c r="I3525" s="51">
        <v>2.9189571E7</v>
      </c>
      <c r="J3525" s="49" t="s">
        <v>107</v>
      </c>
      <c r="K3525" s="49" t="s">
        <v>108</v>
      </c>
    </row>
    <row r="3526">
      <c r="A3526" s="49" t="s">
        <v>7303</v>
      </c>
      <c r="B3526" s="49" t="s">
        <v>7304</v>
      </c>
      <c r="C3526" s="50">
        <v>10.72</v>
      </c>
      <c r="D3526" s="51">
        <v>-0.01</v>
      </c>
      <c r="E3526" s="52">
        <v>-9.0E-4</v>
      </c>
      <c r="F3526" s="51">
        <v>0.0</v>
      </c>
      <c r="G3526" s="49" t="s">
        <v>56</v>
      </c>
      <c r="H3526" s="51">
        <v>2021.0</v>
      </c>
      <c r="I3526" s="51">
        <v>11232.0</v>
      </c>
      <c r="J3526" s="49" t="s">
        <v>72</v>
      </c>
      <c r="K3526" s="49" t="s">
        <v>73</v>
      </c>
    </row>
    <row r="3527">
      <c r="A3527" s="49" t="s">
        <v>7305</v>
      </c>
      <c r="B3527" s="49" t="s">
        <v>7306</v>
      </c>
      <c r="C3527" s="50">
        <v>30.95</v>
      </c>
      <c r="D3527" s="51">
        <v>0.1</v>
      </c>
      <c r="E3527" s="52">
        <v>0.0032</v>
      </c>
      <c r="F3527" s="51">
        <v>6.8273441E7</v>
      </c>
      <c r="G3527" s="49" t="s">
        <v>56</v>
      </c>
      <c r="I3527" s="51">
        <v>3007.0</v>
      </c>
      <c r="J3527" s="49" t="s">
        <v>95</v>
      </c>
      <c r="K3527" s="49" t="s">
        <v>163</v>
      </c>
    </row>
    <row r="3528">
      <c r="A3528" s="49" t="s">
        <v>7307</v>
      </c>
      <c r="B3528" s="49" t="s">
        <v>7308</v>
      </c>
      <c r="C3528" s="50">
        <v>4.16</v>
      </c>
      <c r="D3528" s="51">
        <v>0.04</v>
      </c>
      <c r="E3528" s="52">
        <v>0.0097</v>
      </c>
      <c r="F3528" s="53">
        <v>1.18E9</v>
      </c>
      <c r="G3528" s="49" t="s">
        <v>144</v>
      </c>
      <c r="H3528" s="54"/>
      <c r="I3528" s="51">
        <v>313153.0</v>
      </c>
      <c r="J3528" s="54"/>
      <c r="K3528" s="54"/>
    </row>
    <row r="3529">
      <c r="A3529" s="49" t="s">
        <v>7309</v>
      </c>
      <c r="B3529" s="49" t="s">
        <v>7310</v>
      </c>
      <c r="C3529" s="50">
        <v>2.82</v>
      </c>
      <c r="D3529" s="51">
        <v>-1.2558</v>
      </c>
      <c r="E3529" s="52">
        <v>-0.3081</v>
      </c>
      <c r="F3529" s="51">
        <v>3.8589943E7</v>
      </c>
      <c r="G3529" s="49" t="s">
        <v>56</v>
      </c>
      <c r="H3529" s="51">
        <v>2023.0</v>
      </c>
      <c r="I3529" s="51">
        <v>59136.0</v>
      </c>
      <c r="J3529" s="49" t="s">
        <v>82</v>
      </c>
      <c r="K3529" s="49" t="s">
        <v>83</v>
      </c>
    </row>
    <row r="3530">
      <c r="A3530" s="49" t="s">
        <v>7311</v>
      </c>
      <c r="B3530" s="49" t="s">
        <v>7312</v>
      </c>
      <c r="C3530" s="50">
        <v>14.02</v>
      </c>
      <c r="D3530" s="51">
        <v>-0.13</v>
      </c>
      <c r="E3530" s="52">
        <v>-0.0092</v>
      </c>
      <c r="F3530" s="53">
        <v>1.7E8</v>
      </c>
      <c r="G3530" s="49" t="s">
        <v>56</v>
      </c>
      <c r="H3530" s="51">
        <v>1997.0</v>
      </c>
      <c r="I3530" s="51">
        <v>88759.0</v>
      </c>
      <c r="J3530" s="49" t="s">
        <v>107</v>
      </c>
      <c r="K3530" s="49" t="s">
        <v>108</v>
      </c>
    </row>
    <row r="3531">
      <c r="A3531" s="49" t="s">
        <v>7313</v>
      </c>
      <c r="B3531" s="49" t="s">
        <v>7314</v>
      </c>
      <c r="C3531" s="50">
        <v>521.52</v>
      </c>
      <c r="D3531" s="51">
        <v>-5.9</v>
      </c>
      <c r="E3531" s="52">
        <v>-0.0112</v>
      </c>
      <c r="F3531" s="53">
        <v>1.46E11</v>
      </c>
      <c r="G3531" s="49" t="s">
        <v>56</v>
      </c>
      <c r="H3531" s="51">
        <v>1993.0</v>
      </c>
      <c r="I3531" s="51">
        <v>1328331.0</v>
      </c>
      <c r="J3531" s="49" t="s">
        <v>107</v>
      </c>
      <c r="K3531" s="49" t="s">
        <v>262</v>
      </c>
    </row>
    <row r="3532">
      <c r="A3532" s="49" t="s">
        <v>7315</v>
      </c>
      <c r="B3532" s="49" t="s">
        <v>7316</v>
      </c>
      <c r="C3532" s="50">
        <v>0.3699</v>
      </c>
      <c r="D3532" s="51">
        <v>-0.027</v>
      </c>
      <c r="E3532" s="52">
        <v>-0.068</v>
      </c>
      <c r="F3532" s="51">
        <v>8557271.0</v>
      </c>
      <c r="G3532" s="49" t="s">
        <v>56</v>
      </c>
      <c r="I3532" s="51">
        <v>373055.0</v>
      </c>
      <c r="J3532" s="49" t="s">
        <v>520</v>
      </c>
      <c r="K3532" s="49" t="s">
        <v>2332</v>
      </c>
    </row>
    <row r="3533">
      <c r="A3533" s="49" t="s">
        <v>7317</v>
      </c>
      <c r="B3533" s="49" t="s">
        <v>7318</v>
      </c>
      <c r="C3533" s="50">
        <v>0.2071</v>
      </c>
      <c r="D3533" s="51">
        <v>-0.0189</v>
      </c>
      <c r="E3533" s="52">
        <v>-0.0836</v>
      </c>
      <c r="F3533" s="51">
        <v>2.8569102E7</v>
      </c>
      <c r="G3533" s="49" t="s">
        <v>56</v>
      </c>
      <c r="I3533" s="51">
        <v>203527.0</v>
      </c>
      <c r="J3533" s="49" t="s">
        <v>95</v>
      </c>
      <c r="K3533" s="49" t="s">
        <v>388</v>
      </c>
    </row>
    <row r="3534">
      <c r="A3534" s="49" t="s">
        <v>7319</v>
      </c>
      <c r="B3534" s="49" t="s">
        <v>7320</v>
      </c>
      <c r="C3534" s="50">
        <v>12.91</v>
      </c>
      <c r="D3534" s="51">
        <v>-0.14</v>
      </c>
      <c r="E3534" s="52">
        <v>-0.0107</v>
      </c>
      <c r="F3534" s="53">
        <v>8.4E8</v>
      </c>
      <c r="G3534" s="49" t="s">
        <v>56</v>
      </c>
      <c r="H3534" s="51">
        <v>2004.0</v>
      </c>
      <c r="I3534" s="51">
        <v>1049043.0</v>
      </c>
      <c r="J3534" s="49" t="s">
        <v>82</v>
      </c>
      <c r="K3534" s="49" t="s">
        <v>83</v>
      </c>
    </row>
    <row r="3535">
      <c r="A3535" s="49" t="s">
        <v>7321</v>
      </c>
      <c r="B3535" s="49" t="s">
        <v>7322</v>
      </c>
      <c r="C3535" s="50">
        <v>7.25</v>
      </c>
      <c r="D3535" s="51">
        <v>-0.05</v>
      </c>
      <c r="E3535" s="52">
        <v>-0.0069</v>
      </c>
      <c r="F3535" s="53">
        <v>1.68E8</v>
      </c>
      <c r="G3535" s="49" t="s">
        <v>56</v>
      </c>
      <c r="I3535" s="51">
        <v>24515.0</v>
      </c>
      <c r="J3535" s="49" t="s">
        <v>107</v>
      </c>
      <c r="K3535" s="49" t="s">
        <v>819</v>
      </c>
    </row>
    <row r="3536">
      <c r="A3536" s="49" t="s">
        <v>7323</v>
      </c>
      <c r="B3536" s="49" t="s">
        <v>7324</v>
      </c>
      <c r="C3536" s="50">
        <v>31.56</v>
      </c>
      <c r="D3536" s="51">
        <v>-0.64</v>
      </c>
      <c r="E3536" s="52">
        <v>-0.0199</v>
      </c>
      <c r="F3536" s="53">
        <v>1.93E10</v>
      </c>
      <c r="G3536" s="49" t="s">
        <v>56</v>
      </c>
      <c r="H3536" s="51">
        <v>2017.0</v>
      </c>
      <c r="I3536" s="51">
        <v>4070509.0</v>
      </c>
      <c r="J3536" s="49" t="s">
        <v>72</v>
      </c>
      <c r="K3536" s="49" t="s">
        <v>68</v>
      </c>
    </row>
    <row r="3537">
      <c r="A3537" s="49" t="s">
        <v>7325</v>
      </c>
      <c r="B3537" s="49" t="s">
        <v>7326</v>
      </c>
      <c r="C3537" s="50">
        <v>0.59</v>
      </c>
      <c r="D3537" s="51">
        <v>-0.0698</v>
      </c>
      <c r="E3537" s="52">
        <v>-0.1058</v>
      </c>
      <c r="F3537" s="51">
        <v>1445301.0</v>
      </c>
      <c r="G3537" s="49" t="s">
        <v>56</v>
      </c>
      <c r="I3537" s="51">
        <v>60468.0</v>
      </c>
      <c r="J3537" s="49" t="s">
        <v>82</v>
      </c>
      <c r="K3537" s="49" t="s">
        <v>178</v>
      </c>
    </row>
    <row r="3538">
      <c r="A3538" s="49" t="s">
        <v>7327</v>
      </c>
      <c r="B3538" s="49" t="s">
        <v>7328</v>
      </c>
      <c r="C3538" s="50">
        <v>1.42</v>
      </c>
      <c r="D3538" s="51">
        <v>-0.08</v>
      </c>
      <c r="E3538" s="52">
        <v>-0.0533</v>
      </c>
      <c r="F3538" s="53">
        <v>1.93E8</v>
      </c>
      <c r="G3538" s="49" t="s">
        <v>738</v>
      </c>
      <c r="H3538" s="54"/>
      <c r="I3538" s="51">
        <v>1914165.0</v>
      </c>
      <c r="J3538" s="49" t="s">
        <v>95</v>
      </c>
      <c r="K3538" s="49" t="s">
        <v>362</v>
      </c>
    </row>
    <row r="3539">
      <c r="A3539" s="49" t="s">
        <v>7329</v>
      </c>
      <c r="B3539" s="49" t="s">
        <v>7330</v>
      </c>
      <c r="C3539" s="50">
        <v>0.4559</v>
      </c>
      <c r="D3539" s="51">
        <v>-0.0042</v>
      </c>
      <c r="E3539" s="52">
        <v>-0.0091</v>
      </c>
      <c r="F3539" s="51">
        <v>6.2086862E7</v>
      </c>
      <c r="G3539" s="49" t="s">
        <v>738</v>
      </c>
      <c r="H3539" s="54"/>
      <c r="I3539" s="51">
        <v>6064.0</v>
      </c>
      <c r="J3539" s="49" t="s">
        <v>95</v>
      </c>
      <c r="K3539" s="49" t="s">
        <v>362</v>
      </c>
    </row>
    <row r="3540">
      <c r="A3540" s="49" t="s">
        <v>7331</v>
      </c>
      <c r="B3540" s="49" t="s">
        <v>7332</v>
      </c>
      <c r="C3540" s="50">
        <v>3.02</v>
      </c>
      <c r="D3540" s="51">
        <v>-0.05</v>
      </c>
      <c r="E3540" s="52">
        <v>-0.0163</v>
      </c>
      <c r="F3540" s="53">
        <v>1.86E8</v>
      </c>
      <c r="G3540" s="49" t="s">
        <v>56</v>
      </c>
      <c r="H3540" s="51">
        <v>2020.0</v>
      </c>
      <c r="I3540" s="51">
        <v>398996.0</v>
      </c>
      <c r="J3540" s="49" t="s">
        <v>82</v>
      </c>
      <c r="K3540" s="49" t="s">
        <v>83</v>
      </c>
    </row>
    <row r="3541">
      <c r="A3541" s="49" t="s">
        <v>7333</v>
      </c>
      <c r="B3541" s="49" t="s">
        <v>7334</v>
      </c>
      <c r="C3541" s="50">
        <v>11.35</v>
      </c>
      <c r="D3541" s="51">
        <v>-0.05</v>
      </c>
      <c r="E3541" s="52">
        <v>-0.0044</v>
      </c>
      <c r="F3541" s="51">
        <v>0.0</v>
      </c>
      <c r="G3541" s="49" t="s">
        <v>56</v>
      </c>
      <c r="H3541" s="51">
        <v>2022.0</v>
      </c>
      <c r="I3541" s="51">
        <v>1769.0</v>
      </c>
      <c r="J3541" s="49" t="s">
        <v>72</v>
      </c>
      <c r="K3541" s="49" t="s">
        <v>73</v>
      </c>
    </row>
    <row r="3542">
      <c r="A3542" s="49" t="s">
        <v>7335</v>
      </c>
      <c r="B3542" s="49" t="s">
        <v>7336</v>
      </c>
      <c r="C3542" s="50">
        <v>1.05</v>
      </c>
      <c r="D3542" s="51">
        <v>-0.01</v>
      </c>
      <c r="E3542" s="52">
        <v>-0.0094</v>
      </c>
      <c r="F3542" s="51">
        <v>6.917496E7</v>
      </c>
      <c r="G3542" s="49" t="s">
        <v>1349</v>
      </c>
      <c r="H3542" s="51">
        <v>2021.0</v>
      </c>
      <c r="I3542" s="51">
        <v>66686.0</v>
      </c>
      <c r="J3542" s="49" t="s">
        <v>82</v>
      </c>
      <c r="K3542" s="49" t="s">
        <v>83</v>
      </c>
    </row>
    <row r="3543">
      <c r="A3543" s="49" t="s">
        <v>7337</v>
      </c>
      <c r="B3543" s="49" t="s">
        <v>7338</v>
      </c>
      <c r="C3543" s="50">
        <v>0.25</v>
      </c>
      <c r="D3543" s="51">
        <v>-0.0632</v>
      </c>
      <c r="E3543" s="52">
        <v>-0.2018</v>
      </c>
      <c r="F3543" s="51">
        <v>1355504.0</v>
      </c>
      <c r="G3543" s="49" t="s">
        <v>56</v>
      </c>
      <c r="I3543" s="51">
        <v>552695.0</v>
      </c>
      <c r="J3543" s="49" t="s">
        <v>82</v>
      </c>
      <c r="K3543" s="49" t="s">
        <v>178</v>
      </c>
    </row>
    <row r="3544">
      <c r="A3544" s="49" t="s">
        <v>7339</v>
      </c>
      <c r="B3544" s="49" t="s">
        <v>7340</v>
      </c>
      <c r="C3544" s="50">
        <v>13.47</v>
      </c>
      <c r="D3544" s="51">
        <v>-0.22</v>
      </c>
      <c r="E3544" s="52">
        <v>-0.0161</v>
      </c>
      <c r="F3544" s="53">
        <v>2.73E9</v>
      </c>
      <c r="G3544" s="49" t="s">
        <v>56</v>
      </c>
      <c r="H3544" s="51">
        <v>2021.0</v>
      </c>
      <c r="I3544" s="51">
        <v>7648072.0</v>
      </c>
      <c r="J3544" s="49" t="s">
        <v>57</v>
      </c>
      <c r="K3544" s="49" t="s">
        <v>2603</v>
      </c>
    </row>
    <row r="3545">
      <c r="A3545" s="49" t="s">
        <v>7341</v>
      </c>
      <c r="B3545" s="49" t="s">
        <v>7342</v>
      </c>
      <c r="C3545" s="50">
        <v>4.54</v>
      </c>
      <c r="D3545" s="51">
        <v>-0.1</v>
      </c>
      <c r="E3545" s="52">
        <v>-0.0216</v>
      </c>
      <c r="F3545" s="53">
        <v>2.38E8</v>
      </c>
      <c r="G3545" s="49" t="s">
        <v>610</v>
      </c>
      <c r="H3545" s="54"/>
      <c r="I3545" s="51">
        <v>15103.0</v>
      </c>
      <c r="J3545" s="54"/>
      <c r="K3545" s="54"/>
    </row>
    <row r="3546">
      <c r="A3546" s="49" t="s">
        <v>7343</v>
      </c>
      <c r="B3546" s="49" t="s">
        <v>7344</v>
      </c>
      <c r="C3546" s="50">
        <v>46.56</v>
      </c>
      <c r="D3546" s="51">
        <v>0.58</v>
      </c>
      <c r="E3546" s="52">
        <v>0.0126</v>
      </c>
      <c r="F3546" s="53">
        <v>6.67E9</v>
      </c>
      <c r="G3546" s="49" t="s">
        <v>56</v>
      </c>
      <c r="I3546" s="51">
        <v>1283654.0</v>
      </c>
      <c r="J3546" s="49" t="s">
        <v>82</v>
      </c>
      <c r="K3546" s="49" t="s">
        <v>83</v>
      </c>
    </row>
    <row r="3547">
      <c r="A3547" s="49" t="s">
        <v>7345</v>
      </c>
      <c r="B3547" s="49" t="s">
        <v>7346</v>
      </c>
      <c r="C3547" s="50">
        <v>11.5</v>
      </c>
      <c r="D3547" s="51">
        <v>0.0</v>
      </c>
      <c r="E3547" s="52">
        <v>0.0</v>
      </c>
      <c r="F3547" s="51">
        <v>4.7936761E7</v>
      </c>
      <c r="G3547" s="49" t="s">
        <v>56</v>
      </c>
      <c r="H3547" s="51">
        <v>1987.0</v>
      </c>
      <c r="I3547" s="51">
        <v>934.0</v>
      </c>
      <c r="J3547" s="49" t="s">
        <v>68</v>
      </c>
      <c r="K3547" s="49" t="s">
        <v>86</v>
      </c>
    </row>
    <row r="3548">
      <c r="A3548" s="49" t="s">
        <v>7347</v>
      </c>
      <c r="B3548" s="49" t="s">
        <v>7348</v>
      </c>
      <c r="C3548" s="50">
        <v>98.28</v>
      </c>
      <c r="D3548" s="51">
        <v>-1.54</v>
      </c>
      <c r="E3548" s="52">
        <v>-0.0154</v>
      </c>
      <c r="F3548" s="53">
        <v>2.44E9</v>
      </c>
      <c r="G3548" s="49" t="s">
        <v>56</v>
      </c>
      <c r="I3548" s="51">
        <v>64273.0</v>
      </c>
      <c r="J3548" s="49" t="s">
        <v>57</v>
      </c>
      <c r="K3548" s="49" t="s">
        <v>345</v>
      </c>
    </row>
    <row r="3549">
      <c r="A3549" s="49" t="s">
        <v>7349</v>
      </c>
      <c r="B3549" s="49" t="s">
        <v>7350</v>
      </c>
      <c r="C3549" s="50">
        <v>23.23</v>
      </c>
      <c r="D3549" s="51">
        <v>-0.33</v>
      </c>
      <c r="E3549" s="52">
        <v>-0.014</v>
      </c>
      <c r="F3549" s="53">
        <v>1.24E10</v>
      </c>
      <c r="G3549" s="49" t="s">
        <v>56</v>
      </c>
      <c r="H3549" s="51">
        <v>2021.0</v>
      </c>
      <c r="I3549" s="51">
        <v>1668346.0</v>
      </c>
      <c r="J3549" s="49" t="s">
        <v>107</v>
      </c>
      <c r="K3549" s="49" t="s">
        <v>282</v>
      </c>
    </row>
    <row r="3550">
      <c r="A3550" s="49" t="s">
        <v>7351</v>
      </c>
      <c r="B3550" s="49" t="s">
        <v>7352</v>
      </c>
      <c r="C3550" s="50">
        <v>3.3</v>
      </c>
      <c r="D3550" s="51">
        <v>-0.04</v>
      </c>
      <c r="E3550" s="52">
        <v>-0.012</v>
      </c>
      <c r="F3550" s="53">
        <v>8.18E8</v>
      </c>
      <c r="G3550" s="49" t="s">
        <v>56</v>
      </c>
      <c r="I3550" s="51">
        <v>6275461.0</v>
      </c>
      <c r="J3550" s="49" t="s">
        <v>82</v>
      </c>
      <c r="K3550" s="49" t="s">
        <v>139</v>
      </c>
    </row>
    <row r="3551">
      <c r="A3551" s="49" t="s">
        <v>7353</v>
      </c>
      <c r="B3551" s="49" t="s">
        <v>7354</v>
      </c>
      <c r="C3551" s="50">
        <v>34.26</v>
      </c>
      <c r="D3551" s="51">
        <v>-1.0</v>
      </c>
      <c r="E3551" s="52">
        <v>-0.0284</v>
      </c>
      <c r="F3551" s="53">
        <v>1.19E10</v>
      </c>
      <c r="G3551" s="49" t="s">
        <v>56</v>
      </c>
      <c r="I3551" s="51">
        <v>2796433.0</v>
      </c>
      <c r="J3551" s="49" t="s">
        <v>127</v>
      </c>
      <c r="K3551" s="49" t="s">
        <v>3303</v>
      </c>
    </row>
    <row r="3552">
      <c r="A3552" s="49" t="s">
        <v>7355</v>
      </c>
      <c r="B3552" s="49" t="s">
        <v>7356</v>
      </c>
      <c r="C3552" s="50">
        <v>1.25</v>
      </c>
      <c r="D3552" s="51">
        <v>0.01</v>
      </c>
      <c r="E3552" s="52">
        <v>0.0081</v>
      </c>
      <c r="F3552" s="51">
        <v>3.1312825E7</v>
      </c>
      <c r="G3552" s="49" t="s">
        <v>121</v>
      </c>
      <c r="H3552" s="54"/>
      <c r="I3552" s="51">
        <v>29708.0</v>
      </c>
      <c r="J3552" s="49" t="s">
        <v>82</v>
      </c>
      <c r="K3552" s="49" t="s">
        <v>83</v>
      </c>
    </row>
    <row r="3553">
      <c r="A3553" s="49" t="s">
        <v>7357</v>
      </c>
      <c r="B3553" s="49" t="s">
        <v>7358</v>
      </c>
      <c r="C3553" s="50">
        <v>127.48</v>
      </c>
      <c r="D3553" s="51">
        <v>-0.09</v>
      </c>
      <c r="E3553" s="52">
        <v>-7.0E-4</v>
      </c>
      <c r="F3553" s="53">
        <v>4.08E9</v>
      </c>
      <c r="G3553" s="49" t="s">
        <v>56</v>
      </c>
      <c r="I3553" s="51">
        <v>77737.0</v>
      </c>
      <c r="J3553" s="49" t="s">
        <v>95</v>
      </c>
      <c r="K3553" s="49" t="s">
        <v>611</v>
      </c>
    </row>
    <row r="3554">
      <c r="A3554" s="49" t="s">
        <v>7359</v>
      </c>
      <c r="B3554" s="49" t="s">
        <v>7360</v>
      </c>
      <c r="C3554" s="50">
        <v>2.01</v>
      </c>
      <c r="D3554" s="51">
        <v>0.0</v>
      </c>
      <c r="E3554" s="52">
        <v>0.0</v>
      </c>
      <c r="F3554" s="51">
        <v>2.2077116E7</v>
      </c>
      <c r="G3554" s="49" t="s">
        <v>56</v>
      </c>
      <c r="H3554" s="51">
        <v>2013.0</v>
      </c>
      <c r="I3554" s="51">
        <v>179.0</v>
      </c>
      <c r="J3554" s="49" t="s">
        <v>107</v>
      </c>
      <c r="K3554" s="49" t="s">
        <v>348</v>
      </c>
    </row>
    <row r="3555">
      <c r="A3555" s="49" t="s">
        <v>7361</v>
      </c>
      <c r="B3555" s="49" t="s">
        <v>7362</v>
      </c>
      <c r="C3555" s="50">
        <v>28.54</v>
      </c>
      <c r="D3555" s="51">
        <v>-0.49</v>
      </c>
      <c r="E3555" s="52">
        <v>-0.0169</v>
      </c>
      <c r="F3555" s="53">
        <v>1.1E10</v>
      </c>
      <c r="G3555" s="49" t="s">
        <v>56</v>
      </c>
      <c r="I3555" s="51">
        <v>6425632.0</v>
      </c>
      <c r="J3555" s="49" t="s">
        <v>95</v>
      </c>
      <c r="K3555" s="49" t="s">
        <v>388</v>
      </c>
    </row>
    <row r="3556">
      <c r="A3556" s="49" t="s">
        <v>7363</v>
      </c>
      <c r="B3556" s="49" t="s">
        <v>7364</v>
      </c>
      <c r="C3556" s="50">
        <v>91.86</v>
      </c>
      <c r="D3556" s="51">
        <v>-1.82</v>
      </c>
      <c r="E3556" s="52">
        <v>-0.0194</v>
      </c>
      <c r="F3556" s="53">
        <v>4.35E9</v>
      </c>
      <c r="G3556" s="49" t="s">
        <v>56</v>
      </c>
      <c r="H3556" s="51">
        <v>2006.0</v>
      </c>
      <c r="I3556" s="51">
        <v>191774.0</v>
      </c>
      <c r="J3556" s="49" t="s">
        <v>107</v>
      </c>
      <c r="K3556" s="49" t="s">
        <v>108</v>
      </c>
    </row>
    <row r="3557">
      <c r="A3557" s="49" t="s">
        <v>7365</v>
      </c>
      <c r="B3557" s="49" t="s">
        <v>7366</v>
      </c>
      <c r="C3557" s="50">
        <v>2.39</v>
      </c>
      <c r="D3557" s="51">
        <v>-0.23</v>
      </c>
      <c r="E3557" s="52">
        <v>-0.0878</v>
      </c>
      <c r="F3557" s="53">
        <v>1.9E8</v>
      </c>
      <c r="G3557" s="49" t="s">
        <v>1576</v>
      </c>
      <c r="H3557" s="51">
        <v>2019.0</v>
      </c>
      <c r="I3557" s="51">
        <v>9879.0</v>
      </c>
      <c r="J3557" s="49" t="s">
        <v>82</v>
      </c>
      <c r="K3557" s="49" t="s">
        <v>139</v>
      </c>
    </row>
    <row r="3558">
      <c r="A3558" s="49" t="s">
        <v>7367</v>
      </c>
      <c r="B3558" s="49" t="s">
        <v>7368</v>
      </c>
      <c r="C3558" s="50">
        <v>21.15</v>
      </c>
      <c r="D3558" s="51">
        <v>-0.51</v>
      </c>
      <c r="E3558" s="52">
        <v>-0.0236</v>
      </c>
      <c r="F3558" s="53">
        <v>2.78E8</v>
      </c>
      <c r="G3558" s="49" t="s">
        <v>56</v>
      </c>
      <c r="H3558" s="51">
        <v>2008.0</v>
      </c>
      <c r="I3558" s="51">
        <v>72792.0</v>
      </c>
      <c r="J3558" s="49" t="s">
        <v>57</v>
      </c>
      <c r="K3558" s="49" t="s">
        <v>345</v>
      </c>
    </row>
    <row r="3559">
      <c r="A3559" s="49" t="s">
        <v>7369</v>
      </c>
      <c r="B3559" s="49" t="s">
        <v>7370</v>
      </c>
      <c r="C3559" s="50">
        <v>1.495</v>
      </c>
      <c r="D3559" s="51">
        <v>-0.055</v>
      </c>
      <c r="E3559" s="52">
        <v>-0.0355</v>
      </c>
      <c r="F3559" s="51">
        <v>8.9349079E7</v>
      </c>
      <c r="G3559" s="49" t="s">
        <v>56</v>
      </c>
      <c r="H3559" s="51">
        <v>2021.0</v>
      </c>
      <c r="I3559" s="51">
        <v>596154.0</v>
      </c>
      <c r="J3559" s="49" t="s">
        <v>82</v>
      </c>
      <c r="K3559" s="49" t="s">
        <v>211</v>
      </c>
    </row>
    <row r="3560">
      <c r="A3560" s="49" t="s">
        <v>7371</v>
      </c>
      <c r="B3560" s="49" t="s">
        <v>7372</v>
      </c>
      <c r="C3560" s="50">
        <v>10.77</v>
      </c>
      <c r="D3560" s="51">
        <v>-0.01</v>
      </c>
      <c r="E3560" s="52">
        <v>-9.0E-4</v>
      </c>
      <c r="F3560" s="51">
        <v>8.422979E7</v>
      </c>
      <c r="G3560" s="54"/>
      <c r="H3560" s="51">
        <v>2021.0</v>
      </c>
      <c r="I3560" s="51">
        <v>100.0</v>
      </c>
      <c r="J3560" s="49" t="s">
        <v>72</v>
      </c>
      <c r="K3560" s="49" t="s">
        <v>185</v>
      </c>
    </row>
    <row r="3561">
      <c r="A3561" s="49" t="s">
        <v>7373</v>
      </c>
      <c r="B3561" s="49" t="s">
        <v>7374</v>
      </c>
      <c r="C3561" s="50">
        <v>0.5024</v>
      </c>
      <c r="D3561" s="51">
        <v>-0.0025</v>
      </c>
      <c r="E3561" s="52">
        <v>-0.005</v>
      </c>
      <c r="F3561" s="51">
        <v>1.4953621E7</v>
      </c>
      <c r="G3561" s="49" t="s">
        <v>56</v>
      </c>
      <c r="H3561" s="51">
        <v>2021.0</v>
      </c>
      <c r="I3561" s="51">
        <v>1410.0</v>
      </c>
      <c r="J3561" s="49" t="s">
        <v>95</v>
      </c>
      <c r="K3561" s="49" t="s">
        <v>707</v>
      </c>
    </row>
    <row r="3562">
      <c r="A3562" s="49" t="s">
        <v>7375</v>
      </c>
      <c r="B3562" s="49" t="s">
        <v>7376</v>
      </c>
      <c r="C3562" s="50">
        <v>9.0001</v>
      </c>
      <c r="D3562" s="51">
        <v>-0.0499</v>
      </c>
      <c r="E3562" s="52">
        <v>-0.0055</v>
      </c>
      <c r="F3562" s="51">
        <v>5.3446716E7</v>
      </c>
      <c r="G3562" s="49" t="s">
        <v>56</v>
      </c>
      <c r="H3562" s="51">
        <v>2013.0</v>
      </c>
      <c r="I3562" s="51">
        <v>9065.0</v>
      </c>
      <c r="J3562" s="49" t="s">
        <v>107</v>
      </c>
      <c r="K3562" s="49" t="s">
        <v>108</v>
      </c>
    </row>
    <row r="3563">
      <c r="A3563" s="49" t="s">
        <v>7377</v>
      </c>
      <c r="B3563" s="49" t="s">
        <v>7378</v>
      </c>
      <c r="C3563" s="50">
        <v>7.2</v>
      </c>
      <c r="D3563" s="51">
        <v>-1.15</v>
      </c>
      <c r="E3563" s="52">
        <v>-0.1377</v>
      </c>
      <c r="F3563" s="53">
        <v>1.39E8</v>
      </c>
      <c r="G3563" s="49" t="s">
        <v>56</v>
      </c>
      <c r="I3563" s="51">
        <v>48163.0</v>
      </c>
      <c r="J3563" s="49" t="s">
        <v>95</v>
      </c>
      <c r="K3563" s="49" t="s">
        <v>104</v>
      </c>
    </row>
    <row r="3564">
      <c r="A3564" s="49" t="s">
        <v>7379</v>
      </c>
      <c r="B3564" s="49" t="s">
        <v>7380</v>
      </c>
      <c r="C3564" s="50">
        <v>10.21</v>
      </c>
      <c r="D3564" s="51">
        <v>-0.03</v>
      </c>
      <c r="E3564" s="52">
        <v>-0.0029</v>
      </c>
      <c r="F3564" s="51">
        <v>0.0</v>
      </c>
      <c r="G3564" s="49" t="s">
        <v>56</v>
      </c>
      <c r="H3564" s="51">
        <v>2023.0</v>
      </c>
      <c r="I3564" s="51">
        <v>293658.0</v>
      </c>
      <c r="J3564" s="49" t="s">
        <v>72</v>
      </c>
      <c r="K3564" s="49" t="s">
        <v>73</v>
      </c>
    </row>
    <row r="3565">
      <c r="A3565" s="49" t="s">
        <v>7381</v>
      </c>
      <c r="B3565" s="49" t="s">
        <v>7382</v>
      </c>
      <c r="C3565" s="50">
        <v>10.26</v>
      </c>
      <c r="D3565" s="51">
        <v>0.0</v>
      </c>
      <c r="E3565" s="52">
        <v>0.0</v>
      </c>
      <c r="F3565" s="51">
        <v>0.0</v>
      </c>
      <c r="G3565" s="49" t="s">
        <v>56</v>
      </c>
      <c r="H3565" s="51">
        <v>2023.0</v>
      </c>
      <c r="I3565" s="51">
        <v>1.0</v>
      </c>
      <c r="J3565" s="49" t="s">
        <v>72</v>
      </c>
      <c r="K3565" s="49" t="s">
        <v>73</v>
      </c>
    </row>
    <row r="3566">
      <c r="A3566" s="49" t="s">
        <v>7383</v>
      </c>
      <c r="B3566" s="49" t="s">
        <v>7384</v>
      </c>
      <c r="C3566" s="50">
        <v>0.21</v>
      </c>
      <c r="D3566" s="51">
        <v>0.0101</v>
      </c>
      <c r="E3566" s="52">
        <v>0.0505</v>
      </c>
      <c r="F3566" s="51">
        <v>0.0</v>
      </c>
      <c r="G3566" s="49" t="s">
        <v>56</v>
      </c>
      <c r="H3566" s="51">
        <v>2023.0</v>
      </c>
      <c r="I3566" s="51">
        <v>201.0</v>
      </c>
      <c r="J3566" s="49" t="s">
        <v>72</v>
      </c>
      <c r="K3566" s="49" t="s">
        <v>73</v>
      </c>
    </row>
    <row r="3567">
      <c r="A3567" s="49" t="s">
        <v>7385</v>
      </c>
      <c r="B3567" s="49" t="s">
        <v>7386</v>
      </c>
      <c r="C3567" s="50">
        <v>4.5</v>
      </c>
      <c r="D3567" s="51">
        <v>-0.08</v>
      </c>
      <c r="E3567" s="52">
        <v>-0.0175</v>
      </c>
      <c r="F3567" s="53">
        <v>4.04E9</v>
      </c>
      <c r="G3567" s="49" t="s">
        <v>67</v>
      </c>
      <c r="H3567" s="51">
        <v>2018.0</v>
      </c>
      <c r="I3567" s="51">
        <v>5125325.0</v>
      </c>
      <c r="J3567" s="49" t="s">
        <v>95</v>
      </c>
      <c r="K3567" s="49" t="s">
        <v>1819</v>
      </c>
    </row>
    <row r="3568">
      <c r="A3568" s="49" t="s">
        <v>7387</v>
      </c>
      <c r="B3568" s="49" t="s">
        <v>7388</v>
      </c>
      <c r="C3568" s="50">
        <v>8.2</v>
      </c>
      <c r="D3568" s="51">
        <v>0.0</v>
      </c>
      <c r="E3568" s="52">
        <v>0.0</v>
      </c>
      <c r="F3568" s="53">
        <v>4.34E8</v>
      </c>
      <c r="G3568" s="49" t="s">
        <v>56</v>
      </c>
      <c r="I3568" s="51">
        <v>131972.0</v>
      </c>
      <c r="J3568" s="49" t="s">
        <v>72</v>
      </c>
      <c r="K3568" s="49" t="s">
        <v>552</v>
      </c>
    </row>
    <row r="3569">
      <c r="A3569" s="49" t="s">
        <v>7389</v>
      </c>
      <c r="B3569" s="49" t="s">
        <v>7390</v>
      </c>
      <c r="C3569" s="50">
        <v>186.75</v>
      </c>
      <c r="D3569" s="51">
        <v>-2.2</v>
      </c>
      <c r="E3569" s="52">
        <v>-0.0116</v>
      </c>
      <c r="F3569" s="53">
        <v>3.42E10</v>
      </c>
      <c r="G3569" s="49" t="s">
        <v>56</v>
      </c>
      <c r="H3569" s="51">
        <v>2013.0</v>
      </c>
      <c r="I3569" s="51">
        <v>1631790.0</v>
      </c>
      <c r="J3569" s="49" t="s">
        <v>82</v>
      </c>
      <c r="K3569" s="49" t="s">
        <v>2876</v>
      </c>
    </row>
    <row r="3570">
      <c r="A3570" s="49" t="s">
        <v>7391</v>
      </c>
      <c r="B3570" s="49" t="s">
        <v>7392</v>
      </c>
      <c r="C3570" s="50">
        <v>61.22</v>
      </c>
      <c r="D3570" s="51">
        <v>-1.17</v>
      </c>
      <c r="E3570" s="52">
        <v>-0.0188</v>
      </c>
      <c r="F3570" s="53">
        <v>2.48E10</v>
      </c>
      <c r="G3570" s="49" t="s">
        <v>56</v>
      </c>
      <c r="H3570" s="51">
        <v>2017.0</v>
      </c>
      <c r="I3570" s="51">
        <v>3395488.0</v>
      </c>
      <c r="J3570" s="49" t="s">
        <v>57</v>
      </c>
      <c r="K3570" s="49" t="s">
        <v>111</v>
      </c>
    </row>
    <row r="3571">
      <c r="A3571" s="49" t="s">
        <v>7393</v>
      </c>
      <c r="B3571" s="49" t="s">
        <v>7394</v>
      </c>
      <c r="C3571" s="50">
        <v>10.33</v>
      </c>
      <c r="D3571" s="51">
        <v>0.0</v>
      </c>
      <c r="E3571" s="52">
        <v>0.0</v>
      </c>
      <c r="F3571" s="51">
        <v>0.0</v>
      </c>
      <c r="G3571" s="49" t="s">
        <v>56</v>
      </c>
      <c r="H3571" s="51">
        <v>2021.0</v>
      </c>
      <c r="I3571" s="51">
        <v>11.0</v>
      </c>
      <c r="J3571" s="49" t="s">
        <v>72</v>
      </c>
      <c r="K3571" s="49" t="s">
        <v>73</v>
      </c>
    </row>
    <row r="3572">
      <c r="A3572" s="49" t="s">
        <v>7395</v>
      </c>
      <c r="B3572" s="49" t="s">
        <v>7396</v>
      </c>
      <c r="C3572" s="50">
        <v>0.0251</v>
      </c>
      <c r="D3572" s="51">
        <v>-0.0049</v>
      </c>
      <c r="E3572" s="52">
        <v>-0.1633</v>
      </c>
      <c r="F3572" s="51">
        <v>0.0</v>
      </c>
      <c r="G3572" s="49" t="s">
        <v>56</v>
      </c>
      <c r="H3572" s="51">
        <v>2021.0</v>
      </c>
      <c r="I3572" s="51">
        <v>3512.0</v>
      </c>
      <c r="J3572" s="49" t="s">
        <v>72</v>
      </c>
      <c r="K3572" s="49" t="s">
        <v>73</v>
      </c>
    </row>
    <row r="3573">
      <c r="A3573" s="49" t="s">
        <v>7397</v>
      </c>
      <c r="B3573" s="49" t="s">
        <v>7398</v>
      </c>
      <c r="C3573" s="50">
        <v>37.29</v>
      </c>
      <c r="D3573" s="51">
        <v>0.26</v>
      </c>
      <c r="E3573" s="52">
        <v>0.007</v>
      </c>
      <c r="F3573" s="53">
        <v>1.03E9</v>
      </c>
      <c r="G3573" s="49" t="s">
        <v>56</v>
      </c>
      <c r="H3573" s="51">
        <v>2005.0</v>
      </c>
      <c r="I3573" s="51">
        <v>175808.0</v>
      </c>
      <c r="J3573" s="49" t="s">
        <v>95</v>
      </c>
      <c r="K3573" s="49" t="s">
        <v>1246</v>
      </c>
    </row>
    <row r="3574">
      <c r="A3574" s="49" t="s">
        <v>7399</v>
      </c>
      <c r="B3574" s="49" t="s">
        <v>7400</v>
      </c>
      <c r="C3574" s="50">
        <v>39.78</v>
      </c>
      <c r="D3574" s="51">
        <v>-3.99</v>
      </c>
      <c r="E3574" s="52">
        <v>-0.0912</v>
      </c>
      <c r="F3574" s="53">
        <v>4.97E9</v>
      </c>
      <c r="G3574" s="49" t="s">
        <v>56</v>
      </c>
      <c r="I3574" s="51">
        <v>2288306.0</v>
      </c>
      <c r="J3574" s="49" t="s">
        <v>520</v>
      </c>
      <c r="K3574" s="49" t="s">
        <v>391</v>
      </c>
    </row>
    <row r="3575">
      <c r="A3575" s="49" t="s">
        <v>7401</v>
      </c>
      <c r="B3575" s="49" t="s">
        <v>7402</v>
      </c>
      <c r="C3575" s="50">
        <v>3.1</v>
      </c>
      <c r="D3575" s="51">
        <v>-0.08</v>
      </c>
      <c r="E3575" s="52">
        <v>-0.0252</v>
      </c>
      <c r="F3575" s="53">
        <v>2.08E8</v>
      </c>
      <c r="G3575" s="49" t="s">
        <v>610</v>
      </c>
      <c r="H3575" s="51">
        <v>2021.0</v>
      </c>
      <c r="I3575" s="51">
        <v>1157066.0</v>
      </c>
      <c r="J3575" s="49" t="s">
        <v>107</v>
      </c>
      <c r="K3575" s="49" t="s">
        <v>348</v>
      </c>
    </row>
    <row r="3576">
      <c r="A3576" s="49" t="s">
        <v>7403</v>
      </c>
      <c r="B3576" s="49" t="s">
        <v>7404</v>
      </c>
      <c r="C3576" s="50">
        <v>3.045</v>
      </c>
      <c r="D3576" s="51">
        <v>0.055</v>
      </c>
      <c r="E3576" s="52">
        <v>0.0184</v>
      </c>
      <c r="F3576" s="51">
        <v>4.9417619E7</v>
      </c>
      <c r="G3576" s="49" t="s">
        <v>56</v>
      </c>
      <c r="H3576" s="51">
        <v>1996.0</v>
      </c>
      <c r="I3576" s="51">
        <v>167544.0</v>
      </c>
      <c r="J3576" s="49" t="s">
        <v>82</v>
      </c>
      <c r="K3576" s="49" t="s">
        <v>498</v>
      </c>
    </row>
    <row r="3577">
      <c r="A3577" s="49" t="s">
        <v>7405</v>
      </c>
      <c r="B3577" s="49" t="s">
        <v>7406</v>
      </c>
      <c r="C3577" s="50">
        <v>59.75</v>
      </c>
      <c r="D3577" s="51">
        <v>-0.24</v>
      </c>
      <c r="E3577" s="52">
        <v>-0.004</v>
      </c>
      <c r="F3577" s="53">
        <v>1.74E10</v>
      </c>
      <c r="G3577" s="49" t="s">
        <v>56</v>
      </c>
      <c r="I3577" s="51">
        <v>1526515.0</v>
      </c>
      <c r="J3577" s="49" t="s">
        <v>68</v>
      </c>
      <c r="K3577" s="49" t="s">
        <v>86</v>
      </c>
    </row>
    <row r="3578">
      <c r="A3578" s="49" t="s">
        <v>7407</v>
      </c>
      <c r="B3578" s="49" t="s">
        <v>7408</v>
      </c>
      <c r="C3578" s="50">
        <v>39.34</v>
      </c>
      <c r="D3578" s="51">
        <v>0.36</v>
      </c>
      <c r="E3578" s="52">
        <v>0.0092</v>
      </c>
      <c r="F3578" s="53">
        <v>4.96E8</v>
      </c>
      <c r="G3578" s="49" t="s">
        <v>56</v>
      </c>
      <c r="H3578" s="51">
        <v>2014.0</v>
      </c>
      <c r="I3578" s="51">
        <v>15271.0</v>
      </c>
      <c r="J3578" s="49" t="s">
        <v>82</v>
      </c>
      <c r="K3578" s="49" t="s">
        <v>178</v>
      </c>
    </row>
    <row r="3579">
      <c r="A3579" s="49" t="s">
        <v>7409</v>
      </c>
      <c r="B3579" s="49" t="s">
        <v>7410</v>
      </c>
      <c r="C3579" s="50">
        <v>43.92</v>
      </c>
      <c r="D3579" s="51">
        <v>-3.02</v>
      </c>
      <c r="E3579" s="52">
        <v>-0.0643</v>
      </c>
      <c r="F3579" s="53">
        <v>1.0E9</v>
      </c>
      <c r="G3579" s="49" t="s">
        <v>56</v>
      </c>
      <c r="I3579" s="51">
        <v>214106.0</v>
      </c>
      <c r="J3579" s="49" t="s">
        <v>82</v>
      </c>
      <c r="K3579" s="49" t="s">
        <v>83</v>
      </c>
    </row>
    <row r="3580">
      <c r="A3580" s="49" t="s">
        <v>7411</v>
      </c>
      <c r="B3580" s="49" t="s">
        <v>7412</v>
      </c>
      <c r="C3580" s="50">
        <v>14.02</v>
      </c>
      <c r="D3580" s="51">
        <v>-0.28</v>
      </c>
      <c r="E3580" s="52">
        <v>-0.0196</v>
      </c>
      <c r="F3580" s="51">
        <v>4.7031857E7</v>
      </c>
      <c r="G3580" s="49" t="s">
        <v>56</v>
      </c>
      <c r="H3580" s="51">
        <v>2011.0</v>
      </c>
      <c r="I3580" s="51">
        <v>1338.0</v>
      </c>
      <c r="J3580" s="49" t="s">
        <v>72</v>
      </c>
      <c r="K3580" s="49" t="s">
        <v>1641</v>
      </c>
    </row>
    <row r="3581">
      <c r="A3581" s="49" t="s">
        <v>7413</v>
      </c>
      <c r="B3581" s="49" t="s">
        <v>7414</v>
      </c>
      <c r="C3581" s="50">
        <v>10.95</v>
      </c>
      <c r="D3581" s="51">
        <v>0.005</v>
      </c>
      <c r="E3581" s="52">
        <v>5.0E-4</v>
      </c>
      <c r="F3581" s="51">
        <v>0.0</v>
      </c>
      <c r="G3581" s="54"/>
      <c r="H3581" s="51">
        <v>2022.0</v>
      </c>
      <c r="I3581" s="51">
        <v>100.0</v>
      </c>
      <c r="J3581" s="49" t="s">
        <v>72</v>
      </c>
      <c r="K3581" s="49" t="s">
        <v>73</v>
      </c>
    </row>
    <row r="3582">
      <c r="A3582" s="49" t="s">
        <v>7415</v>
      </c>
      <c r="B3582" s="49" t="s">
        <v>7416</v>
      </c>
      <c r="C3582" s="50">
        <v>7.09</v>
      </c>
      <c r="D3582" s="51">
        <v>-0.15</v>
      </c>
      <c r="E3582" s="52">
        <v>-0.0207</v>
      </c>
      <c r="F3582" s="53">
        <v>5.22E8</v>
      </c>
      <c r="G3582" s="49" t="s">
        <v>1194</v>
      </c>
      <c r="I3582" s="51">
        <v>93144.0</v>
      </c>
      <c r="J3582" s="49" t="s">
        <v>68</v>
      </c>
      <c r="K3582" s="49" t="s">
        <v>1658</v>
      </c>
    </row>
    <row r="3583">
      <c r="A3583" s="49" t="s">
        <v>7417</v>
      </c>
      <c r="B3583" s="49" t="s">
        <v>7418</v>
      </c>
      <c r="C3583" s="50">
        <v>13.45</v>
      </c>
      <c r="D3583" s="51">
        <v>-0.15</v>
      </c>
      <c r="E3583" s="52">
        <v>-0.011</v>
      </c>
      <c r="F3583" s="53">
        <v>3.02E9</v>
      </c>
      <c r="G3583" s="49" t="s">
        <v>56</v>
      </c>
      <c r="H3583" s="51">
        <v>2013.0</v>
      </c>
      <c r="I3583" s="51">
        <v>1449159.0</v>
      </c>
      <c r="J3583" s="49" t="s">
        <v>68</v>
      </c>
      <c r="K3583" s="49" t="s">
        <v>86</v>
      </c>
    </row>
    <row r="3584">
      <c r="A3584" s="49" t="s">
        <v>7419</v>
      </c>
      <c r="B3584" s="49" t="s">
        <v>7420</v>
      </c>
      <c r="C3584" s="50">
        <v>81.95</v>
      </c>
      <c r="D3584" s="51">
        <v>-1.89</v>
      </c>
      <c r="E3584" s="52">
        <v>-0.0225</v>
      </c>
      <c r="F3584" s="53">
        <v>2.51E9</v>
      </c>
      <c r="G3584" s="49" t="s">
        <v>56</v>
      </c>
      <c r="H3584" s="51">
        <v>2016.0</v>
      </c>
      <c r="I3584" s="51">
        <v>320355.0</v>
      </c>
      <c r="J3584" s="49" t="s">
        <v>82</v>
      </c>
      <c r="K3584" s="49" t="s">
        <v>178</v>
      </c>
    </row>
    <row r="3585">
      <c r="A3585" s="49" t="s">
        <v>7421</v>
      </c>
      <c r="B3585" s="49" t="s">
        <v>7422</v>
      </c>
      <c r="C3585" s="50">
        <v>9.43</v>
      </c>
      <c r="D3585" s="51">
        <v>-0.18</v>
      </c>
      <c r="E3585" s="52">
        <v>-0.0187</v>
      </c>
      <c r="F3585" s="53">
        <v>1.47E9</v>
      </c>
      <c r="G3585" s="49" t="s">
        <v>56</v>
      </c>
      <c r="H3585" s="51">
        <v>2010.0</v>
      </c>
      <c r="I3585" s="51">
        <v>2031321.0</v>
      </c>
      <c r="J3585" s="49" t="s">
        <v>82</v>
      </c>
      <c r="K3585" s="49" t="s">
        <v>83</v>
      </c>
    </row>
    <row r="3586">
      <c r="A3586" s="49" t="s">
        <v>7423</v>
      </c>
      <c r="B3586" s="49" t="s">
        <v>7424</v>
      </c>
      <c r="C3586" s="50">
        <v>11.24</v>
      </c>
      <c r="D3586" s="51">
        <v>-0.12</v>
      </c>
      <c r="E3586" s="52">
        <v>-0.0106</v>
      </c>
      <c r="F3586" s="51">
        <v>0.0</v>
      </c>
      <c r="G3586" s="49" t="s">
        <v>56</v>
      </c>
      <c r="H3586" s="51">
        <v>2012.0</v>
      </c>
      <c r="I3586" s="51">
        <v>91725.0</v>
      </c>
      <c r="J3586" s="49" t="s">
        <v>72</v>
      </c>
      <c r="K3586" s="49" t="s">
        <v>481</v>
      </c>
    </row>
    <row r="3587">
      <c r="A3587" s="49" t="s">
        <v>7425</v>
      </c>
      <c r="B3587" s="49" t="s">
        <v>7426</v>
      </c>
      <c r="C3587" s="50">
        <v>17.13</v>
      </c>
      <c r="D3587" s="51">
        <v>-0.395</v>
      </c>
      <c r="E3587" s="52">
        <v>-0.0225</v>
      </c>
      <c r="F3587" s="51">
        <v>6.5250722E7</v>
      </c>
      <c r="G3587" s="49" t="s">
        <v>56</v>
      </c>
      <c r="I3587" s="51">
        <v>2344.0</v>
      </c>
      <c r="J3587" s="49" t="s">
        <v>95</v>
      </c>
      <c r="K3587" s="49" t="s">
        <v>220</v>
      </c>
    </row>
    <row r="3588">
      <c r="A3588" s="49" t="s">
        <v>7427</v>
      </c>
      <c r="B3588" s="49" t="s">
        <v>7428</v>
      </c>
      <c r="C3588" s="50">
        <v>0.4655</v>
      </c>
      <c r="D3588" s="51">
        <v>-0.0045</v>
      </c>
      <c r="E3588" s="52">
        <v>-0.0096</v>
      </c>
      <c r="F3588" s="51">
        <v>4219982.0</v>
      </c>
      <c r="G3588" s="49" t="s">
        <v>56</v>
      </c>
      <c r="H3588" s="51">
        <v>2021.0</v>
      </c>
      <c r="I3588" s="51">
        <v>9671.0</v>
      </c>
      <c r="J3588" s="49" t="s">
        <v>82</v>
      </c>
      <c r="K3588" s="49" t="s">
        <v>1897</v>
      </c>
    </row>
    <row r="3589">
      <c r="A3589" s="49" t="s">
        <v>7429</v>
      </c>
      <c r="B3589" s="49" t="s">
        <v>7430</v>
      </c>
      <c r="C3589" s="50">
        <v>3.8</v>
      </c>
      <c r="D3589" s="51">
        <v>-0.5</v>
      </c>
      <c r="E3589" s="52">
        <v>-0.1163</v>
      </c>
      <c r="F3589" s="51">
        <v>1.267243E7</v>
      </c>
      <c r="G3589" s="49" t="s">
        <v>56</v>
      </c>
      <c r="H3589" s="51">
        <v>2021.0</v>
      </c>
      <c r="I3589" s="51">
        <v>79477.0</v>
      </c>
      <c r="J3589" s="49" t="s">
        <v>72</v>
      </c>
      <c r="K3589" s="49" t="s">
        <v>73</v>
      </c>
    </row>
    <row r="3590">
      <c r="A3590" s="49" t="s">
        <v>7431</v>
      </c>
      <c r="B3590" s="49" t="s">
        <v>7432</v>
      </c>
      <c r="C3590" s="50">
        <v>0.015</v>
      </c>
      <c r="D3590" s="51">
        <v>0.0</v>
      </c>
      <c r="E3590" s="52">
        <v>0.0</v>
      </c>
      <c r="F3590" s="51">
        <v>0.0</v>
      </c>
      <c r="G3590" s="49" t="s">
        <v>56</v>
      </c>
      <c r="H3590" s="51">
        <v>2021.0</v>
      </c>
      <c r="I3590" s="51">
        <v>20508.0</v>
      </c>
      <c r="J3590" s="49" t="s">
        <v>72</v>
      </c>
      <c r="K3590" s="49" t="s">
        <v>73</v>
      </c>
    </row>
    <row r="3591">
      <c r="A3591" s="49" t="s">
        <v>7433</v>
      </c>
      <c r="B3591" s="49" t="s">
        <v>7434</v>
      </c>
      <c r="C3591" s="50">
        <v>9.18</v>
      </c>
      <c r="D3591" s="51">
        <v>0.01</v>
      </c>
      <c r="E3591" s="52">
        <v>0.0011</v>
      </c>
      <c r="F3591" s="53">
        <v>5.04E8</v>
      </c>
      <c r="G3591" s="49" t="s">
        <v>56</v>
      </c>
      <c r="H3591" s="51">
        <v>2023.0</v>
      </c>
      <c r="I3591" s="51">
        <v>101958.0</v>
      </c>
      <c r="J3591" s="49" t="s">
        <v>82</v>
      </c>
      <c r="K3591" s="49" t="s">
        <v>211</v>
      </c>
    </row>
    <row r="3592">
      <c r="A3592" s="49" t="s">
        <v>7435</v>
      </c>
      <c r="B3592" s="49" t="s">
        <v>7436</v>
      </c>
      <c r="C3592" s="50">
        <v>273.45</v>
      </c>
      <c r="D3592" s="51">
        <v>-2.07</v>
      </c>
      <c r="E3592" s="52">
        <v>-0.0075</v>
      </c>
      <c r="F3592" s="53">
        <v>9.61E10</v>
      </c>
      <c r="G3592" s="49" t="s">
        <v>56</v>
      </c>
      <c r="H3592" s="51">
        <v>2000.0</v>
      </c>
      <c r="I3592" s="51">
        <v>2983145.0</v>
      </c>
      <c r="J3592" s="49" t="s">
        <v>82</v>
      </c>
      <c r="K3592" s="49" t="s">
        <v>178</v>
      </c>
    </row>
    <row r="3593">
      <c r="A3593" s="49" t="s">
        <v>7437</v>
      </c>
      <c r="B3593" s="49" t="s">
        <v>7438</v>
      </c>
      <c r="C3593" s="50">
        <v>10.57</v>
      </c>
      <c r="D3593" s="51">
        <v>-0.095</v>
      </c>
      <c r="E3593" s="52">
        <v>-0.0089</v>
      </c>
      <c r="F3593" s="51">
        <v>0.0</v>
      </c>
      <c r="G3593" s="49" t="s">
        <v>56</v>
      </c>
      <c r="H3593" s="51">
        <v>2023.0</v>
      </c>
      <c r="I3593" s="51">
        <v>3553.0</v>
      </c>
      <c r="J3593" s="49" t="s">
        <v>72</v>
      </c>
      <c r="K3593" s="49" t="s">
        <v>73</v>
      </c>
    </row>
    <row r="3594">
      <c r="A3594" s="49" t="s">
        <v>7439</v>
      </c>
      <c r="B3594" s="49" t="s">
        <v>7440</v>
      </c>
      <c r="C3594" s="50">
        <v>10.67</v>
      </c>
      <c r="D3594" s="51">
        <v>0.0</v>
      </c>
      <c r="E3594" s="52">
        <v>0.0</v>
      </c>
      <c r="F3594" s="51">
        <v>0.0</v>
      </c>
      <c r="G3594" s="49" t="s">
        <v>56</v>
      </c>
      <c r="H3594" s="51">
        <v>2023.0</v>
      </c>
      <c r="I3594" s="51">
        <v>8752.0</v>
      </c>
      <c r="J3594" s="49" t="s">
        <v>72</v>
      </c>
      <c r="K3594" s="49" t="s">
        <v>73</v>
      </c>
    </row>
    <row r="3595">
      <c r="A3595" s="49" t="s">
        <v>7441</v>
      </c>
      <c r="B3595" s="49" t="s">
        <v>7442</v>
      </c>
      <c r="C3595" s="50">
        <v>0.11</v>
      </c>
      <c r="D3595" s="51">
        <v>-0.0038</v>
      </c>
      <c r="E3595" s="52">
        <v>-0.0334</v>
      </c>
      <c r="F3595" s="51">
        <v>0.0</v>
      </c>
      <c r="G3595" s="49" t="s">
        <v>56</v>
      </c>
      <c r="H3595" s="51">
        <v>2023.0</v>
      </c>
      <c r="I3595" s="51">
        <v>3948.0</v>
      </c>
      <c r="J3595" s="49" t="s">
        <v>72</v>
      </c>
      <c r="K3595" s="49" t="s">
        <v>73</v>
      </c>
    </row>
    <row r="3596">
      <c r="A3596" s="49" t="s">
        <v>7443</v>
      </c>
      <c r="B3596" s="49" t="s">
        <v>7444</v>
      </c>
      <c r="C3596" s="50">
        <v>7.29</v>
      </c>
      <c r="D3596" s="51">
        <v>-0.06</v>
      </c>
      <c r="E3596" s="52">
        <v>-0.0082</v>
      </c>
      <c r="F3596" s="53">
        <v>1.27E8</v>
      </c>
      <c r="G3596" s="49" t="s">
        <v>56</v>
      </c>
      <c r="H3596" s="51">
        <v>2000.0</v>
      </c>
      <c r="I3596" s="51">
        <v>8252.0</v>
      </c>
      <c r="J3596" s="49" t="s">
        <v>107</v>
      </c>
      <c r="K3596" s="49" t="s">
        <v>348</v>
      </c>
    </row>
    <row r="3597">
      <c r="A3597" s="49" t="s">
        <v>7445</v>
      </c>
      <c r="B3597" s="49" t="s">
        <v>7446</v>
      </c>
      <c r="C3597" s="50">
        <v>10.82</v>
      </c>
      <c r="D3597" s="51">
        <v>-0.06</v>
      </c>
      <c r="E3597" s="52">
        <v>-0.0055</v>
      </c>
      <c r="F3597" s="53">
        <v>1.06E8</v>
      </c>
      <c r="G3597" s="49" t="s">
        <v>56</v>
      </c>
      <c r="H3597" s="51">
        <v>2014.0</v>
      </c>
      <c r="I3597" s="51">
        <v>13495.0</v>
      </c>
      <c r="J3597" s="49" t="s">
        <v>72</v>
      </c>
      <c r="K3597" s="49" t="s">
        <v>133</v>
      </c>
    </row>
    <row r="3598">
      <c r="A3598" s="49" t="s">
        <v>7447</v>
      </c>
      <c r="B3598" s="49" t="s">
        <v>7448</v>
      </c>
      <c r="C3598" s="50">
        <v>0.2264</v>
      </c>
      <c r="D3598" s="51">
        <v>-0.0329</v>
      </c>
      <c r="E3598" s="52">
        <v>-0.1269</v>
      </c>
      <c r="F3598" s="51">
        <v>6976037.0</v>
      </c>
      <c r="G3598" s="49" t="s">
        <v>56</v>
      </c>
      <c r="H3598" s="51">
        <v>2016.0</v>
      </c>
      <c r="I3598" s="51">
        <v>460638.0</v>
      </c>
      <c r="J3598" s="49" t="s">
        <v>107</v>
      </c>
      <c r="K3598" s="49" t="s">
        <v>108</v>
      </c>
    </row>
    <row r="3599">
      <c r="A3599" s="49" t="s">
        <v>7449</v>
      </c>
      <c r="B3599" s="49" t="s">
        <v>7450</v>
      </c>
      <c r="C3599" s="50">
        <v>353.03</v>
      </c>
      <c r="D3599" s="51">
        <v>3.21</v>
      </c>
      <c r="E3599" s="52">
        <v>0.0092</v>
      </c>
      <c r="F3599" s="53">
        <v>2.78E10</v>
      </c>
      <c r="G3599" s="49" t="s">
        <v>56</v>
      </c>
      <c r="H3599" s="51">
        <v>1993.0</v>
      </c>
      <c r="I3599" s="51">
        <v>511981.0</v>
      </c>
      <c r="J3599" s="49" t="s">
        <v>95</v>
      </c>
      <c r="K3599" s="49" t="s">
        <v>69</v>
      </c>
    </row>
    <row r="3600">
      <c r="A3600" s="49" t="s">
        <v>7451</v>
      </c>
      <c r="B3600" s="49" t="s">
        <v>7452</v>
      </c>
      <c r="C3600" s="50">
        <v>10.78</v>
      </c>
      <c r="D3600" s="51">
        <v>0.05</v>
      </c>
      <c r="E3600" s="52">
        <v>0.0047</v>
      </c>
      <c r="F3600" s="51">
        <v>6.1029784E7</v>
      </c>
      <c r="G3600" s="49" t="s">
        <v>56</v>
      </c>
      <c r="H3600" s="51">
        <v>2022.0</v>
      </c>
      <c r="I3600" s="51">
        <v>319.0</v>
      </c>
      <c r="J3600" s="49" t="s">
        <v>57</v>
      </c>
      <c r="K3600" s="49" t="s">
        <v>345</v>
      </c>
    </row>
    <row r="3601">
      <c r="A3601" s="49" t="s">
        <v>7453</v>
      </c>
      <c r="B3601" s="49" t="s">
        <v>7454</v>
      </c>
      <c r="C3601" s="50">
        <v>0.03</v>
      </c>
      <c r="D3601" s="51">
        <v>0.0</v>
      </c>
      <c r="E3601" s="52">
        <v>0.0</v>
      </c>
      <c r="F3601" s="51">
        <v>290422.0</v>
      </c>
      <c r="G3601" s="49" t="s">
        <v>56</v>
      </c>
      <c r="H3601" s="51">
        <v>2022.0</v>
      </c>
      <c r="I3601" s="51">
        <v>18.0</v>
      </c>
      <c r="J3601" s="49" t="s">
        <v>57</v>
      </c>
      <c r="K3601" s="49" t="s">
        <v>345</v>
      </c>
    </row>
    <row r="3602">
      <c r="A3602" s="49" t="s">
        <v>7455</v>
      </c>
      <c r="B3602" s="49" t="s">
        <v>7456</v>
      </c>
      <c r="C3602" s="50">
        <v>49.74</v>
      </c>
      <c r="D3602" s="51">
        <v>-2.45</v>
      </c>
      <c r="E3602" s="52">
        <v>-0.0469</v>
      </c>
      <c r="F3602" s="53">
        <v>4.78E9</v>
      </c>
      <c r="G3602" s="49" t="s">
        <v>56</v>
      </c>
      <c r="I3602" s="51">
        <v>826212.0</v>
      </c>
      <c r="J3602" s="49" t="s">
        <v>82</v>
      </c>
      <c r="K3602" s="49" t="s">
        <v>83</v>
      </c>
    </row>
    <row r="3603">
      <c r="A3603" s="49" t="s">
        <v>7457</v>
      </c>
      <c r="B3603" s="49" t="s">
        <v>7458</v>
      </c>
      <c r="C3603" s="50">
        <v>3.03</v>
      </c>
      <c r="D3603" s="51">
        <v>0.08</v>
      </c>
      <c r="E3603" s="52">
        <v>0.0271</v>
      </c>
      <c r="F3603" s="53">
        <v>1.97E9</v>
      </c>
      <c r="G3603" s="49" t="s">
        <v>718</v>
      </c>
      <c r="H3603" s="54"/>
      <c r="I3603" s="51">
        <v>706.0</v>
      </c>
      <c r="J3603" s="49" t="s">
        <v>72</v>
      </c>
      <c r="K3603" s="49" t="s">
        <v>878</v>
      </c>
    </row>
    <row r="3604">
      <c r="A3604" s="49" t="s">
        <v>7459</v>
      </c>
      <c r="B3604" s="49" t="s">
        <v>7460</v>
      </c>
      <c r="C3604" s="50">
        <v>72.61</v>
      </c>
      <c r="D3604" s="51">
        <v>-1.92</v>
      </c>
      <c r="E3604" s="52">
        <v>-0.0258</v>
      </c>
      <c r="F3604" s="53">
        <v>2.42E9</v>
      </c>
      <c r="G3604" s="49" t="s">
        <v>56</v>
      </c>
      <c r="I3604" s="51">
        <v>369347.0</v>
      </c>
      <c r="J3604" s="49" t="s">
        <v>82</v>
      </c>
      <c r="K3604" s="49" t="s">
        <v>498</v>
      </c>
    </row>
    <row r="3605">
      <c r="A3605" s="49" t="s">
        <v>7461</v>
      </c>
      <c r="B3605" s="49" t="s">
        <v>7462</v>
      </c>
      <c r="C3605" s="50">
        <v>4.18</v>
      </c>
      <c r="D3605" s="51">
        <v>-0.03</v>
      </c>
      <c r="E3605" s="52">
        <v>-0.0071</v>
      </c>
      <c r="F3605" s="53">
        <v>1.79E8</v>
      </c>
      <c r="G3605" s="49" t="s">
        <v>56</v>
      </c>
      <c r="I3605" s="51">
        <v>50128.0</v>
      </c>
      <c r="J3605" s="49" t="s">
        <v>520</v>
      </c>
      <c r="K3605" s="49" t="s">
        <v>391</v>
      </c>
    </row>
    <row r="3606">
      <c r="A3606" s="49" t="s">
        <v>7463</v>
      </c>
      <c r="B3606" s="49" t="s">
        <v>7464</v>
      </c>
      <c r="C3606" s="50">
        <v>140.4</v>
      </c>
      <c r="D3606" s="51">
        <v>0.06</v>
      </c>
      <c r="E3606" s="52">
        <v>4.0E-4</v>
      </c>
      <c r="F3606" s="53">
        <v>2.65E8</v>
      </c>
      <c r="G3606" s="49" t="s">
        <v>56</v>
      </c>
      <c r="I3606" s="51">
        <v>9296.0</v>
      </c>
      <c r="J3606" s="49" t="s">
        <v>72</v>
      </c>
      <c r="K3606" s="49" t="s">
        <v>312</v>
      </c>
    </row>
    <row r="3607">
      <c r="A3607" s="49" t="s">
        <v>7465</v>
      </c>
      <c r="B3607" s="49" t="s">
        <v>7466</v>
      </c>
      <c r="C3607" s="50">
        <v>8.8</v>
      </c>
      <c r="D3607" s="51">
        <v>-0.09</v>
      </c>
      <c r="E3607" s="52">
        <v>-0.0101</v>
      </c>
      <c r="F3607" s="53">
        <v>3.15E8</v>
      </c>
      <c r="G3607" s="49" t="s">
        <v>56</v>
      </c>
      <c r="H3607" s="51">
        <v>2020.0</v>
      </c>
      <c r="I3607" s="51">
        <v>598299.0</v>
      </c>
      <c r="J3607" s="49" t="s">
        <v>82</v>
      </c>
      <c r="K3607" s="49" t="s">
        <v>139</v>
      </c>
    </row>
    <row r="3608">
      <c r="A3608" s="49" t="s">
        <v>7467</v>
      </c>
      <c r="B3608" s="49" t="s">
        <v>7468</v>
      </c>
      <c r="C3608" s="50">
        <v>0.3528</v>
      </c>
      <c r="D3608" s="51">
        <v>-0.0172</v>
      </c>
      <c r="E3608" s="52">
        <v>-0.0465</v>
      </c>
      <c r="F3608" s="51">
        <v>3551257.0</v>
      </c>
      <c r="G3608" s="49" t="s">
        <v>67</v>
      </c>
      <c r="H3608" s="54"/>
      <c r="I3608" s="51">
        <v>11761.0</v>
      </c>
      <c r="J3608" s="49" t="s">
        <v>127</v>
      </c>
      <c r="K3608" s="49" t="s">
        <v>3303</v>
      </c>
    </row>
    <row r="3609">
      <c r="A3609" s="49" t="s">
        <v>7469</v>
      </c>
      <c r="B3609" s="49" t="s">
        <v>7470</v>
      </c>
      <c r="C3609" s="50">
        <v>0.79</v>
      </c>
      <c r="D3609" s="51">
        <v>-0.028</v>
      </c>
      <c r="E3609" s="52">
        <v>-0.0342</v>
      </c>
      <c r="F3609" s="51">
        <v>5.4334246E7</v>
      </c>
      <c r="G3609" s="54"/>
      <c r="H3609" s="54"/>
      <c r="I3609" s="51">
        <v>25645.0</v>
      </c>
      <c r="J3609" s="49" t="s">
        <v>127</v>
      </c>
      <c r="K3609" s="49" t="s">
        <v>441</v>
      </c>
    </row>
    <row r="3610">
      <c r="A3610" s="49" t="s">
        <v>7471</v>
      </c>
      <c r="B3610" s="49" t="s">
        <v>7472</v>
      </c>
      <c r="C3610" s="50">
        <v>58.53</v>
      </c>
      <c r="D3610" s="51">
        <v>-0.2</v>
      </c>
      <c r="E3610" s="52">
        <v>-0.0034</v>
      </c>
      <c r="F3610" s="53">
        <v>2.66E9</v>
      </c>
      <c r="G3610" s="49" t="s">
        <v>56</v>
      </c>
      <c r="H3610" s="51">
        <v>1993.0</v>
      </c>
      <c r="I3610" s="51">
        <v>462667.0</v>
      </c>
      <c r="J3610" s="49" t="s">
        <v>57</v>
      </c>
      <c r="K3610" s="49" t="s">
        <v>58</v>
      </c>
    </row>
    <row r="3611">
      <c r="A3611" s="49" t="s">
        <v>7473</v>
      </c>
      <c r="B3611" s="49" t="s">
        <v>7474</v>
      </c>
      <c r="C3611" s="50">
        <v>0.671</v>
      </c>
      <c r="D3611" s="51">
        <v>0.001</v>
      </c>
      <c r="E3611" s="52">
        <v>0.0015</v>
      </c>
      <c r="F3611" s="51">
        <v>8750539.0</v>
      </c>
      <c r="G3611" s="49" t="s">
        <v>274</v>
      </c>
      <c r="H3611" s="51">
        <v>2018.0</v>
      </c>
      <c r="I3611" s="51">
        <v>17449.0</v>
      </c>
      <c r="J3611" s="49" t="s">
        <v>82</v>
      </c>
      <c r="K3611" s="49" t="s">
        <v>83</v>
      </c>
    </row>
    <row r="3612">
      <c r="A3612" s="49" t="s">
        <v>7475</v>
      </c>
      <c r="B3612" s="49" t="s">
        <v>7476</v>
      </c>
      <c r="C3612" s="50">
        <v>26.62</v>
      </c>
      <c r="D3612" s="51">
        <v>-0.24</v>
      </c>
      <c r="E3612" s="52">
        <v>-0.0089</v>
      </c>
      <c r="F3612" s="53">
        <v>5.35E8</v>
      </c>
      <c r="G3612" s="49" t="s">
        <v>738</v>
      </c>
      <c r="H3612" s="51">
        <v>2005.0</v>
      </c>
      <c r="I3612" s="51">
        <v>71081.0</v>
      </c>
      <c r="J3612" s="49" t="s">
        <v>107</v>
      </c>
      <c r="K3612" s="49" t="s">
        <v>1294</v>
      </c>
    </row>
    <row r="3613">
      <c r="A3613" s="49" t="s">
        <v>7477</v>
      </c>
      <c r="B3613" s="49" t="s">
        <v>7478</v>
      </c>
      <c r="C3613" s="50">
        <v>94.57</v>
      </c>
      <c r="D3613" s="51">
        <v>-0.94</v>
      </c>
      <c r="E3613" s="52">
        <v>-0.0098</v>
      </c>
      <c r="F3613" s="53">
        <v>7.76E9</v>
      </c>
      <c r="G3613" s="49" t="s">
        <v>56</v>
      </c>
      <c r="H3613" s="51">
        <v>2011.0</v>
      </c>
      <c r="I3613" s="51">
        <v>520011.0</v>
      </c>
      <c r="J3613" s="49" t="s">
        <v>57</v>
      </c>
      <c r="K3613" s="49" t="s">
        <v>1064</v>
      </c>
    </row>
    <row r="3614">
      <c r="A3614" s="49" t="s">
        <v>7479</v>
      </c>
      <c r="B3614" s="49" t="s">
        <v>7480</v>
      </c>
      <c r="C3614" s="50">
        <v>5.34</v>
      </c>
      <c r="D3614" s="51">
        <v>0.07</v>
      </c>
      <c r="E3614" s="52">
        <v>0.0133</v>
      </c>
      <c r="F3614" s="53">
        <v>5.24E10</v>
      </c>
      <c r="G3614" s="49" t="s">
        <v>144</v>
      </c>
      <c r="H3614" s="54"/>
      <c r="I3614" s="51">
        <v>1.348976E7</v>
      </c>
      <c r="J3614" s="49" t="s">
        <v>72</v>
      </c>
      <c r="K3614" s="49" t="s">
        <v>133</v>
      </c>
    </row>
    <row r="3615">
      <c r="A3615" s="49" t="s">
        <v>7481</v>
      </c>
      <c r="B3615" s="49" t="s">
        <v>7482</v>
      </c>
      <c r="C3615" s="50">
        <v>224.9</v>
      </c>
      <c r="D3615" s="51">
        <v>-0.51</v>
      </c>
      <c r="E3615" s="52">
        <v>-0.0023</v>
      </c>
      <c r="F3615" s="53">
        <v>6.8E10</v>
      </c>
      <c r="G3615" s="49" t="s">
        <v>56</v>
      </c>
      <c r="I3615" s="51">
        <v>1309011.0</v>
      </c>
      <c r="J3615" s="49" t="s">
        <v>57</v>
      </c>
      <c r="K3615" s="49" t="s">
        <v>111</v>
      </c>
    </row>
    <row r="3616">
      <c r="A3616" s="49" t="s">
        <v>7483</v>
      </c>
      <c r="B3616" s="49" t="s">
        <v>7484</v>
      </c>
      <c r="C3616" s="50">
        <v>3.72</v>
      </c>
      <c r="D3616" s="51">
        <v>0.0</v>
      </c>
      <c r="E3616" s="52">
        <v>0.0</v>
      </c>
      <c r="F3616" s="53">
        <v>1.57E8</v>
      </c>
      <c r="G3616" s="49" t="s">
        <v>1576</v>
      </c>
      <c r="H3616" s="51">
        <v>2020.0</v>
      </c>
      <c r="I3616" s="51">
        <v>6785.0</v>
      </c>
      <c r="J3616" s="49" t="s">
        <v>82</v>
      </c>
      <c r="K3616" s="49" t="s">
        <v>83</v>
      </c>
    </row>
    <row r="3617">
      <c r="A3617" s="49" t="s">
        <v>7485</v>
      </c>
      <c r="B3617" s="49" t="s">
        <v>7486</v>
      </c>
      <c r="C3617" s="50">
        <v>3.33</v>
      </c>
      <c r="D3617" s="51">
        <v>-0.16</v>
      </c>
      <c r="E3617" s="52">
        <v>-0.0459</v>
      </c>
      <c r="F3617" s="51">
        <v>8.7587878E7</v>
      </c>
      <c r="G3617" s="49" t="s">
        <v>56</v>
      </c>
      <c r="H3617" s="51">
        <v>1995.0</v>
      </c>
      <c r="I3617" s="51">
        <v>24130.0</v>
      </c>
      <c r="J3617" s="49" t="s">
        <v>107</v>
      </c>
      <c r="K3617" s="49" t="s">
        <v>111</v>
      </c>
    </row>
    <row r="3618">
      <c r="A3618" s="49" t="s">
        <v>7487</v>
      </c>
      <c r="B3618" s="49" t="s">
        <v>7488</v>
      </c>
      <c r="C3618" s="50">
        <v>10.9</v>
      </c>
      <c r="D3618" s="51">
        <v>0.0</v>
      </c>
      <c r="E3618" s="52">
        <v>0.0</v>
      </c>
      <c r="F3618" s="51">
        <v>0.0</v>
      </c>
      <c r="G3618" s="49" t="s">
        <v>1024</v>
      </c>
      <c r="H3618" s="51">
        <v>2022.0</v>
      </c>
      <c r="I3618" s="51">
        <v>1.0</v>
      </c>
      <c r="J3618" s="49" t="s">
        <v>72</v>
      </c>
      <c r="K3618" s="49" t="s">
        <v>73</v>
      </c>
    </row>
    <row r="3619">
      <c r="A3619" s="49" t="s">
        <v>7489</v>
      </c>
      <c r="B3619" s="49" t="s">
        <v>7490</v>
      </c>
      <c r="C3619" s="50">
        <v>10.91</v>
      </c>
      <c r="D3619" s="51">
        <v>0.0</v>
      </c>
      <c r="E3619" s="52">
        <v>0.0</v>
      </c>
      <c r="F3619" s="51">
        <v>0.0</v>
      </c>
      <c r="G3619" s="49" t="s">
        <v>1024</v>
      </c>
      <c r="H3619" s="51">
        <v>2022.0</v>
      </c>
      <c r="I3619" s="51">
        <v>250000.0</v>
      </c>
      <c r="J3619" s="49" t="s">
        <v>72</v>
      </c>
      <c r="K3619" s="49" t="s">
        <v>73</v>
      </c>
    </row>
    <row r="3620">
      <c r="A3620" s="49" t="s">
        <v>7491</v>
      </c>
      <c r="B3620" s="49" t="s">
        <v>7492</v>
      </c>
      <c r="C3620" s="50">
        <v>0.25</v>
      </c>
      <c r="D3620" s="51">
        <v>0.01</v>
      </c>
      <c r="E3620" s="52">
        <v>0.0417</v>
      </c>
      <c r="F3620" s="51">
        <v>0.0</v>
      </c>
      <c r="G3620" s="49" t="s">
        <v>1024</v>
      </c>
      <c r="H3620" s="51">
        <v>2022.0</v>
      </c>
      <c r="I3620" s="51">
        <v>300.0</v>
      </c>
      <c r="J3620" s="49" t="s">
        <v>72</v>
      </c>
      <c r="K3620" s="49" t="s">
        <v>73</v>
      </c>
    </row>
    <row r="3621">
      <c r="A3621" s="49" t="s">
        <v>7493</v>
      </c>
      <c r="B3621" s="49" t="s">
        <v>7494</v>
      </c>
      <c r="C3621" s="50">
        <v>10.55</v>
      </c>
      <c r="D3621" s="51">
        <v>0.01</v>
      </c>
      <c r="E3621" s="52">
        <v>0.001</v>
      </c>
      <c r="F3621" s="53">
        <v>2.97E8</v>
      </c>
      <c r="G3621" s="49" t="s">
        <v>56</v>
      </c>
      <c r="H3621" s="51">
        <v>2022.0</v>
      </c>
      <c r="I3621" s="51">
        <v>100000.0</v>
      </c>
      <c r="J3621" s="49" t="s">
        <v>72</v>
      </c>
      <c r="K3621" s="49" t="s">
        <v>73</v>
      </c>
    </row>
    <row r="3622">
      <c r="A3622" s="49" t="s">
        <v>7495</v>
      </c>
      <c r="B3622" s="49" t="s">
        <v>7496</v>
      </c>
      <c r="C3622" s="50">
        <v>0.768</v>
      </c>
      <c r="D3622" s="51">
        <v>0.0022</v>
      </c>
      <c r="E3622" s="52">
        <v>0.0029</v>
      </c>
      <c r="F3622" s="51">
        <v>1.2297707E7</v>
      </c>
      <c r="G3622" s="49" t="s">
        <v>56</v>
      </c>
      <c r="I3622" s="51">
        <v>172337.0</v>
      </c>
      <c r="J3622" s="49" t="s">
        <v>107</v>
      </c>
      <c r="K3622" s="49" t="s">
        <v>262</v>
      </c>
    </row>
    <row r="3623">
      <c r="A3623" s="49" t="s">
        <v>7497</v>
      </c>
      <c r="B3623" s="49" t="s">
        <v>7498</v>
      </c>
      <c r="C3623" s="50">
        <v>0.95</v>
      </c>
      <c r="D3623" s="51">
        <v>-0.0299</v>
      </c>
      <c r="E3623" s="52">
        <v>-0.0305</v>
      </c>
      <c r="F3623" s="51">
        <v>1.0613793E7</v>
      </c>
      <c r="G3623" s="49" t="s">
        <v>56</v>
      </c>
      <c r="H3623" s="51">
        <v>2023.0</v>
      </c>
      <c r="I3623" s="51">
        <v>23607.0</v>
      </c>
      <c r="J3623" s="49" t="s">
        <v>315</v>
      </c>
      <c r="K3623" s="49" t="s">
        <v>104</v>
      </c>
    </row>
    <row r="3624">
      <c r="A3624" s="49" t="s">
        <v>7499</v>
      </c>
      <c r="B3624" s="49" t="s">
        <v>7500</v>
      </c>
      <c r="C3624" s="50">
        <v>7.49</v>
      </c>
      <c r="D3624" s="51">
        <v>-0.29</v>
      </c>
      <c r="E3624" s="52">
        <v>-0.0373</v>
      </c>
      <c r="F3624" s="53">
        <v>3.34E8</v>
      </c>
      <c r="G3624" s="49" t="s">
        <v>56</v>
      </c>
      <c r="H3624" s="51">
        <v>2009.0</v>
      </c>
      <c r="I3624" s="51">
        <v>1419699.0</v>
      </c>
      <c r="J3624" s="49" t="s">
        <v>68</v>
      </c>
      <c r="K3624" s="49" t="s">
        <v>86</v>
      </c>
    </row>
    <row r="3625">
      <c r="A3625" s="49" t="s">
        <v>7501</v>
      </c>
      <c r="B3625" s="49" t="s">
        <v>7502</v>
      </c>
      <c r="C3625" s="50">
        <v>20.08</v>
      </c>
      <c r="D3625" s="51">
        <v>-0.5</v>
      </c>
      <c r="E3625" s="52">
        <v>-0.0243</v>
      </c>
      <c r="F3625" s="54"/>
      <c r="G3625" s="49" t="s">
        <v>56</v>
      </c>
      <c r="I3625" s="51">
        <v>13235.0</v>
      </c>
      <c r="J3625" s="54"/>
      <c r="K3625" s="54"/>
    </row>
    <row r="3626">
      <c r="A3626" s="49" t="s">
        <v>7503</v>
      </c>
      <c r="B3626" s="49" t="s">
        <v>7504</v>
      </c>
      <c r="C3626" s="50">
        <v>19.22</v>
      </c>
      <c r="D3626" s="51">
        <v>-0.33</v>
      </c>
      <c r="E3626" s="52">
        <v>-0.0169</v>
      </c>
      <c r="F3626" s="54"/>
      <c r="G3626" s="49" t="s">
        <v>56</v>
      </c>
      <c r="I3626" s="51">
        <v>12440.0</v>
      </c>
      <c r="J3626" s="54"/>
      <c r="K3626" s="54"/>
    </row>
    <row r="3627">
      <c r="A3627" s="49" t="s">
        <v>7505</v>
      </c>
      <c r="B3627" s="49" t="s">
        <v>7506</v>
      </c>
      <c r="C3627" s="50">
        <v>24.88</v>
      </c>
      <c r="D3627" s="51">
        <v>-0.38</v>
      </c>
      <c r="E3627" s="52">
        <v>-0.015</v>
      </c>
      <c r="F3627" s="53">
        <v>1.68E9</v>
      </c>
      <c r="G3627" s="49" t="s">
        <v>56</v>
      </c>
      <c r="H3627" s="51">
        <v>2021.0</v>
      </c>
      <c r="I3627" s="51">
        <v>252752.0</v>
      </c>
      <c r="J3627" s="49" t="s">
        <v>68</v>
      </c>
      <c r="K3627" s="49" t="s">
        <v>86</v>
      </c>
    </row>
    <row r="3628">
      <c r="A3628" s="49" t="s">
        <v>7507</v>
      </c>
      <c r="B3628" s="49" t="s">
        <v>7508</v>
      </c>
      <c r="C3628" s="50">
        <v>1.58</v>
      </c>
      <c r="D3628" s="51">
        <v>-0.07</v>
      </c>
      <c r="E3628" s="52">
        <v>-0.0424</v>
      </c>
      <c r="F3628" s="53">
        <v>1.73E8</v>
      </c>
      <c r="G3628" s="49" t="s">
        <v>56</v>
      </c>
      <c r="H3628" s="51">
        <v>2021.0</v>
      </c>
      <c r="I3628" s="51">
        <v>177701.0</v>
      </c>
      <c r="J3628" s="49" t="s">
        <v>82</v>
      </c>
      <c r="K3628" s="49" t="s">
        <v>83</v>
      </c>
    </row>
    <row r="3629">
      <c r="A3629" s="49" t="s">
        <v>7509</v>
      </c>
      <c r="B3629" s="49" t="s">
        <v>7510</v>
      </c>
      <c r="C3629" s="50">
        <v>12.8</v>
      </c>
      <c r="D3629" s="51">
        <v>-0.25</v>
      </c>
      <c r="E3629" s="52">
        <v>-0.0192</v>
      </c>
      <c r="F3629" s="53">
        <v>5.74E9</v>
      </c>
      <c r="G3629" s="49" t="s">
        <v>56</v>
      </c>
      <c r="I3629" s="51">
        <v>6717032.0</v>
      </c>
      <c r="J3629" s="49" t="s">
        <v>72</v>
      </c>
      <c r="K3629" s="49" t="s">
        <v>124</v>
      </c>
    </row>
    <row r="3630">
      <c r="A3630" s="49" t="s">
        <v>7511</v>
      </c>
      <c r="B3630" s="49" t="s">
        <v>7512</v>
      </c>
      <c r="C3630" s="50">
        <v>89.38</v>
      </c>
      <c r="D3630" s="51">
        <v>-0.29</v>
      </c>
      <c r="E3630" s="52">
        <v>-0.0032</v>
      </c>
      <c r="F3630" s="53">
        <v>2.25E10</v>
      </c>
      <c r="G3630" s="49" t="s">
        <v>1626</v>
      </c>
      <c r="H3630" s="54"/>
      <c r="I3630" s="51">
        <v>16105.0</v>
      </c>
      <c r="J3630" s="49" t="s">
        <v>72</v>
      </c>
      <c r="K3630" s="49" t="s">
        <v>1790</v>
      </c>
    </row>
    <row r="3631">
      <c r="A3631" s="49" t="s">
        <v>7513</v>
      </c>
      <c r="B3631" s="49" t="s">
        <v>7514</v>
      </c>
      <c r="C3631" s="50">
        <v>10.96</v>
      </c>
      <c r="D3631" s="51">
        <v>0.035</v>
      </c>
      <c r="E3631" s="52">
        <v>0.0032</v>
      </c>
      <c r="F3631" s="51">
        <v>0.0</v>
      </c>
      <c r="G3631" s="49" t="s">
        <v>138</v>
      </c>
      <c r="H3631" s="51">
        <v>2021.0</v>
      </c>
      <c r="I3631" s="51">
        <v>101.0</v>
      </c>
      <c r="J3631" s="49" t="s">
        <v>72</v>
      </c>
      <c r="K3631" s="49" t="s">
        <v>73</v>
      </c>
    </row>
    <row r="3632">
      <c r="A3632" s="49" t="s">
        <v>7515</v>
      </c>
      <c r="B3632" s="49" t="s">
        <v>7516</v>
      </c>
      <c r="C3632" s="50">
        <v>10.96</v>
      </c>
      <c r="D3632" s="51">
        <v>-0.01</v>
      </c>
      <c r="E3632" s="52">
        <v>-9.0E-4</v>
      </c>
      <c r="F3632" s="51">
        <v>0.0</v>
      </c>
      <c r="G3632" s="49" t="s">
        <v>138</v>
      </c>
      <c r="H3632" s="51">
        <v>2021.0</v>
      </c>
      <c r="I3632" s="51">
        <v>100.0</v>
      </c>
      <c r="J3632" s="49" t="s">
        <v>72</v>
      </c>
      <c r="K3632" s="49" t="s">
        <v>73</v>
      </c>
    </row>
    <row r="3633">
      <c r="A3633" s="49" t="s">
        <v>7517</v>
      </c>
      <c r="B3633" s="49" t="s">
        <v>7518</v>
      </c>
      <c r="C3633" s="50">
        <v>0.9176</v>
      </c>
      <c r="D3633" s="51">
        <v>-0.0143</v>
      </c>
      <c r="E3633" s="52">
        <v>-0.0153</v>
      </c>
      <c r="F3633" s="51">
        <v>5.8249248E7</v>
      </c>
      <c r="G3633" s="49" t="s">
        <v>610</v>
      </c>
      <c r="H3633" s="54"/>
      <c r="I3633" s="51">
        <v>4934.0</v>
      </c>
      <c r="J3633" s="54"/>
      <c r="K3633" s="54"/>
    </row>
    <row r="3634">
      <c r="A3634" s="49" t="s">
        <v>7519</v>
      </c>
      <c r="B3634" s="49" t="s">
        <v>7520</v>
      </c>
      <c r="C3634" s="50">
        <v>2.25</v>
      </c>
      <c r="D3634" s="51">
        <v>-0.03</v>
      </c>
      <c r="E3634" s="52">
        <v>-0.0132</v>
      </c>
      <c r="F3634" s="51">
        <v>3.4617308E7</v>
      </c>
      <c r="G3634" s="49" t="s">
        <v>56</v>
      </c>
      <c r="I3634" s="51">
        <v>16652.0</v>
      </c>
      <c r="J3634" s="49" t="s">
        <v>95</v>
      </c>
      <c r="K3634" s="49" t="s">
        <v>388</v>
      </c>
    </row>
    <row r="3635">
      <c r="A3635" s="49" t="s">
        <v>7521</v>
      </c>
      <c r="B3635" s="49" t="s">
        <v>7522</v>
      </c>
      <c r="C3635" s="50">
        <v>7.89</v>
      </c>
      <c r="D3635" s="51">
        <v>0.15</v>
      </c>
      <c r="E3635" s="52">
        <v>0.0194</v>
      </c>
      <c r="F3635" s="51">
        <v>5.1260336E7</v>
      </c>
      <c r="G3635" s="49" t="s">
        <v>67</v>
      </c>
      <c r="H3635" s="51">
        <v>2023.0</v>
      </c>
      <c r="I3635" s="51">
        <v>95093.0</v>
      </c>
      <c r="J3635" s="49" t="s">
        <v>95</v>
      </c>
      <c r="K3635" s="49" t="s">
        <v>1819</v>
      </c>
    </row>
    <row r="3636">
      <c r="A3636" s="49" t="s">
        <v>7523</v>
      </c>
      <c r="B3636" s="49" t="s">
        <v>7524</v>
      </c>
      <c r="C3636" s="50">
        <v>132.82</v>
      </c>
      <c r="D3636" s="51">
        <v>-2.35</v>
      </c>
      <c r="E3636" s="52">
        <v>-0.0174</v>
      </c>
      <c r="F3636" s="53">
        <v>1.67E10</v>
      </c>
      <c r="G3636" s="49" t="s">
        <v>56</v>
      </c>
      <c r="H3636" s="51">
        <v>2022.0</v>
      </c>
      <c r="I3636" s="51">
        <v>509691.0</v>
      </c>
      <c r="J3636" s="49" t="s">
        <v>57</v>
      </c>
      <c r="K3636" s="49" t="s">
        <v>269</v>
      </c>
    </row>
    <row r="3637">
      <c r="A3637" s="49" t="s">
        <v>7525</v>
      </c>
      <c r="B3637" s="49" t="s">
        <v>7526</v>
      </c>
      <c r="C3637" s="50">
        <v>64.51</v>
      </c>
      <c r="D3637" s="51">
        <v>-0.85</v>
      </c>
      <c r="E3637" s="52">
        <v>-0.013</v>
      </c>
      <c r="F3637" s="53">
        <v>1.3E9</v>
      </c>
      <c r="G3637" s="49" t="s">
        <v>56</v>
      </c>
      <c r="I3637" s="51">
        <v>254524.0</v>
      </c>
      <c r="J3637" s="49" t="s">
        <v>95</v>
      </c>
      <c r="K3637" s="49" t="s">
        <v>1195</v>
      </c>
    </row>
    <row r="3638">
      <c r="A3638" s="49" t="s">
        <v>7527</v>
      </c>
      <c r="B3638" s="49" t="s">
        <v>7528</v>
      </c>
      <c r="C3638" s="50">
        <v>0.352</v>
      </c>
      <c r="D3638" s="51">
        <v>0.0102</v>
      </c>
      <c r="E3638" s="52">
        <v>0.0298</v>
      </c>
      <c r="F3638" s="51">
        <v>6729264.0</v>
      </c>
      <c r="G3638" s="49" t="s">
        <v>56</v>
      </c>
      <c r="H3638" s="51">
        <v>2015.0</v>
      </c>
      <c r="I3638" s="51">
        <v>1.0092697E7</v>
      </c>
      <c r="J3638" s="49" t="s">
        <v>82</v>
      </c>
      <c r="K3638" s="49" t="s">
        <v>83</v>
      </c>
    </row>
    <row r="3639">
      <c r="A3639" s="49" t="s">
        <v>7529</v>
      </c>
      <c r="B3639" s="49" t="s">
        <v>7530</v>
      </c>
      <c r="C3639" s="50">
        <v>17.26</v>
      </c>
      <c r="D3639" s="51">
        <v>-0.69</v>
      </c>
      <c r="E3639" s="52">
        <v>-0.0384</v>
      </c>
      <c r="F3639" s="53">
        <v>1.74E8</v>
      </c>
      <c r="G3639" s="49" t="s">
        <v>56</v>
      </c>
      <c r="H3639" s="51">
        <v>1996.0</v>
      </c>
      <c r="I3639" s="51">
        <v>40663.0</v>
      </c>
      <c r="J3639" s="49" t="s">
        <v>95</v>
      </c>
      <c r="K3639" s="49" t="s">
        <v>1354</v>
      </c>
    </row>
    <row r="3640">
      <c r="A3640" s="49" t="s">
        <v>7531</v>
      </c>
      <c r="B3640" s="49" t="s">
        <v>7532</v>
      </c>
      <c r="C3640" s="50">
        <v>15.89</v>
      </c>
      <c r="D3640" s="51">
        <v>0.4</v>
      </c>
      <c r="E3640" s="52">
        <v>0.0258</v>
      </c>
      <c r="F3640" s="53">
        <v>1.99E9</v>
      </c>
      <c r="G3640" s="49" t="s">
        <v>56</v>
      </c>
      <c r="H3640" s="51">
        <v>2020.0</v>
      </c>
      <c r="I3640" s="51">
        <v>422467.0</v>
      </c>
      <c r="J3640" s="49" t="s">
        <v>107</v>
      </c>
      <c r="K3640" s="49" t="s">
        <v>262</v>
      </c>
    </row>
    <row r="3641">
      <c r="A3641" s="49" t="s">
        <v>7533</v>
      </c>
      <c r="B3641" s="49" t="s">
        <v>7534</v>
      </c>
      <c r="C3641" s="50">
        <v>0.34</v>
      </c>
      <c r="D3641" s="51">
        <v>-0.0185</v>
      </c>
      <c r="E3641" s="52">
        <v>-0.0516</v>
      </c>
      <c r="F3641" s="51">
        <v>1281419.0</v>
      </c>
      <c r="G3641" s="49" t="s">
        <v>56</v>
      </c>
      <c r="I3641" s="51">
        <v>24514.0</v>
      </c>
      <c r="J3641" s="49" t="s">
        <v>95</v>
      </c>
      <c r="K3641" s="49" t="s">
        <v>2465</v>
      </c>
    </row>
    <row r="3642">
      <c r="A3642" s="49" t="s">
        <v>7535</v>
      </c>
      <c r="B3642" s="49" t="s">
        <v>7536</v>
      </c>
      <c r="C3642" s="50">
        <v>7.12</v>
      </c>
      <c r="D3642" s="51">
        <v>-0.31</v>
      </c>
      <c r="E3642" s="52">
        <v>-0.0417</v>
      </c>
      <c r="F3642" s="53">
        <v>3.29E8</v>
      </c>
      <c r="G3642" s="49" t="s">
        <v>56</v>
      </c>
      <c r="H3642" s="51">
        <v>2021.0</v>
      </c>
      <c r="I3642" s="51">
        <v>57154.0</v>
      </c>
      <c r="J3642" s="49" t="s">
        <v>82</v>
      </c>
      <c r="K3642" s="49" t="s">
        <v>83</v>
      </c>
    </row>
    <row r="3643">
      <c r="A3643" s="49" t="s">
        <v>7537</v>
      </c>
      <c r="B3643" s="49" t="s">
        <v>7538</v>
      </c>
      <c r="C3643" s="50">
        <v>10.265</v>
      </c>
      <c r="D3643" s="51">
        <v>-0.0067</v>
      </c>
      <c r="E3643" s="52">
        <v>-7.0E-4</v>
      </c>
      <c r="F3643" s="51">
        <v>0.0</v>
      </c>
      <c r="G3643" s="49" t="s">
        <v>56</v>
      </c>
      <c r="H3643" s="51">
        <v>2021.0</v>
      </c>
      <c r="I3643" s="51">
        <v>15118.0</v>
      </c>
      <c r="J3643" s="49" t="s">
        <v>72</v>
      </c>
      <c r="K3643" s="49" t="s">
        <v>73</v>
      </c>
    </row>
    <row r="3644">
      <c r="A3644" s="49" t="s">
        <v>7539</v>
      </c>
      <c r="B3644" s="49" t="s">
        <v>7540</v>
      </c>
      <c r="C3644" s="50">
        <v>132.03</v>
      </c>
      <c r="D3644" s="51">
        <v>-0.55</v>
      </c>
      <c r="E3644" s="52">
        <v>-0.0042</v>
      </c>
      <c r="F3644" s="53">
        <v>8.34E9</v>
      </c>
      <c r="G3644" s="49" t="s">
        <v>274</v>
      </c>
      <c r="H3644" s="51">
        <v>2007.0</v>
      </c>
      <c r="I3644" s="51">
        <v>1571011.0</v>
      </c>
      <c r="J3644" s="49" t="s">
        <v>82</v>
      </c>
      <c r="K3644" s="49" t="s">
        <v>83</v>
      </c>
    </row>
    <row r="3645">
      <c r="A3645" s="49" t="s">
        <v>7541</v>
      </c>
      <c r="B3645" s="49" t="s">
        <v>7542</v>
      </c>
      <c r="C3645" s="50">
        <v>13.87</v>
      </c>
      <c r="D3645" s="51">
        <v>-0.35</v>
      </c>
      <c r="E3645" s="52">
        <v>-0.0246</v>
      </c>
      <c r="F3645" s="53">
        <v>1.43E9</v>
      </c>
      <c r="G3645" s="49" t="s">
        <v>56</v>
      </c>
      <c r="H3645" s="51">
        <v>2017.0</v>
      </c>
      <c r="I3645" s="51">
        <v>1323690.0</v>
      </c>
      <c r="J3645" s="49" t="s">
        <v>68</v>
      </c>
      <c r="K3645" s="49" t="s">
        <v>86</v>
      </c>
    </row>
    <row r="3646">
      <c r="A3646" s="49" t="s">
        <v>7543</v>
      </c>
      <c r="B3646" s="49" t="s">
        <v>7544</v>
      </c>
      <c r="C3646" s="50">
        <v>178.81</v>
      </c>
      <c r="D3646" s="51">
        <v>0.14</v>
      </c>
      <c r="E3646" s="52">
        <v>8.0E-4</v>
      </c>
      <c r="F3646" s="53">
        <v>1.85E10</v>
      </c>
      <c r="G3646" s="49" t="s">
        <v>56</v>
      </c>
      <c r="I3646" s="51">
        <v>1501773.0</v>
      </c>
      <c r="J3646" s="49" t="s">
        <v>57</v>
      </c>
      <c r="K3646" s="49" t="s">
        <v>1185</v>
      </c>
    </row>
    <row r="3647">
      <c r="A3647" s="49" t="s">
        <v>7545</v>
      </c>
      <c r="B3647" s="49" t="s">
        <v>7546</v>
      </c>
      <c r="C3647" s="50">
        <v>9.47</v>
      </c>
      <c r="D3647" s="51">
        <v>-0.37</v>
      </c>
      <c r="E3647" s="52">
        <v>-0.0376</v>
      </c>
      <c r="F3647" s="53">
        <v>1.39E9</v>
      </c>
      <c r="G3647" s="49" t="s">
        <v>56</v>
      </c>
      <c r="H3647" s="51">
        <v>2021.0</v>
      </c>
      <c r="I3647" s="51">
        <v>917822.0</v>
      </c>
      <c r="J3647" s="49" t="s">
        <v>57</v>
      </c>
      <c r="K3647" s="49" t="s">
        <v>1558</v>
      </c>
    </row>
    <row r="3648">
      <c r="A3648" s="49" t="s">
        <v>7547</v>
      </c>
      <c r="B3648" s="49" t="s">
        <v>7548</v>
      </c>
      <c r="C3648" s="50">
        <v>130.34</v>
      </c>
      <c r="D3648" s="51">
        <v>-5.06</v>
      </c>
      <c r="E3648" s="52">
        <v>-0.0374</v>
      </c>
      <c r="F3648" s="53">
        <v>1.73E10</v>
      </c>
      <c r="G3648" s="49" t="s">
        <v>56</v>
      </c>
      <c r="H3648" s="51">
        <v>1993.0</v>
      </c>
      <c r="I3648" s="51">
        <v>1735830.0</v>
      </c>
      <c r="J3648" s="49" t="s">
        <v>107</v>
      </c>
      <c r="K3648" s="49" t="s">
        <v>58</v>
      </c>
    </row>
    <row r="3649">
      <c r="A3649" s="49" t="s">
        <v>7549</v>
      </c>
      <c r="B3649" s="49" t="s">
        <v>7550</v>
      </c>
      <c r="C3649" s="50">
        <v>4.405</v>
      </c>
      <c r="D3649" s="51">
        <v>0.005</v>
      </c>
      <c r="E3649" s="52">
        <v>0.0011</v>
      </c>
      <c r="F3649" s="53">
        <v>1.47E9</v>
      </c>
      <c r="G3649" s="49" t="s">
        <v>56</v>
      </c>
      <c r="H3649" s="51">
        <v>2002.0</v>
      </c>
      <c r="I3649" s="51">
        <v>1.6359093E7</v>
      </c>
      <c r="J3649" s="49" t="s">
        <v>95</v>
      </c>
      <c r="K3649" s="49" t="s">
        <v>96</v>
      </c>
    </row>
    <row r="3650">
      <c r="A3650" s="49" t="s">
        <v>7551</v>
      </c>
      <c r="B3650" s="49" t="s">
        <v>7552</v>
      </c>
      <c r="C3650" s="50">
        <v>99.08</v>
      </c>
      <c r="D3650" s="51">
        <v>-2.35</v>
      </c>
      <c r="E3650" s="52">
        <v>-0.0232</v>
      </c>
      <c r="F3650" s="53">
        <v>1.15E9</v>
      </c>
      <c r="G3650" s="49" t="s">
        <v>56</v>
      </c>
      <c r="H3650" s="51">
        <v>1991.0</v>
      </c>
      <c r="I3650" s="51">
        <v>50360.0</v>
      </c>
      <c r="J3650" s="49" t="s">
        <v>145</v>
      </c>
      <c r="K3650" s="49" t="s">
        <v>2409</v>
      </c>
    </row>
    <row r="3651">
      <c r="A3651" s="49" t="s">
        <v>7553</v>
      </c>
      <c r="B3651" s="49" t="s">
        <v>7554</v>
      </c>
      <c r="C3651" s="50">
        <v>99.27</v>
      </c>
      <c r="D3651" s="51">
        <v>-1.28</v>
      </c>
      <c r="E3651" s="52">
        <v>-0.0127</v>
      </c>
      <c r="F3651" s="53">
        <v>3.16E9</v>
      </c>
      <c r="G3651" s="49" t="s">
        <v>56</v>
      </c>
      <c r="I3651" s="51">
        <v>157713.0</v>
      </c>
      <c r="J3651" s="49" t="s">
        <v>57</v>
      </c>
      <c r="K3651" s="49" t="s">
        <v>111</v>
      </c>
    </row>
    <row r="3652">
      <c r="A3652" s="49" t="s">
        <v>7555</v>
      </c>
      <c r="B3652" s="49" t="s">
        <v>7556</v>
      </c>
      <c r="C3652" s="50">
        <v>12.44</v>
      </c>
      <c r="D3652" s="51">
        <v>-0.05</v>
      </c>
      <c r="E3652" s="52">
        <v>-0.004</v>
      </c>
      <c r="F3652" s="51">
        <v>0.0</v>
      </c>
      <c r="G3652" s="49" t="s">
        <v>56</v>
      </c>
      <c r="H3652" s="51">
        <v>2007.0</v>
      </c>
      <c r="I3652" s="51">
        <v>69421.0</v>
      </c>
      <c r="J3652" s="49" t="s">
        <v>72</v>
      </c>
      <c r="K3652" s="49" t="s">
        <v>481</v>
      </c>
    </row>
    <row r="3653">
      <c r="A3653" s="49" t="s">
        <v>7557</v>
      </c>
      <c r="B3653" s="49" t="s">
        <v>7558</v>
      </c>
      <c r="C3653" s="50">
        <v>49.2</v>
      </c>
      <c r="D3653" s="51">
        <v>-1.34</v>
      </c>
      <c r="E3653" s="52">
        <v>-0.0265</v>
      </c>
      <c r="F3653" s="53">
        <v>3.35E10</v>
      </c>
      <c r="G3653" s="49" t="s">
        <v>259</v>
      </c>
      <c r="I3653" s="51">
        <v>5207516.0</v>
      </c>
      <c r="J3653" s="49" t="s">
        <v>57</v>
      </c>
      <c r="K3653" s="49" t="s">
        <v>111</v>
      </c>
    </row>
    <row r="3654">
      <c r="A3654" s="49" t="s">
        <v>7559</v>
      </c>
      <c r="B3654" s="49" t="s">
        <v>7560</v>
      </c>
      <c r="C3654" s="50">
        <v>1.3206</v>
      </c>
      <c r="D3654" s="51">
        <v>-0.0395</v>
      </c>
      <c r="E3654" s="52">
        <v>-0.029</v>
      </c>
      <c r="F3654" s="51">
        <v>6611804.0</v>
      </c>
      <c r="G3654" s="49" t="s">
        <v>476</v>
      </c>
      <c r="H3654" s="51">
        <v>2022.0</v>
      </c>
      <c r="I3654" s="51">
        <v>11408.0</v>
      </c>
      <c r="J3654" s="49" t="s">
        <v>95</v>
      </c>
      <c r="K3654" s="49" t="s">
        <v>593</v>
      </c>
    </row>
    <row r="3655">
      <c r="A3655" s="49" t="s">
        <v>7561</v>
      </c>
      <c r="B3655" s="49" t="s">
        <v>7562</v>
      </c>
      <c r="C3655" s="50">
        <v>4.67</v>
      </c>
      <c r="D3655" s="51">
        <v>0.02</v>
      </c>
      <c r="E3655" s="52">
        <v>0.0043</v>
      </c>
      <c r="F3655" s="51">
        <v>1.6339858E7</v>
      </c>
      <c r="G3655" s="49" t="s">
        <v>56</v>
      </c>
      <c r="I3655" s="51">
        <v>1710.0</v>
      </c>
      <c r="J3655" s="49" t="s">
        <v>95</v>
      </c>
      <c r="K3655" s="49" t="s">
        <v>1365</v>
      </c>
    </row>
    <row r="3656">
      <c r="A3656" s="49" t="s">
        <v>7563</v>
      </c>
      <c r="B3656" s="49" t="s">
        <v>7564</v>
      </c>
      <c r="C3656" s="50">
        <v>25.07</v>
      </c>
      <c r="D3656" s="51">
        <v>-0.81</v>
      </c>
      <c r="E3656" s="52">
        <v>-0.0313</v>
      </c>
      <c r="F3656" s="53">
        <v>3.94E10</v>
      </c>
      <c r="G3656" s="49" t="s">
        <v>67</v>
      </c>
      <c r="H3656" s="51">
        <v>2014.0</v>
      </c>
      <c r="I3656" s="51">
        <v>1.3456502E7</v>
      </c>
      <c r="J3656" s="49" t="s">
        <v>95</v>
      </c>
      <c r="K3656" s="49" t="s">
        <v>800</v>
      </c>
    </row>
    <row r="3657">
      <c r="A3657" s="49" t="s">
        <v>7565</v>
      </c>
      <c r="B3657" s="49" t="s">
        <v>7566</v>
      </c>
      <c r="C3657" s="50">
        <v>32.16</v>
      </c>
      <c r="D3657" s="51">
        <v>-0.49</v>
      </c>
      <c r="E3657" s="52">
        <v>-0.015</v>
      </c>
      <c r="F3657" s="53">
        <v>6.77E9</v>
      </c>
      <c r="G3657" s="49" t="s">
        <v>56</v>
      </c>
      <c r="I3657" s="51">
        <v>1823339.0</v>
      </c>
      <c r="J3657" s="49" t="s">
        <v>72</v>
      </c>
      <c r="K3657" s="49" t="s">
        <v>185</v>
      </c>
    </row>
    <row r="3658">
      <c r="A3658" s="49" t="s">
        <v>7567</v>
      </c>
      <c r="B3658" s="49" t="s">
        <v>7568</v>
      </c>
      <c r="C3658" s="50">
        <v>11.44</v>
      </c>
      <c r="D3658" s="51">
        <v>-0.43</v>
      </c>
      <c r="E3658" s="52">
        <v>-0.0362</v>
      </c>
      <c r="F3658" s="53">
        <v>9.75E8</v>
      </c>
      <c r="G3658" s="49" t="s">
        <v>56</v>
      </c>
      <c r="H3658" s="51">
        <v>2017.0</v>
      </c>
      <c r="I3658" s="51">
        <v>699384.0</v>
      </c>
      <c r="J3658" s="49" t="s">
        <v>127</v>
      </c>
      <c r="K3658" s="49" t="s">
        <v>987</v>
      </c>
    </row>
    <row r="3659">
      <c r="A3659" s="49" t="s">
        <v>7569</v>
      </c>
      <c r="B3659" s="49" t="s">
        <v>7570</v>
      </c>
      <c r="C3659" s="50">
        <v>5.15</v>
      </c>
      <c r="D3659" s="51">
        <v>-0.03</v>
      </c>
      <c r="E3659" s="52">
        <v>-0.0058</v>
      </c>
      <c r="F3659" s="51">
        <v>7.0039949E7</v>
      </c>
      <c r="G3659" s="49" t="s">
        <v>56</v>
      </c>
      <c r="H3659" s="51">
        <v>1992.0</v>
      </c>
      <c r="I3659" s="51">
        <v>21265.0</v>
      </c>
      <c r="J3659" s="49" t="s">
        <v>95</v>
      </c>
      <c r="K3659" s="49" t="s">
        <v>96</v>
      </c>
    </row>
    <row r="3660">
      <c r="A3660" s="49" t="s">
        <v>7571</v>
      </c>
      <c r="B3660" s="49" t="s">
        <v>7572</v>
      </c>
      <c r="C3660" s="50">
        <v>0.61</v>
      </c>
      <c r="D3660" s="51">
        <v>-0.028</v>
      </c>
      <c r="E3660" s="52">
        <v>-0.0439</v>
      </c>
      <c r="F3660" s="51">
        <v>1.4098031E7</v>
      </c>
      <c r="G3660" s="49" t="s">
        <v>56</v>
      </c>
      <c r="H3660" s="51">
        <v>2022.0</v>
      </c>
      <c r="I3660" s="51">
        <v>42996.0</v>
      </c>
      <c r="J3660" s="49" t="s">
        <v>95</v>
      </c>
      <c r="K3660" s="49" t="s">
        <v>2004</v>
      </c>
    </row>
    <row r="3661">
      <c r="A3661" s="49" t="s">
        <v>7573</v>
      </c>
      <c r="B3661" s="49" t="s">
        <v>7574</v>
      </c>
      <c r="C3661" s="50">
        <v>0.367</v>
      </c>
      <c r="D3661" s="51">
        <v>-0.0343</v>
      </c>
      <c r="E3661" s="52">
        <v>-0.0855</v>
      </c>
      <c r="F3661" s="51">
        <v>3054038.0</v>
      </c>
      <c r="G3661" s="49" t="s">
        <v>738</v>
      </c>
      <c r="H3661" s="51">
        <v>2022.0</v>
      </c>
      <c r="I3661" s="51">
        <v>24937.0</v>
      </c>
      <c r="J3661" s="49" t="s">
        <v>95</v>
      </c>
      <c r="K3661" s="49" t="s">
        <v>800</v>
      </c>
    </row>
    <row r="3662">
      <c r="A3662" s="49" t="s">
        <v>7575</v>
      </c>
      <c r="B3662" s="49" t="s">
        <v>7576</v>
      </c>
      <c r="C3662" s="50">
        <v>4.98</v>
      </c>
      <c r="D3662" s="51">
        <v>-0.04</v>
      </c>
      <c r="E3662" s="52">
        <v>-0.008</v>
      </c>
      <c r="F3662" s="53">
        <v>2.66E8</v>
      </c>
      <c r="G3662" s="49" t="s">
        <v>67</v>
      </c>
      <c r="H3662" s="51">
        <v>2019.0</v>
      </c>
      <c r="I3662" s="51">
        <v>13343.0</v>
      </c>
      <c r="J3662" s="49" t="s">
        <v>72</v>
      </c>
      <c r="K3662" s="49" t="s">
        <v>650</v>
      </c>
    </row>
    <row r="3663">
      <c r="A3663" s="49" t="s">
        <v>7577</v>
      </c>
      <c r="B3663" s="49" t="s">
        <v>7578</v>
      </c>
      <c r="C3663" s="50">
        <v>7.7</v>
      </c>
      <c r="D3663" s="51">
        <v>-0.09</v>
      </c>
      <c r="E3663" s="52">
        <v>-0.0116</v>
      </c>
      <c r="F3663" s="51">
        <v>0.0</v>
      </c>
      <c r="G3663" s="49" t="s">
        <v>56</v>
      </c>
      <c r="H3663" s="51">
        <v>2004.0</v>
      </c>
      <c r="I3663" s="51">
        <v>1135601.0</v>
      </c>
      <c r="J3663" s="49" t="s">
        <v>72</v>
      </c>
      <c r="K3663" s="49" t="s">
        <v>481</v>
      </c>
    </row>
    <row r="3664">
      <c r="A3664" s="49" t="s">
        <v>7579</v>
      </c>
      <c r="B3664" s="49" t="s">
        <v>7580</v>
      </c>
      <c r="C3664" s="50">
        <v>2.81</v>
      </c>
      <c r="D3664" s="51">
        <v>-0.0401</v>
      </c>
      <c r="E3664" s="52">
        <v>-0.0141</v>
      </c>
      <c r="F3664" s="51">
        <v>3.3083066E7</v>
      </c>
      <c r="G3664" s="49" t="s">
        <v>67</v>
      </c>
      <c r="H3664" s="51">
        <v>2019.0</v>
      </c>
      <c r="I3664" s="51">
        <v>3465.0</v>
      </c>
      <c r="J3664" s="49" t="s">
        <v>72</v>
      </c>
      <c r="K3664" s="49" t="s">
        <v>650</v>
      </c>
    </row>
    <row r="3665">
      <c r="A3665" s="49" t="s">
        <v>7581</v>
      </c>
      <c r="B3665" s="49" t="s">
        <v>7582</v>
      </c>
      <c r="C3665" s="50">
        <v>0.121</v>
      </c>
      <c r="D3665" s="51">
        <v>3.0E-4</v>
      </c>
      <c r="E3665" s="52">
        <v>0.0025</v>
      </c>
      <c r="F3665" s="51">
        <v>1.4472834E7</v>
      </c>
      <c r="G3665" s="49" t="s">
        <v>67</v>
      </c>
      <c r="H3665" s="51">
        <v>2018.0</v>
      </c>
      <c r="I3665" s="51">
        <v>2598770.0</v>
      </c>
      <c r="J3665" s="49" t="s">
        <v>107</v>
      </c>
      <c r="K3665" s="49" t="s">
        <v>2079</v>
      </c>
    </row>
    <row r="3666">
      <c r="A3666" s="49" t="s">
        <v>7583</v>
      </c>
      <c r="B3666" s="49" t="s">
        <v>7584</v>
      </c>
      <c r="C3666" s="50">
        <v>5.25</v>
      </c>
      <c r="D3666" s="51">
        <v>-0.49</v>
      </c>
      <c r="E3666" s="52">
        <v>-0.0854</v>
      </c>
      <c r="F3666" s="51">
        <v>0.0</v>
      </c>
      <c r="G3666" s="49" t="s">
        <v>56</v>
      </c>
      <c r="H3666" s="51">
        <v>2022.0</v>
      </c>
      <c r="I3666" s="51">
        <v>21253.0</v>
      </c>
      <c r="J3666" s="49" t="s">
        <v>72</v>
      </c>
      <c r="K3666" s="49" t="s">
        <v>73</v>
      </c>
    </row>
    <row r="3667">
      <c r="A3667" s="49" t="s">
        <v>7585</v>
      </c>
      <c r="B3667" s="49" t="s">
        <v>7586</v>
      </c>
      <c r="C3667" s="50">
        <v>0.1212</v>
      </c>
      <c r="D3667" s="51">
        <v>-0.0289</v>
      </c>
      <c r="E3667" s="52">
        <v>-0.1925</v>
      </c>
      <c r="F3667" s="51">
        <v>0.0</v>
      </c>
      <c r="G3667" s="49" t="s">
        <v>56</v>
      </c>
      <c r="H3667" s="51">
        <v>2022.0</v>
      </c>
      <c r="I3667" s="51">
        <v>49780.0</v>
      </c>
      <c r="J3667" s="49" t="s">
        <v>72</v>
      </c>
      <c r="K3667" s="49" t="s">
        <v>73</v>
      </c>
    </row>
    <row r="3668">
      <c r="A3668" s="49" t="s">
        <v>7587</v>
      </c>
      <c r="B3668" s="49" t="s">
        <v>7588</v>
      </c>
      <c r="C3668" s="50">
        <v>0.08</v>
      </c>
      <c r="D3668" s="51">
        <v>0.03</v>
      </c>
      <c r="E3668" s="52">
        <v>0.6</v>
      </c>
      <c r="F3668" s="51">
        <v>0.0</v>
      </c>
      <c r="G3668" s="49" t="s">
        <v>56</v>
      </c>
      <c r="H3668" s="51">
        <v>2022.0</v>
      </c>
      <c r="I3668" s="51">
        <v>77140.0</v>
      </c>
      <c r="J3668" s="49" t="s">
        <v>72</v>
      </c>
      <c r="K3668" s="49" t="s">
        <v>73</v>
      </c>
    </row>
    <row r="3669">
      <c r="A3669" s="49" t="s">
        <v>7589</v>
      </c>
      <c r="B3669" s="49" t="s">
        <v>7590</v>
      </c>
      <c r="C3669" s="50">
        <v>10.48</v>
      </c>
      <c r="D3669" s="51">
        <v>-0.08</v>
      </c>
      <c r="E3669" s="52">
        <v>-0.0076</v>
      </c>
      <c r="F3669" s="51">
        <v>0.0</v>
      </c>
      <c r="G3669" s="49" t="s">
        <v>56</v>
      </c>
      <c r="H3669" s="51">
        <v>2014.0</v>
      </c>
      <c r="I3669" s="51">
        <v>81111.0</v>
      </c>
      <c r="J3669" s="49" t="s">
        <v>72</v>
      </c>
      <c r="K3669" s="49" t="s">
        <v>124</v>
      </c>
    </row>
    <row r="3670">
      <c r="A3670" s="49" t="s">
        <v>7591</v>
      </c>
      <c r="B3670" s="49" t="s">
        <v>7592</v>
      </c>
      <c r="C3670" s="50">
        <v>9.5801</v>
      </c>
      <c r="D3670" s="51">
        <v>0.0101</v>
      </c>
      <c r="E3670" s="52">
        <v>0.0011</v>
      </c>
      <c r="F3670" s="51">
        <v>7.4975223E7</v>
      </c>
      <c r="G3670" s="54"/>
      <c r="H3670" s="51">
        <v>2018.0</v>
      </c>
      <c r="I3670" s="51">
        <v>15912.0</v>
      </c>
      <c r="J3670" s="49" t="s">
        <v>72</v>
      </c>
      <c r="K3670" s="49" t="s">
        <v>321</v>
      </c>
    </row>
    <row r="3671">
      <c r="A3671" s="49" t="s">
        <v>7593</v>
      </c>
      <c r="B3671" s="49" t="s">
        <v>7594</v>
      </c>
      <c r="C3671" s="50">
        <v>23.51</v>
      </c>
      <c r="D3671" s="51">
        <v>-0.13</v>
      </c>
      <c r="E3671" s="52">
        <v>-0.0055</v>
      </c>
      <c r="F3671" s="53">
        <v>3.89E9</v>
      </c>
      <c r="G3671" s="49" t="s">
        <v>138</v>
      </c>
      <c r="H3671" s="51">
        <v>2017.0</v>
      </c>
      <c r="I3671" s="51">
        <v>1100647.0</v>
      </c>
      <c r="J3671" s="49" t="s">
        <v>72</v>
      </c>
      <c r="K3671" s="49" t="s">
        <v>124</v>
      </c>
    </row>
    <row r="3672">
      <c r="A3672" s="49" t="s">
        <v>7595</v>
      </c>
      <c r="B3672" s="49" t="s">
        <v>7596</v>
      </c>
      <c r="C3672" s="50">
        <v>11.7</v>
      </c>
      <c r="D3672" s="51">
        <v>-0.01</v>
      </c>
      <c r="E3672" s="52">
        <v>-9.0E-4</v>
      </c>
      <c r="F3672" s="53">
        <v>1.02E8</v>
      </c>
      <c r="G3672" s="49" t="s">
        <v>56</v>
      </c>
      <c r="I3672" s="51">
        <v>38344.0</v>
      </c>
      <c r="J3672" s="49" t="s">
        <v>72</v>
      </c>
      <c r="K3672" s="49" t="s">
        <v>481</v>
      </c>
    </row>
    <row r="3673">
      <c r="A3673" s="49" t="s">
        <v>7597</v>
      </c>
      <c r="B3673" s="49" t="s">
        <v>7598</v>
      </c>
      <c r="C3673" s="50">
        <v>9.9252</v>
      </c>
      <c r="D3673" s="51">
        <v>-0.1348</v>
      </c>
      <c r="E3673" s="52">
        <v>-0.0134</v>
      </c>
      <c r="F3673" s="53">
        <v>1.16E8</v>
      </c>
      <c r="G3673" s="49" t="s">
        <v>56</v>
      </c>
      <c r="I3673" s="51">
        <v>10909.0</v>
      </c>
      <c r="J3673" s="49" t="s">
        <v>72</v>
      </c>
      <c r="K3673" s="49" t="s">
        <v>552</v>
      </c>
    </row>
    <row r="3674">
      <c r="A3674" s="49" t="s">
        <v>7599</v>
      </c>
      <c r="B3674" s="49" t="s">
        <v>7600</v>
      </c>
      <c r="C3674" s="50">
        <v>25.19</v>
      </c>
      <c r="D3674" s="51">
        <v>-0.22</v>
      </c>
      <c r="E3674" s="52">
        <v>-0.0087</v>
      </c>
      <c r="F3674" s="53">
        <v>1.11E10</v>
      </c>
      <c r="G3674" s="49" t="s">
        <v>274</v>
      </c>
      <c r="H3674" s="54"/>
      <c r="I3674" s="51">
        <v>32696.0</v>
      </c>
      <c r="J3674" s="49" t="s">
        <v>57</v>
      </c>
      <c r="K3674" s="49" t="s">
        <v>425</v>
      </c>
    </row>
    <row r="3675">
      <c r="A3675" s="49" t="s">
        <v>7601</v>
      </c>
      <c r="B3675" s="49" t="s">
        <v>7602</v>
      </c>
      <c r="C3675" s="50">
        <v>29.06</v>
      </c>
      <c r="D3675" s="51">
        <v>-0.45</v>
      </c>
      <c r="E3675" s="52">
        <v>-0.0153</v>
      </c>
      <c r="F3675" s="53">
        <v>3.08E8</v>
      </c>
      <c r="G3675" s="49" t="s">
        <v>56</v>
      </c>
      <c r="H3675" s="51">
        <v>2017.0</v>
      </c>
      <c r="I3675" s="51">
        <v>73542.0</v>
      </c>
      <c r="J3675" s="49" t="s">
        <v>95</v>
      </c>
      <c r="K3675" s="49" t="s">
        <v>2120</v>
      </c>
    </row>
    <row r="3676">
      <c r="A3676" s="49" t="s">
        <v>7603</v>
      </c>
      <c r="B3676" s="49" t="s">
        <v>7604</v>
      </c>
      <c r="C3676" s="50">
        <v>153.93</v>
      </c>
      <c r="D3676" s="51">
        <v>-0.72</v>
      </c>
      <c r="E3676" s="52">
        <v>-0.0047</v>
      </c>
      <c r="F3676" s="53">
        <v>2.97E9</v>
      </c>
      <c r="G3676" s="49" t="s">
        <v>56</v>
      </c>
      <c r="H3676" s="51">
        <v>1986.0</v>
      </c>
      <c r="I3676" s="51">
        <v>72215.0</v>
      </c>
      <c r="J3676" s="49" t="s">
        <v>145</v>
      </c>
      <c r="K3676" s="49" t="s">
        <v>2409</v>
      </c>
    </row>
    <row r="3677">
      <c r="A3677" s="49" t="s">
        <v>7605</v>
      </c>
      <c r="B3677" s="49" t="s">
        <v>7606</v>
      </c>
      <c r="C3677" s="50">
        <v>145.61</v>
      </c>
      <c r="D3677" s="51">
        <v>-1.47</v>
      </c>
      <c r="E3677" s="52">
        <v>-0.01</v>
      </c>
      <c r="F3677" s="53">
        <v>1.06E10</v>
      </c>
      <c r="G3677" s="49" t="s">
        <v>56</v>
      </c>
      <c r="H3677" s="51">
        <v>1985.0</v>
      </c>
      <c r="I3677" s="51">
        <v>475864.0</v>
      </c>
      <c r="J3677" s="49" t="s">
        <v>107</v>
      </c>
      <c r="K3677" s="49" t="s">
        <v>282</v>
      </c>
    </row>
    <row r="3678">
      <c r="A3678" s="49" t="s">
        <v>7607</v>
      </c>
      <c r="B3678" s="49" t="s">
        <v>7608</v>
      </c>
      <c r="C3678" s="50">
        <v>29.87</v>
      </c>
      <c r="D3678" s="51">
        <v>-1.75</v>
      </c>
      <c r="E3678" s="52">
        <v>-0.0553</v>
      </c>
      <c r="F3678" s="53">
        <v>1.5E9</v>
      </c>
      <c r="G3678" s="49" t="s">
        <v>67</v>
      </c>
      <c r="H3678" s="51">
        <v>2010.0</v>
      </c>
      <c r="I3678" s="51">
        <v>1250223.0</v>
      </c>
      <c r="J3678" s="49" t="s">
        <v>107</v>
      </c>
      <c r="K3678" s="49" t="s">
        <v>108</v>
      </c>
    </row>
    <row r="3679">
      <c r="A3679" s="49" t="s">
        <v>7609</v>
      </c>
      <c r="B3679" s="49" t="s">
        <v>7610</v>
      </c>
      <c r="C3679" s="50">
        <v>129.91</v>
      </c>
      <c r="D3679" s="51">
        <v>-0.5</v>
      </c>
      <c r="E3679" s="52">
        <v>-0.0038</v>
      </c>
      <c r="F3679" s="53">
        <v>6.19E9</v>
      </c>
      <c r="G3679" s="49" t="s">
        <v>56</v>
      </c>
      <c r="I3679" s="51">
        <v>573105.0</v>
      </c>
      <c r="J3679" s="49" t="s">
        <v>72</v>
      </c>
      <c r="K3679" s="49" t="s">
        <v>68</v>
      </c>
    </row>
    <row r="3680">
      <c r="A3680" s="49" t="s">
        <v>7611</v>
      </c>
      <c r="B3680" s="49" t="s">
        <v>7612</v>
      </c>
      <c r="C3680" s="50">
        <v>15.51</v>
      </c>
      <c r="D3680" s="51">
        <v>-0.09</v>
      </c>
      <c r="E3680" s="52">
        <v>-0.0058</v>
      </c>
      <c r="F3680" s="51">
        <v>0.0</v>
      </c>
      <c r="G3680" s="49" t="s">
        <v>56</v>
      </c>
      <c r="H3680" s="51">
        <v>2009.0</v>
      </c>
      <c r="I3680" s="51">
        <v>5996.0</v>
      </c>
      <c r="J3680" s="49" t="s">
        <v>72</v>
      </c>
      <c r="K3680" s="49" t="s">
        <v>124</v>
      </c>
    </row>
    <row r="3681">
      <c r="A3681" s="49" t="s">
        <v>7613</v>
      </c>
      <c r="B3681" s="49" t="s">
        <v>7614</v>
      </c>
      <c r="C3681" s="50">
        <v>2.35</v>
      </c>
      <c r="D3681" s="51">
        <v>-0.1</v>
      </c>
      <c r="E3681" s="52">
        <v>-0.0408</v>
      </c>
      <c r="F3681" s="53">
        <v>2.36E8</v>
      </c>
      <c r="G3681" s="54"/>
      <c r="H3681" s="51">
        <v>2019.0</v>
      </c>
      <c r="I3681" s="51">
        <v>1522402.0</v>
      </c>
      <c r="J3681" s="49" t="s">
        <v>95</v>
      </c>
      <c r="K3681" s="49" t="s">
        <v>707</v>
      </c>
    </row>
    <row r="3682">
      <c r="A3682" s="49" t="s">
        <v>7615</v>
      </c>
      <c r="B3682" s="49" t="s">
        <v>7616</v>
      </c>
      <c r="C3682" s="50">
        <v>5.47</v>
      </c>
      <c r="D3682" s="51">
        <v>-0.01</v>
      </c>
      <c r="E3682" s="52">
        <v>-0.0018</v>
      </c>
      <c r="F3682" s="51">
        <v>0.0</v>
      </c>
      <c r="G3682" s="49" t="s">
        <v>56</v>
      </c>
      <c r="I3682" s="51">
        <v>468.0</v>
      </c>
      <c r="J3682" s="49" t="s">
        <v>72</v>
      </c>
      <c r="K3682" s="49" t="s">
        <v>481</v>
      </c>
    </row>
    <row r="3683">
      <c r="A3683" s="49" t="s">
        <v>7617</v>
      </c>
      <c r="B3683" s="49" t="s">
        <v>7618</v>
      </c>
      <c r="C3683" s="50">
        <v>17.45</v>
      </c>
      <c r="D3683" s="51">
        <v>-0.37</v>
      </c>
      <c r="E3683" s="52">
        <v>-0.0208</v>
      </c>
      <c r="F3683" s="53">
        <v>2.47E8</v>
      </c>
      <c r="G3683" s="49" t="s">
        <v>56</v>
      </c>
      <c r="I3683" s="51">
        <v>15880.0</v>
      </c>
      <c r="J3683" s="49" t="s">
        <v>72</v>
      </c>
      <c r="K3683" s="49" t="s">
        <v>133</v>
      </c>
    </row>
    <row r="3684">
      <c r="A3684" s="49" t="s">
        <v>7619</v>
      </c>
      <c r="B3684" s="49" t="s">
        <v>7620</v>
      </c>
      <c r="C3684" s="50">
        <v>152.32</v>
      </c>
      <c r="D3684" s="51">
        <v>-0.41</v>
      </c>
      <c r="E3684" s="52">
        <v>-0.0027</v>
      </c>
      <c r="F3684" s="53">
        <v>3.96E11</v>
      </c>
      <c r="G3684" s="49" t="s">
        <v>56</v>
      </c>
      <c r="I3684" s="51">
        <v>7733139.0</v>
      </c>
      <c r="J3684" s="49" t="s">
        <v>82</v>
      </c>
      <c r="K3684" s="49" t="s">
        <v>83</v>
      </c>
    </row>
    <row r="3685">
      <c r="A3685" s="49" t="s">
        <v>7621</v>
      </c>
      <c r="B3685" s="49" t="s">
        <v>7622</v>
      </c>
      <c r="C3685" s="50">
        <v>25.07</v>
      </c>
      <c r="D3685" s="51">
        <v>-0.46</v>
      </c>
      <c r="E3685" s="52">
        <v>-0.018</v>
      </c>
      <c r="F3685" s="53">
        <v>8.06E9</v>
      </c>
      <c r="G3685" s="49" t="s">
        <v>56</v>
      </c>
      <c r="H3685" s="51">
        <v>1999.0</v>
      </c>
      <c r="I3685" s="51">
        <v>3108301.0</v>
      </c>
      <c r="J3685" s="49" t="s">
        <v>520</v>
      </c>
      <c r="K3685" s="49" t="s">
        <v>2332</v>
      </c>
    </row>
    <row r="3686">
      <c r="A3686" s="49" t="s">
        <v>7623</v>
      </c>
      <c r="B3686" s="49" t="s">
        <v>7624</v>
      </c>
      <c r="C3686" s="50">
        <v>0.8596</v>
      </c>
      <c r="D3686" s="51">
        <v>-0.0434</v>
      </c>
      <c r="E3686" s="52">
        <v>-0.0481</v>
      </c>
      <c r="F3686" s="51">
        <v>0.0</v>
      </c>
      <c r="G3686" s="49" t="s">
        <v>56</v>
      </c>
      <c r="H3686" s="51">
        <v>2023.0</v>
      </c>
      <c r="I3686" s="51">
        <v>20701.0</v>
      </c>
      <c r="J3686" s="54"/>
      <c r="K3686" s="54"/>
    </row>
    <row r="3687">
      <c r="A3687" s="49" t="s">
        <v>7625</v>
      </c>
      <c r="B3687" s="49" t="s">
        <v>7626</v>
      </c>
      <c r="C3687" s="50">
        <v>0.71</v>
      </c>
      <c r="D3687" s="51">
        <v>-0.028</v>
      </c>
      <c r="E3687" s="52">
        <v>-0.0379</v>
      </c>
      <c r="F3687" s="51">
        <v>2.9753097E7</v>
      </c>
      <c r="G3687" s="49" t="s">
        <v>56</v>
      </c>
      <c r="H3687" s="51">
        <v>2021.0</v>
      </c>
      <c r="I3687" s="51">
        <v>70043.0</v>
      </c>
      <c r="J3687" s="49" t="s">
        <v>95</v>
      </c>
      <c r="K3687" s="49" t="s">
        <v>800</v>
      </c>
    </row>
    <row r="3688">
      <c r="A3688" s="49" t="s">
        <v>7627</v>
      </c>
      <c r="B3688" s="49" t="s">
        <v>7628</v>
      </c>
      <c r="C3688" s="50">
        <v>0.5636</v>
      </c>
      <c r="D3688" s="51">
        <v>-0.0114</v>
      </c>
      <c r="E3688" s="52">
        <v>-0.0198</v>
      </c>
      <c r="F3688" s="51">
        <v>6.3768933E7</v>
      </c>
      <c r="G3688" s="49" t="s">
        <v>56</v>
      </c>
      <c r="H3688" s="51">
        <v>1968.0</v>
      </c>
      <c r="I3688" s="51">
        <v>149068.0</v>
      </c>
      <c r="J3688" s="49" t="s">
        <v>95</v>
      </c>
      <c r="K3688" s="49" t="s">
        <v>104</v>
      </c>
    </row>
    <row r="3689">
      <c r="A3689" s="49" t="s">
        <v>7629</v>
      </c>
      <c r="B3689" s="49" t="s">
        <v>7630</v>
      </c>
      <c r="C3689" s="50">
        <v>6.25</v>
      </c>
      <c r="D3689" s="51">
        <v>-0.02</v>
      </c>
      <c r="E3689" s="52">
        <v>-0.0032</v>
      </c>
      <c r="F3689" s="53">
        <v>4.34E9</v>
      </c>
      <c r="G3689" s="49" t="s">
        <v>56</v>
      </c>
      <c r="H3689" s="51">
        <v>2020.0</v>
      </c>
      <c r="I3689" s="51">
        <v>4952473.0</v>
      </c>
      <c r="J3689" s="49" t="s">
        <v>95</v>
      </c>
      <c r="K3689" s="49" t="s">
        <v>249</v>
      </c>
    </row>
    <row r="3690">
      <c r="A3690" s="49" t="s">
        <v>7631</v>
      </c>
      <c r="B3690" s="49" t="s">
        <v>7632</v>
      </c>
      <c r="C3690" s="50">
        <v>49.61</v>
      </c>
      <c r="D3690" s="51">
        <v>-0.61</v>
      </c>
      <c r="E3690" s="52">
        <v>-0.0122</v>
      </c>
      <c r="F3690" s="53">
        <v>2.9E9</v>
      </c>
      <c r="G3690" s="49" t="s">
        <v>56</v>
      </c>
      <c r="I3690" s="51">
        <v>171374.0</v>
      </c>
      <c r="J3690" s="49" t="s">
        <v>68</v>
      </c>
      <c r="K3690" s="49" t="s">
        <v>1658</v>
      </c>
    </row>
    <row r="3691">
      <c r="A3691" s="49" t="s">
        <v>7633</v>
      </c>
      <c r="B3691" s="49" t="s">
        <v>7634</v>
      </c>
      <c r="C3691" s="50">
        <v>6.81</v>
      </c>
      <c r="D3691" s="51">
        <v>-0.02</v>
      </c>
      <c r="E3691" s="52">
        <v>-0.0029</v>
      </c>
      <c r="F3691" s="51">
        <v>0.0</v>
      </c>
      <c r="G3691" s="49" t="s">
        <v>56</v>
      </c>
      <c r="H3691" s="51">
        <v>1990.0</v>
      </c>
      <c r="I3691" s="51">
        <v>117792.0</v>
      </c>
      <c r="J3691" s="49" t="s">
        <v>72</v>
      </c>
      <c r="K3691" s="49" t="s">
        <v>481</v>
      </c>
    </row>
    <row r="3692">
      <c r="A3692" s="49" t="s">
        <v>7635</v>
      </c>
      <c r="B3692" s="49" t="s">
        <v>7636</v>
      </c>
      <c r="C3692" s="50">
        <v>51.1</v>
      </c>
      <c r="D3692" s="51">
        <v>-0.92</v>
      </c>
      <c r="E3692" s="52">
        <v>-0.0177</v>
      </c>
      <c r="F3692" s="53">
        <v>5.24E8</v>
      </c>
      <c r="G3692" s="49" t="s">
        <v>56</v>
      </c>
      <c r="I3692" s="51">
        <v>21598.0</v>
      </c>
      <c r="J3692" s="49" t="s">
        <v>95</v>
      </c>
      <c r="K3692" s="49" t="s">
        <v>1354</v>
      </c>
    </row>
    <row r="3693">
      <c r="A3693" s="49" t="s">
        <v>7637</v>
      </c>
      <c r="B3693" s="49" t="s">
        <v>7638</v>
      </c>
      <c r="C3693" s="50">
        <v>5.99</v>
      </c>
      <c r="D3693" s="51">
        <v>-0.07</v>
      </c>
      <c r="E3693" s="52">
        <v>-0.0116</v>
      </c>
      <c r="F3693" s="51">
        <v>0.0</v>
      </c>
      <c r="G3693" s="49" t="s">
        <v>56</v>
      </c>
      <c r="H3693" s="51">
        <v>2003.0</v>
      </c>
      <c r="I3693" s="51">
        <v>305417.0</v>
      </c>
      <c r="J3693" s="49" t="s">
        <v>72</v>
      </c>
      <c r="K3693" s="49" t="s">
        <v>124</v>
      </c>
    </row>
    <row r="3694">
      <c r="A3694" s="49" t="s">
        <v>7639</v>
      </c>
      <c r="B3694" s="49" t="s">
        <v>7640</v>
      </c>
      <c r="C3694" s="50">
        <v>16.51</v>
      </c>
      <c r="D3694" s="51">
        <v>-0.07</v>
      </c>
      <c r="E3694" s="52">
        <v>-0.0042</v>
      </c>
      <c r="F3694" s="53">
        <v>3.76E8</v>
      </c>
      <c r="G3694" s="54"/>
      <c r="H3694" s="51">
        <v>2012.0</v>
      </c>
      <c r="I3694" s="51">
        <v>53933.0</v>
      </c>
      <c r="J3694" s="49" t="s">
        <v>72</v>
      </c>
      <c r="K3694" s="49" t="s">
        <v>552</v>
      </c>
    </row>
    <row r="3695">
      <c r="A3695" s="49" t="s">
        <v>7641</v>
      </c>
      <c r="B3695" s="49" t="s">
        <v>7642</v>
      </c>
      <c r="C3695" s="50">
        <v>145.29</v>
      </c>
      <c r="D3695" s="51">
        <v>-0.62</v>
      </c>
      <c r="E3695" s="52">
        <v>-0.0043</v>
      </c>
      <c r="F3695" s="53">
        <v>4.22E11</v>
      </c>
      <c r="G3695" s="49" t="s">
        <v>56</v>
      </c>
      <c r="I3695" s="51">
        <v>1.1141483E7</v>
      </c>
      <c r="J3695" s="49" t="s">
        <v>72</v>
      </c>
      <c r="K3695" s="49" t="s">
        <v>133</v>
      </c>
    </row>
    <row r="3696">
      <c r="A3696" s="49" t="s">
        <v>7643</v>
      </c>
      <c r="B3696" s="49" t="s">
        <v>7644</v>
      </c>
      <c r="C3696" s="50">
        <v>24.11</v>
      </c>
      <c r="D3696" s="51">
        <v>-0.11</v>
      </c>
      <c r="E3696" s="52">
        <v>-0.0045</v>
      </c>
      <c r="F3696" s="54"/>
      <c r="G3696" s="49" t="s">
        <v>56</v>
      </c>
      <c r="I3696" s="51">
        <v>155112.0</v>
      </c>
      <c r="J3696" s="54"/>
      <c r="K3696" s="54"/>
    </row>
    <row r="3697">
      <c r="A3697" s="49" t="s">
        <v>7645</v>
      </c>
      <c r="B3697" s="49" t="s">
        <v>7646</v>
      </c>
      <c r="C3697" s="50">
        <v>23.3</v>
      </c>
      <c r="D3697" s="51">
        <v>-0.17</v>
      </c>
      <c r="E3697" s="52">
        <v>-0.0072</v>
      </c>
      <c r="F3697" s="54"/>
      <c r="G3697" s="49" t="s">
        <v>56</v>
      </c>
      <c r="I3697" s="51">
        <v>126528.0</v>
      </c>
      <c r="J3697" s="54"/>
      <c r="K3697" s="54"/>
    </row>
    <row r="3698">
      <c r="A3698" s="49" t="s">
        <v>7647</v>
      </c>
      <c r="B3698" s="49" t="s">
        <v>7648</v>
      </c>
      <c r="C3698" s="50">
        <v>19.38</v>
      </c>
      <c r="D3698" s="51">
        <v>-0.11</v>
      </c>
      <c r="E3698" s="52">
        <v>-0.0056</v>
      </c>
      <c r="F3698" s="54"/>
      <c r="G3698" s="49" t="s">
        <v>56</v>
      </c>
      <c r="I3698" s="51">
        <v>61000.0</v>
      </c>
      <c r="J3698" s="54"/>
      <c r="K3698" s="54"/>
    </row>
    <row r="3699">
      <c r="A3699" s="49" t="s">
        <v>7649</v>
      </c>
      <c r="B3699" s="49" t="s">
        <v>7650</v>
      </c>
      <c r="C3699" s="50">
        <v>18.67</v>
      </c>
      <c r="D3699" s="51">
        <v>-0.1</v>
      </c>
      <c r="E3699" s="52">
        <v>-0.0053</v>
      </c>
      <c r="F3699" s="54"/>
      <c r="G3699" s="49" t="s">
        <v>56</v>
      </c>
      <c r="I3699" s="51">
        <v>174687.0</v>
      </c>
      <c r="J3699" s="54"/>
      <c r="K3699" s="54"/>
    </row>
    <row r="3700">
      <c r="A3700" s="49" t="s">
        <v>7651</v>
      </c>
      <c r="B3700" s="49" t="s">
        <v>7652</v>
      </c>
      <c r="C3700" s="50">
        <v>18.94</v>
      </c>
      <c r="D3700" s="51">
        <v>-0.13</v>
      </c>
      <c r="E3700" s="52">
        <v>-0.0068</v>
      </c>
      <c r="F3700" s="54"/>
      <c r="G3700" s="49" t="s">
        <v>56</v>
      </c>
      <c r="I3700" s="51">
        <v>291627.0</v>
      </c>
      <c r="J3700" s="54"/>
      <c r="K3700" s="54"/>
    </row>
    <row r="3701">
      <c r="A3701" s="49" t="s">
        <v>7653</v>
      </c>
      <c r="B3701" s="49" t="s">
        <v>7654</v>
      </c>
      <c r="C3701" s="50">
        <v>17.17</v>
      </c>
      <c r="D3701" s="51">
        <v>-0.14</v>
      </c>
      <c r="E3701" s="52">
        <v>-0.0081</v>
      </c>
      <c r="F3701" s="54"/>
      <c r="G3701" s="49" t="s">
        <v>56</v>
      </c>
      <c r="I3701" s="51">
        <v>179299.0</v>
      </c>
      <c r="J3701" s="54"/>
      <c r="K3701" s="54"/>
    </row>
    <row r="3702">
      <c r="A3702" s="49" t="s">
        <v>7655</v>
      </c>
      <c r="B3702" s="49" t="s">
        <v>7656</v>
      </c>
      <c r="C3702" s="50">
        <v>5.86</v>
      </c>
      <c r="D3702" s="51">
        <v>-0.07</v>
      </c>
      <c r="E3702" s="52">
        <v>-0.0118</v>
      </c>
      <c r="F3702" s="51">
        <v>0.0</v>
      </c>
      <c r="G3702" s="49" t="s">
        <v>56</v>
      </c>
      <c r="H3702" s="51">
        <v>2002.0</v>
      </c>
      <c r="I3702" s="51">
        <v>562708.0</v>
      </c>
      <c r="J3702" s="49" t="s">
        <v>72</v>
      </c>
      <c r="K3702" s="49" t="s">
        <v>124</v>
      </c>
    </row>
    <row r="3703">
      <c r="A3703" s="49" t="s">
        <v>7657</v>
      </c>
      <c r="B3703" s="49" t="s">
        <v>7658</v>
      </c>
      <c r="C3703" s="50">
        <v>14.92</v>
      </c>
      <c r="D3703" s="51">
        <v>-0.09</v>
      </c>
      <c r="E3703" s="52">
        <v>-0.006</v>
      </c>
      <c r="F3703" s="51">
        <v>6.552303E7</v>
      </c>
      <c r="G3703" s="49" t="s">
        <v>56</v>
      </c>
      <c r="H3703" s="51">
        <v>2017.0</v>
      </c>
      <c r="I3703" s="51">
        <v>2608.0</v>
      </c>
      <c r="J3703" s="49" t="s">
        <v>72</v>
      </c>
      <c r="K3703" s="49" t="s">
        <v>481</v>
      </c>
    </row>
    <row r="3704">
      <c r="A3704" s="49" t="s">
        <v>7659</v>
      </c>
      <c r="B3704" s="49" t="s">
        <v>7660</v>
      </c>
      <c r="C3704" s="50">
        <v>4.86</v>
      </c>
      <c r="D3704" s="51">
        <v>-0.02</v>
      </c>
      <c r="E3704" s="52">
        <v>-0.0041</v>
      </c>
      <c r="F3704" s="51">
        <v>0.0</v>
      </c>
      <c r="G3704" s="49" t="s">
        <v>56</v>
      </c>
      <c r="H3704" s="51">
        <v>2003.0</v>
      </c>
      <c r="I3704" s="51">
        <v>730431.0</v>
      </c>
      <c r="J3704" s="49" t="s">
        <v>72</v>
      </c>
      <c r="K3704" s="49" t="s">
        <v>552</v>
      </c>
    </row>
    <row r="3705">
      <c r="A3705" s="49" t="s">
        <v>7661</v>
      </c>
      <c r="B3705" s="49" t="s">
        <v>7662</v>
      </c>
      <c r="C3705" s="50">
        <v>10.0</v>
      </c>
      <c r="D3705" s="51">
        <v>-0.17</v>
      </c>
      <c r="E3705" s="52">
        <v>-0.0167</v>
      </c>
      <c r="F3705" s="51">
        <v>0.0</v>
      </c>
      <c r="G3705" s="49" t="s">
        <v>56</v>
      </c>
      <c r="H3705" s="51">
        <v>2012.0</v>
      </c>
      <c r="I3705" s="51">
        <v>79570.0</v>
      </c>
      <c r="J3705" s="49" t="s">
        <v>72</v>
      </c>
      <c r="K3705" s="49" t="s">
        <v>552</v>
      </c>
    </row>
    <row r="3706">
      <c r="A3706" s="49" t="s">
        <v>7663</v>
      </c>
      <c r="B3706" s="49" t="s">
        <v>7664</v>
      </c>
      <c r="C3706" s="50">
        <v>6.26</v>
      </c>
      <c r="D3706" s="51">
        <v>-0.235</v>
      </c>
      <c r="E3706" s="52">
        <v>-0.0362</v>
      </c>
      <c r="F3706" s="51">
        <v>0.0</v>
      </c>
      <c r="G3706" s="49" t="s">
        <v>56</v>
      </c>
      <c r="H3706" s="51">
        <v>2001.0</v>
      </c>
      <c r="I3706" s="51">
        <v>175399.0</v>
      </c>
      <c r="J3706" s="49" t="s">
        <v>72</v>
      </c>
      <c r="K3706" s="49" t="s">
        <v>321</v>
      </c>
    </row>
    <row r="3707">
      <c r="A3707" s="49" t="s">
        <v>7665</v>
      </c>
      <c r="B3707" s="49" t="s">
        <v>7666</v>
      </c>
      <c r="C3707" s="50">
        <v>3.1259</v>
      </c>
      <c r="D3707" s="51">
        <v>0.0159</v>
      </c>
      <c r="E3707" s="52">
        <v>0.0051</v>
      </c>
      <c r="F3707" s="51">
        <v>3.843244E7</v>
      </c>
      <c r="G3707" s="49" t="s">
        <v>56</v>
      </c>
      <c r="H3707" s="51">
        <v>2018.0</v>
      </c>
      <c r="I3707" s="51">
        <v>2420.0</v>
      </c>
      <c r="J3707" s="49" t="s">
        <v>95</v>
      </c>
      <c r="K3707" s="49" t="s">
        <v>2120</v>
      </c>
    </row>
    <row r="3708">
      <c r="A3708" s="49" t="s">
        <v>7667</v>
      </c>
      <c r="B3708" s="49" t="s">
        <v>7668</v>
      </c>
      <c r="C3708" s="50">
        <v>14.45</v>
      </c>
      <c r="D3708" s="51">
        <v>-0.44</v>
      </c>
      <c r="E3708" s="52">
        <v>-0.0296</v>
      </c>
      <c r="F3708" s="53">
        <v>5.44E8</v>
      </c>
      <c r="G3708" s="49" t="s">
        <v>236</v>
      </c>
      <c r="H3708" s="51">
        <v>2014.0</v>
      </c>
      <c r="I3708" s="51">
        <v>248770.0</v>
      </c>
      <c r="J3708" s="49" t="s">
        <v>72</v>
      </c>
      <c r="K3708" s="49" t="s">
        <v>237</v>
      </c>
    </row>
    <row r="3709">
      <c r="A3709" s="49" t="s">
        <v>7669</v>
      </c>
      <c r="B3709" s="49" t="s">
        <v>7670</v>
      </c>
      <c r="C3709" s="50">
        <v>16.6999</v>
      </c>
      <c r="D3709" s="51">
        <v>0.1499</v>
      </c>
      <c r="E3709" s="52">
        <v>0.0091</v>
      </c>
      <c r="F3709" s="53">
        <v>2.03E9</v>
      </c>
      <c r="G3709" s="49" t="s">
        <v>56</v>
      </c>
      <c r="I3709" s="51">
        <v>27603.0</v>
      </c>
      <c r="J3709" s="49" t="s">
        <v>72</v>
      </c>
      <c r="K3709" s="49" t="s">
        <v>650</v>
      </c>
    </row>
    <row r="3710">
      <c r="A3710" s="49" t="s">
        <v>7671</v>
      </c>
      <c r="B3710" s="49" t="s">
        <v>7672</v>
      </c>
      <c r="C3710" s="50">
        <v>0.73</v>
      </c>
      <c r="D3710" s="51">
        <v>-0.07</v>
      </c>
      <c r="E3710" s="52">
        <v>-0.0875</v>
      </c>
      <c r="F3710" s="51">
        <v>8.0884301E7</v>
      </c>
      <c r="G3710" s="49" t="s">
        <v>56</v>
      </c>
      <c r="H3710" s="51">
        <v>2020.0</v>
      </c>
      <c r="I3710" s="51">
        <v>32871.0</v>
      </c>
      <c r="J3710" s="49" t="s">
        <v>82</v>
      </c>
      <c r="K3710" s="49" t="s">
        <v>139</v>
      </c>
    </row>
    <row r="3711">
      <c r="A3711" s="49" t="s">
        <v>7673</v>
      </c>
      <c r="B3711" s="49" t="s">
        <v>7674</v>
      </c>
      <c r="C3711" s="50">
        <v>0.065</v>
      </c>
      <c r="D3711" s="51">
        <v>-0.0496</v>
      </c>
      <c r="E3711" s="52">
        <v>-0.4328</v>
      </c>
      <c r="F3711" s="51">
        <v>7202027.0</v>
      </c>
      <c r="G3711" s="49" t="s">
        <v>56</v>
      </c>
      <c r="H3711" s="51">
        <v>2020.0</v>
      </c>
      <c r="I3711" s="51">
        <v>1931.0</v>
      </c>
      <c r="J3711" s="49" t="s">
        <v>82</v>
      </c>
      <c r="K3711" s="49" t="s">
        <v>139</v>
      </c>
    </row>
    <row r="3712">
      <c r="A3712" s="49" t="s">
        <v>7675</v>
      </c>
      <c r="B3712" s="49" t="s">
        <v>7676</v>
      </c>
      <c r="C3712" s="50">
        <v>1.0</v>
      </c>
      <c r="D3712" s="51">
        <v>0.04</v>
      </c>
      <c r="E3712" s="52">
        <v>0.0417</v>
      </c>
      <c r="F3712" s="51">
        <v>2.1222399E7</v>
      </c>
      <c r="G3712" s="54"/>
      <c r="H3712" s="51">
        <v>2017.0</v>
      </c>
      <c r="I3712" s="51">
        <v>3345.0</v>
      </c>
      <c r="J3712" s="49" t="s">
        <v>107</v>
      </c>
      <c r="K3712" s="49" t="s">
        <v>348</v>
      </c>
    </row>
    <row r="3713">
      <c r="A3713" s="49" t="s">
        <v>7677</v>
      </c>
      <c r="B3713" s="49" t="s">
        <v>7678</v>
      </c>
      <c r="C3713" s="50">
        <v>2.09</v>
      </c>
      <c r="D3713" s="51">
        <v>-0.09</v>
      </c>
      <c r="E3713" s="52">
        <v>-0.0413</v>
      </c>
      <c r="F3713" s="51">
        <v>1.821444E7</v>
      </c>
      <c r="G3713" s="49" t="s">
        <v>1024</v>
      </c>
      <c r="H3713" s="51">
        <v>2021.0</v>
      </c>
      <c r="I3713" s="51">
        <v>13090.0</v>
      </c>
      <c r="J3713" s="49" t="s">
        <v>72</v>
      </c>
      <c r="K3713" s="49" t="s">
        <v>73</v>
      </c>
    </row>
    <row r="3714">
      <c r="A3714" s="49" t="s">
        <v>7679</v>
      </c>
      <c r="B3714" s="49" t="s">
        <v>7680</v>
      </c>
      <c r="C3714" s="50">
        <v>0.0301</v>
      </c>
      <c r="D3714" s="51">
        <v>-0.0164</v>
      </c>
      <c r="E3714" s="52">
        <v>-0.3527</v>
      </c>
      <c r="F3714" s="51">
        <v>0.0</v>
      </c>
      <c r="G3714" s="49" t="s">
        <v>1024</v>
      </c>
      <c r="H3714" s="51">
        <v>2021.0</v>
      </c>
      <c r="I3714" s="51">
        <v>20595.0</v>
      </c>
      <c r="J3714" s="49" t="s">
        <v>72</v>
      </c>
      <c r="K3714" s="49" t="s">
        <v>73</v>
      </c>
    </row>
    <row r="3715">
      <c r="A3715" s="49" t="s">
        <v>7681</v>
      </c>
      <c r="B3715" s="49" t="s">
        <v>7682</v>
      </c>
      <c r="C3715" s="50">
        <v>0.38</v>
      </c>
      <c r="D3715" s="51">
        <v>0.0</v>
      </c>
      <c r="E3715" s="52">
        <v>0.0</v>
      </c>
      <c r="F3715" s="51">
        <v>0.0</v>
      </c>
      <c r="G3715" s="49" t="s">
        <v>1024</v>
      </c>
      <c r="I3715" s="51">
        <v>965.0</v>
      </c>
      <c r="J3715" s="54"/>
      <c r="K3715" s="54"/>
    </row>
    <row r="3716">
      <c r="A3716" s="49" t="s">
        <v>7683</v>
      </c>
      <c r="B3716" s="49" t="s">
        <v>7684</v>
      </c>
      <c r="C3716" s="50">
        <v>0.74</v>
      </c>
      <c r="D3716" s="51">
        <v>-0.043</v>
      </c>
      <c r="E3716" s="52">
        <v>-0.0549</v>
      </c>
      <c r="F3716" s="51">
        <v>4224363.0</v>
      </c>
      <c r="G3716" s="49" t="s">
        <v>56</v>
      </c>
      <c r="H3716" s="51">
        <v>2005.0</v>
      </c>
      <c r="I3716" s="51">
        <v>33456.0</v>
      </c>
      <c r="J3716" s="49" t="s">
        <v>145</v>
      </c>
      <c r="K3716" s="49" t="s">
        <v>355</v>
      </c>
    </row>
    <row r="3717">
      <c r="A3717" s="49" t="s">
        <v>7685</v>
      </c>
      <c r="B3717" s="49" t="s">
        <v>7686</v>
      </c>
      <c r="C3717" s="50">
        <v>0.272</v>
      </c>
      <c r="D3717" s="51">
        <v>-0.014</v>
      </c>
      <c r="E3717" s="52">
        <v>-0.049</v>
      </c>
      <c r="F3717" s="51">
        <v>9280640.0</v>
      </c>
      <c r="G3717" s="49" t="s">
        <v>67</v>
      </c>
      <c r="H3717" s="51">
        <v>2021.0</v>
      </c>
      <c r="I3717" s="51">
        <v>44164.0</v>
      </c>
      <c r="J3717" s="49" t="s">
        <v>95</v>
      </c>
      <c r="K3717" s="49" t="s">
        <v>69</v>
      </c>
    </row>
    <row r="3718">
      <c r="A3718" s="49" t="s">
        <v>7687</v>
      </c>
      <c r="B3718" s="49" t="s">
        <v>7688</v>
      </c>
      <c r="C3718" s="50">
        <v>13.72</v>
      </c>
      <c r="D3718" s="51">
        <v>-0.31</v>
      </c>
      <c r="E3718" s="52">
        <v>-0.0221</v>
      </c>
      <c r="F3718" s="53">
        <v>2.22E9</v>
      </c>
      <c r="G3718" s="49" t="s">
        <v>56</v>
      </c>
      <c r="I3718" s="51">
        <v>5166644.0</v>
      </c>
      <c r="J3718" s="49" t="s">
        <v>95</v>
      </c>
      <c r="K3718" s="49" t="s">
        <v>451</v>
      </c>
    </row>
    <row r="3719">
      <c r="A3719" s="49" t="s">
        <v>7689</v>
      </c>
      <c r="B3719" s="49" t="s">
        <v>7690</v>
      </c>
      <c r="C3719" s="50">
        <v>10.77</v>
      </c>
      <c r="D3719" s="51">
        <v>0.0</v>
      </c>
      <c r="E3719" s="52">
        <v>0.0</v>
      </c>
      <c r="F3719" s="51">
        <v>0.0</v>
      </c>
      <c r="G3719" s="54"/>
      <c r="H3719" s="51">
        <v>2021.0</v>
      </c>
      <c r="I3719" s="51">
        <v>26.0</v>
      </c>
      <c r="J3719" s="49" t="s">
        <v>72</v>
      </c>
      <c r="K3719" s="49" t="s">
        <v>73</v>
      </c>
    </row>
    <row r="3720">
      <c r="A3720" s="49" t="s">
        <v>7691</v>
      </c>
      <c r="B3720" s="49" t="s">
        <v>7692</v>
      </c>
      <c r="C3720" s="50">
        <v>1.4016</v>
      </c>
      <c r="D3720" s="51">
        <v>-0.0184</v>
      </c>
      <c r="E3720" s="52">
        <v>-0.013</v>
      </c>
      <c r="F3720" s="51">
        <v>8493696.0</v>
      </c>
      <c r="G3720" s="49" t="s">
        <v>67</v>
      </c>
      <c r="H3720" s="51">
        <v>2013.0</v>
      </c>
      <c r="I3720" s="51">
        <v>3094.0</v>
      </c>
      <c r="J3720" s="49" t="s">
        <v>145</v>
      </c>
      <c r="K3720" s="49" t="s">
        <v>2120</v>
      </c>
    </row>
    <row r="3721">
      <c r="A3721" s="49" t="s">
        <v>7693</v>
      </c>
      <c r="B3721" s="49" t="s">
        <v>7694</v>
      </c>
      <c r="C3721" s="50">
        <v>39.37</v>
      </c>
      <c r="D3721" s="51">
        <v>-1.11</v>
      </c>
      <c r="E3721" s="52">
        <v>-0.0274</v>
      </c>
      <c r="F3721" s="53">
        <v>3.22E9</v>
      </c>
      <c r="G3721" s="49" t="s">
        <v>56</v>
      </c>
      <c r="H3721" s="51">
        <v>2021.0</v>
      </c>
      <c r="I3721" s="51">
        <v>849717.0</v>
      </c>
      <c r="J3721" s="49" t="s">
        <v>72</v>
      </c>
      <c r="K3721" s="49" t="s">
        <v>101</v>
      </c>
    </row>
    <row r="3722">
      <c r="A3722" s="49" t="s">
        <v>7695</v>
      </c>
      <c r="B3722" s="49" t="s">
        <v>7696</v>
      </c>
      <c r="C3722" s="50">
        <v>24.89</v>
      </c>
      <c r="D3722" s="51">
        <v>0.0</v>
      </c>
      <c r="E3722" s="52">
        <v>0.0</v>
      </c>
      <c r="F3722" s="54"/>
      <c r="G3722" s="49" t="s">
        <v>56</v>
      </c>
      <c r="I3722" s="51">
        <v>64713.0</v>
      </c>
      <c r="J3722" s="54"/>
      <c r="K3722" s="54"/>
    </row>
    <row r="3723">
      <c r="A3723" s="49" t="s">
        <v>7697</v>
      </c>
      <c r="B3723" s="49" t="s">
        <v>7698</v>
      </c>
      <c r="C3723" s="50">
        <v>1.87</v>
      </c>
      <c r="D3723" s="51">
        <v>0.03</v>
      </c>
      <c r="E3723" s="52">
        <v>0.0163</v>
      </c>
      <c r="F3723" s="51">
        <v>4.0088125E7</v>
      </c>
      <c r="G3723" s="49" t="s">
        <v>67</v>
      </c>
      <c r="H3723" s="51">
        <v>2023.0</v>
      </c>
      <c r="I3723" s="51">
        <v>10591.0</v>
      </c>
      <c r="J3723" s="49" t="s">
        <v>95</v>
      </c>
      <c r="K3723" s="49" t="s">
        <v>409</v>
      </c>
    </row>
    <row r="3724">
      <c r="A3724" s="49" t="s">
        <v>7699</v>
      </c>
      <c r="B3724" s="49" t="s">
        <v>7700</v>
      </c>
      <c r="C3724" s="50">
        <v>8.23</v>
      </c>
      <c r="D3724" s="51">
        <v>0.03</v>
      </c>
      <c r="E3724" s="52">
        <v>0.0037</v>
      </c>
      <c r="F3724" s="53">
        <v>1.21E8</v>
      </c>
      <c r="G3724" s="49" t="s">
        <v>56</v>
      </c>
      <c r="H3724" s="51">
        <v>2014.0</v>
      </c>
      <c r="I3724" s="51">
        <v>47018.0</v>
      </c>
      <c r="J3724" s="49" t="s">
        <v>315</v>
      </c>
      <c r="K3724" s="49" t="s">
        <v>316</v>
      </c>
    </row>
    <row r="3725">
      <c r="A3725" s="49" t="s">
        <v>7701</v>
      </c>
      <c r="B3725" s="49" t="s">
        <v>7702</v>
      </c>
      <c r="C3725" s="50">
        <v>0.6</v>
      </c>
      <c r="D3725" s="51">
        <v>0.0299</v>
      </c>
      <c r="E3725" s="52">
        <v>0.0525</v>
      </c>
      <c r="F3725" s="51">
        <v>3.6333E7</v>
      </c>
      <c r="G3725" s="49" t="s">
        <v>67</v>
      </c>
      <c r="H3725" s="51">
        <v>2022.0</v>
      </c>
      <c r="I3725" s="51">
        <v>67181.0</v>
      </c>
      <c r="J3725" s="49" t="s">
        <v>68</v>
      </c>
      <c r="K3725" s="49" t="s">
        <v>69</v>
      </c>
    </row>
    <row r="3726">
      <c r="A3726" s="49" t="s">
        <v>7703</v>
      </c>
      <c r="B3726" s="49" t="s">
        <v>7704</v>
      </c>
      <c r="C3726" s="50">
        <v>0.8412</v>
      </c>
      <c r="D3726" s="51">
        <v>-0.0118</v>
      </c>
      <c r="E3726" s="52">
        <v>-0.0138</v>
      </c>
      <c r="F3726" s="51">
        <v>2174330.0</v>
      </c>
      <c r="G3726" s="49" t="s">
        <v>67</v>
      </c>
      <c r="H3726" s="51">
        <v>2021.0</v>
      </c>
      <c r="I3726" s="51">
        <v>16127.0</v>
      </c>
      <c r="J3726" s="49" t="s">
        <v>95</v>
      </c>
      <c r="K3726" s="49" t="s">
        <v>149</v>
      </c>
    </row>
    <row r="3727">
      <c r="A3727" s="49" t="s">
        <v>7705</v>
      </c>
      <c r="B3727" s="49" t="s">
        <v>7706</v>
      </c>
      <c r="C3727" s="50">
        <v>49.89</v>
      </c>
      <c r="D3727" s="51">
        <v>-0.42</v>
      </c>
      <c r="E3727" s="52">
        <v>-0.0084</v>
      </c>
      <c r="F3727" s="53">
        <v>1.71E10</v>
      </c>
      <c r="G3727" s="49" t="s">
        <v>56</v>
      </c>
      <c r="I3727" s="51">
        <v>3777360.0</v>
      </c>
      <c r="J3727" s="49" t="s">
        <v>145</v>
      </c>
      <c r="K3727" s="49" t="s">
        <v>355</v>
      </c>
    </row>
    <row r="3728">
      <c r="A3728" s="49" t="s">
        <v>7707</v>
      </c>
      <c r="B3728" s="49" t="s">
        <v>7708</v>
      </c>
      <c r="C3728" s="50">
        <v>3.58</v>
      </c>
      <c r="D3728" s="51">
        <v>0.1</v>
      </c>
      <c r="E3728" s="52">
        <v>0.0287</v>
      </c>
      <c r="F3728" s="51">
        <v>3.4973367E7</v>
      </c>
      <c r="G3728" s="49" t="s">
        <v>56</v>
      </c>
      <c r="H3728" s="51">
        <v>2016.0</v>
      </c>
      <c r="I3728" s="51">
        <v>5096.0</v>
      </c>
      <c r="J3728" s="49" t="s">
        <v>82</v>
      </c>
      <c r="K3728" s="49" t="s">
        <v>83</v>
      </c>
    </row>
    <row r="3729">
      <c r="A3729" s="49" t="s">
        <v>7709</v>
      </c>
      <c r="B3729" s="49" t="s">
        <v>7710</v>
      </c>
      <c r="C3729" s="50">
        <v>11.27</v>
      </c>
      <c r="D3729" s="51">
        <v>0.0</v>
      </c>
      <c r="E3729" s="52">
        <v>0.0</v>
      </c>
      <c r="F3729" s="51">
        <v>0.0</v>
      </c>
      <c r="G3729" s="49" t="s">
        <v>1172</v>
      </c>
      <c r="H3729" s="51">
        <v>2022.0</v>
      </c>
      <c r="I3729" s="51">
        <v>51.0</v>
      </c>
      <c r="J3729" s="49" t="s">
        <v>72</v>
      </c>
      <c r="K3729" s="49" t="s">
        <v>73</v>
      </c>
    </row>
    <row r="3730">
      <c r="A3730" s="49" t="s">
        <v>7711</v>
      </c>
      <c r="B3730" s="49" t="s">
        <v>7712</v>
      </c>
      <c r="C3730" s="50">
        <v>0.1266</v>
      </c>
      <c r="D3730" s="51">
        <v>0.0</v>
      </c>
      <c r="E3730" s="52">
        <v>0.0</v>
      </c>
      <c r="F3730" s="51">
        <v>0.0</v>
      </c>
      <c r="G3730" s="49" t="s">
        <v>1172</v>
      </c>
      <c r="H3730" s="51">
        <v>2022.0</v>
      </c>
      <c r="I3730" s="51">
        <v>66.0</v>
      </c>
      <c r="J3730" s="49" t="s">
        <v>72</v>
      </c>
      <c r="K3730" s="49" t="s">
        <v>73</v>
      </c>
    </row>
    <row r="3731">
      <c r="A3731" s="49" t="s">
        <v>7713</v>
      </c>
      <c r="B3731" s="49" t="s">
        <v>7714</v>
      </c>
      <c r="C3731" s="50">
        <v>227.44</v>
      </c>
      <c r="D3731" s="51">
        <v>3.21</v>
      </c>
      <c r="E3731" s="52">
        <v>0.0143</v>
      </c>
      <c r="F3731" s="53">
        <v>2.66E9</v>
      </c>
      <c r="G3731" s="49" t="s">
        <v>56</v>
      </c>
      <c r="H3731" s="51">
        <v>1992.0</v>
      </c>
      <c r="I3731" s="51">
        <v>105620.0</v>
      </c>
      <c r="J3731" s="49" t="s">
        <v>57</v>
      </c>
      <c r="K3731" s="49" t="s">
        <v>111</v>
      </c>
    </row>
    <row r="3732">
      <c r="A3732" s="49" t="s">
        <v>7715</v>
      </c>
      <c r="B3732" s="49" t="s">
        <v>7716</v>
      </c>
      <c r="C3732" s="50">
        <v>7.64</v>
      </c>
      <c r="D3732" s="51">
        <v>-0.04</v>
      </c>
      <c r="E3732" s="52">
        <v>-0.0052</v>
      </c>
      <c r="F3732" s="51">
        <v>1.942635E7</v>
      </c>
      <c r="G3732" s="49" t="s">
        <v>56</v>
      </c>
      <c r="H3732" s="51">
        <v>2017.0</v>
      </c>
      <c r="I3732" s="51">
        <v>6947.0</v>
      </c>
      <c r="J3732" s="49" t="s">
        <v>82</v>
      </c>
      <c r="K3732" s="49" t="s">
        <v>83</v>
      </c>
    </row>
    <row r="3733">
      <c r="A3733" s="49" t="s">
        <v>7717</v>
      </c>
      <c r="B3733" s="49" t="s">
        <v>7718</v>
      </c>
      <c r="C3733" s="50">
        <v>66.55</v>
      </c>
      <c r="D3733" s="51">
        <v>-0.8</v>
      </c>
      <c r="E3733" s="52">
        <v>-0.0119</v>
      </c>
      <c r="F3733" s="53">
        <v>1.07E9</v>
      </c>
      <c r="G3733" s="49" t="s">
        <v>56</v>
      </c>
      <c r="I3733" s="51">
        <v>75213.0</v>
      </c>
      <c r="J3733" s="49" t="s">
        <v>57</v>
      </c>
      <c r="K3733" s="49" t="s">
        <v>64</v>
      </c>
    </row>
    <row r="3734">
      <c r="A3734" s="49" t="s">
        <v>7719</v>
      </c>
      <c r="B3734" s="49" t="s">
        <v>7720</v>
      </c>
      <c r="C3734" s="50">
        <v>8.85</v>
      </c>
      <c r="D3734" s="51">
        <v>-0.3</v>
      </c>
      <c r="E3734" s="52">
        <v>-0.0328</v>
      </c>
      <c r="F3734" s="53">
        <v>3.04E8</v>
      </c>
      <c r="G3734" s="49" t="s">
        <v>138</v>
      </c>
      <c r="H3734" s="51">
        <v>2015.0</v>
      </c>
      <c r="I3734" s="51">
        <v>159746.0</v>
      </c>
      <c r="J3734" s="49" t="s">
        <v>82</v>
      </c>
      <c r="K3734" s="49" t="s">
        <v>83</v>
      </c>
    </row>
    <row r="3735">
      <c r="A3735" s="49" t="s">
        <v>7721</v>
      </c>
      <c r="B3735" s="49" t="s">
        <v>7722</v>
      </c>
      <c r="C3735" s="50">
        <v>19.23</v>
      </c>
      <c r="D3735" s="51">
        <v>-0.45</v>
      </c>
      <c r="E3735" s="52">
        <v>-0.0229</v>
      </c>
      <c r="F3735" s="53">
        <v>5.43E8</v>
      </c>
      <c r="G3735" s="49" t="s">
        <v>56</v>
      </c>
      <c r="I3735" s="51">
        <v>110424.0</v>
      </c>
      <c r="J3735" s="49" t="s">
        <v>57</v>
      </c>
      <c r="K3735" s="49" t="s">
        <v>269</v>
      </c>
    </row>
    <row r="3736">
      <c r="A3736" s="49" t="s">
        <v>7723</v>
      </c>
      <c r="B3736" s="49" t="s">
        <v>7724</v>
      </c>
      <c r="C3736" s="50">
        <v>13.98</v>
      </c>
      <c r="D3736" s="51">
        <v>-0.18</v>
      </c>
      <c r="E3736" s="52">
        <v>-0.0127</v>
      </c>
      <c r="F3736" s="53">
        <v>1.53E9</v>
      </c>
      <c r="G3736" s="49" t="s">
        <v>56</v>
      </c>
      <c r="H3736" s="51">
        <v>2009.0</v>
      </c>
      <c r="I3736" s="51">
        <v>594257.0</v>
      </c>
      <c r="J3736" s="49" t="s">
        <v>95</v>
      </c>
      <c r="K3736" s="49" t="s">
        <v>149</v>
      </c>
    </row>
    <row r="3737">
      <c r="A3737" s="49" t="s">
        <v>7725</v>
      </c>
      <c r="B3737" s="49" t="s">
        <v>7726</v>
      </c>
      <c r="C3737" s="50">
        <v>23.71</v>
      </c>
      <c r="D3737" s="51">
        <v>-0.01</v>
      </c>
      <c r="E3737" s="52">
        <v>-4.0E-4</v>
      </c>
      <c r="F3737" s="53">
        <v>7.34E8</v>
      </c>
      <c r="G3737" s="49" t="s">
        <v>476</v>
      </c>
      <c r="H3737" s="51">
        <v>2021.0</v>
      </c>
      <c r="I3737" s="51">
        <v>1899.0</v>
      </c>
      <c r="J3737" s="49" t="s">
        <v>107</v>
      </c>
      <c r="K3737" s="49" t="s">
        <v>262</v>
      </c>
    </row>
    <row r="3738">
      <c r="A3738" s="49" t="s">
        <v>7727</v>
      </c>
      <c r="B3738" s="49" t="s">
        <v>7728</v>
      </c>
      <c r="C3738" s="50">
        <v>0.371</v>
      </c>
      <c r="D3738" s="51">
        <v>-0.0078</v>
      </c>
      <c r="E3738" s="52">
        <v>-0.0206</v>
      </c>
      <c r="F3738" s="51">
        <v>2.0838732E7</v>
      </c>
      <c r="G3738" s="49" t="s">
        <v>56</v>
      </c>
      <c r="I3738" s="51">
        <v>16152.0</v>
      </c>
      <c r="J3738" s="49" t="s">
        <v>82</v>
      </c>
      <c r="K3738" s="49" t="s">
        <v>211</v>
      </c>
    </row>
    <row r="3739">
      <c r="A3739" s="49" t="s">
        <v>7729</v>
      </c>
      <c r="B3739" s="49" t="s">
        <v>7730</v>
      </c>
      <c r="C3739" s="50">
        <v>41.88</v>
      </c>
      <c r="D3739" s="51">
        <v>-0.22</v>
      </c>
      <c r="E3739" s="52">
        <v>-0.0052</v>
      </c>
      <c r="F3739" s="53">
        <v>1.63E10</v>
      </c>
      <c r="G3739" s="49" t="s">
        <v>4099</v>
      </c>
      <c r="I3739" s="51">
        <v>134387.0</v>
      </c>
      <c r="J3739" s="49" t="s">
        <v>72</v>
      </c>
      <c r="K3739" s="49" t="s">
        <v>878</v>
      </c>
    </row>
    <row r="3740">
      <c r="A3740" s="49" t="s">
        <v>7731</v>
      </c>
      <c r="B3740" s="49" t="s">
        <v>7732</v>
      </c>
      <c r="C3740" s="50">
        <v>42.53</v>
      </c>
      <c r="D3740" s="51">
        <v>-0.89</v>
      </c>
      <c r="E3740" s="52">
        <v>-0.0205</v>
      </c>
      <c r="F3740" s="53">
        <v>3.37E9</v>
      </c>
      <c r="G3740" s="49" t="s">
        <v>56</v>
      </c>
      <c r="H3740" s="51">
        <v>1986.0</v>
      </c>
      <c r="I3740" s="51">
        <v>1300217.0</v>
      </c>
      <c r="J3740" s="49" t="s">
        <v>95</v>
      </c>
      <c r="K3740" s="49" t="s">
        <v>1658</v>
      </c>
    </row>
    <row r="3741">
      <c r="A3741" s="49" t="s">
        <v>7733</v>
      </c>
      <c r="B3741" s="49" t="s">
        <v>7734</v>
      </c>
      <c r="C3741" s="50">
        <v>0.235</v>
      </c>
      <c r="D3741" s="51">
        <v>0.0039</v>
      </c>
      <c r="E3741" s="52">
        <v>0.0169</v>
      </c>
      <c r="F3741" s="51">
        <v>3460854.0</v>
      </c>
      <c r="G3741" s="49" t="s">
        <v>56</v>
      </c>
      <c r="H3741" s="51">
        <v>2020.0</v>
      </c>
      <c r="I3741" s="51">
        <v>25414.0</v>
      </c>
      <c r="J3741" s="49" t="s">
        <v>107</v>
      </c>
      <c r="K3741" s="49" t="s">
        <v>348</v>
      </c>
    </row>
    <row r="3742">
      <c r="A3742" s="49" t="s">
        <v>7735</v>
      </c>
      <c r="B3742" s="49" t="s">
        <v>7736</v>
      </c>
      <c r="C3742" s="50">
        <v>0.0101</v>
      </c>
      <c r="D3742" s="51">
        <v>1.0E-4</v>
      </c>
      <c r="E3742" s="52">
        <v>0.01</v>
      </c>
      <c r="F3742" s="51">
        <v>733055.0</v>
      </c>
      <c r="G3742" s="49" t="s">
        <v>56</v>
      </c>
      <c r="H3742" s="51">
        <v>2020.0</v>
      </c>
      <c r="I3742" s="51">
        <v>1000.0</v>
      </c>
      <c r="J3742" s="49" t="s">
        <v>107</v>
      </c>
      <c r="K3742" s="49" t="s">
        <v>348</v>
      </c>
    </row>
    <row r="3743">
      <c r="A3743" s="49" t="s">
        <v>7737</v>
      </c>
      <c r="B3743" s="49" t="s">
        <v>7738</v>
      </c>
      <c r="C3743" s="50">
        <v>59.8</v>
      </c>
      <c r="D3743" s="51">
        <v>-0.76</v>
      </c>
      <c r="E3743" s="52">
        <v>-0.0126</v>
      </c>
      <c r="F3743" s="53">
        <v>8.07E9</v>
      </c>
      <c r="G3743" s="49" t="s">
        <v>56</v>
      </c>
      <c r="H3743" s="51">
        <v>2006.0</v>
      </c>
      <c r="I3743" s="51">
        <v>1609513.0</v>
      </c>
      <c r="J3743" s="49" t="s">
        <v>57</v>
      </c>
      <c r="K3743" s="49" t="s">
        <v>269</v>
      </c>
    </row>
    <row r="3744">
      <c r="A3744" s="49" t="s">
        <v>7739</v>
      </c>
      <c r="B3744" s="49" t="s">
        <v>7740</v>
      </c>
      <c r="C3744" s="50">
        <v>4.68</v>
      </c>
      <c r="D3744" s="51">
        <v>-0.18</v>
      </c>
      <c r="E3744" s="52">
        <v>-0.037</v>
      </c>
      <c r="F3744" s="53">
        <v>1.19E9</v>
      </c>
      <c r="G3744" s="49" t="s">
        <v>67</v>
      </c>
      <c r="H3744" s="51">
        <v>2020.0</v>
      </c>
      <c r="I3744" s="51">
        <v>1002936.0</v>
      </c>
      <c r="J3744" s="49" t="s">
        <v>107</v>
      </c>
      <c r="K3744" s="49" t="s">
        <v>262</v>
      </c>
    </row>
    <row r="3745">
      <c r="A3745" s="49" t="s">
        <v>7741</v>
      </c>
      <c r="B3745" s="49" t="s">
        <v>7742</v>
      </c>
      <c r="C3745" s="50">
        <v>10.61</v>
      </c>
      <c r="D3745" s="51">
        <v>0.0</v>
      </c>
      <c r="E3745" s="52">
        <v>0.0</v>
      </c>
      <c r="F3745" s="51">
        <v>0.0</v>
      </c>
      <c r="G3745" s="54"/>
      <c r="H3745" s="51">
        <v>2021.0</v>
      </c>
      <c r="I3745" s="51">
        <v>128.0</v>
      </c>
      <c r="J3745" s="49" t="s">
        <v>72</v>
      </c>
      <c r="K3745" s="49" t="s">
        <v>73</v>
      </c>
    </row>
    <row r="3746">
      <c r="A3746" s="49" t="s">
        <v>7743</v>
      </c>
      <c r="B3746" s="49" t="s">
        <v>7744</v>
      </c>
      <c r="C3746" s="50">
        <v>14.91</v>
      </c>
      <c r="D3746" s="51">
        <v>-0.11</v>
      </c>
      <c r="E3746" s="52">
        <v>-0.0073</v>
      </c>
      <c r="F3746" s="53">
        <v>3.41E9</v>
      </c>
      <c r="G3746" s="49" t="s">
        <v>56</v>
      </c>
      <c r="H3746" s="51">
        <v>2021.0</v>
      </c>
      <c r="I3746" s="51">
        <v>1298548.0</v>
      </c>
      <c r="J3746" s="49" t="s">
        <v>107</v>
      </c>
      <c r="K3746" s="49" t="s">
        <v>348</v>
      </c>
    </row>
    <row r="3747">
      <c r="A3747" s="49" t="s">
        <v>7745</v>
      </c>
      <c r="B3747" s="49" t="s">
        <v>7746</v>
      </c>
      <c r="C3747" s="50">
        <v>28.45</v>
      </c>
      <c r="D3747" s="51">
        <v>-0.34</v>
      </c>
      <c r="E3747" s="52">
        <v>-0.0118</v>
      </c>
      <c r="F3747" s="53">
        <v>3.98E10</v>
      </c>
      <c r="G3747" s="49" t="s">
        <v>56</v>
      </c>
      <c r="I3747" s="51">
        <v>6685885.0</v>
      </c>
      <c r="J3747" s="49" t="s">
        <v>145</v>
      </c>
      <c r="K3747" s="49" t="s">
        <v>146</v>
      </c>
    </row>
    <row r="3748">
      <c r="A3748" s="49" t="s">
        <v>7747</v>
      </c>
      <c r="B3748" s="49" t="s">
        <v>7748</v>
      </c>
      <c r="C3748" s="50">
        <v>25.5</v>
      </c>
      <c r="D3748" s="51">
        <v>-0.87</v>
      </c>
      <c r="E3748" s="52">
        <v>-0.033</v>
      </c>
      <c r="F3748" s="53">
        <v>6.3E8</v>
      </c>
      <c r="G3748" s="49" t="s">
        <v>56</v>
      </c>
      <c r="I3748" s="51">
        <v>58368.0</v>
      </c>
      <c r="J3748" s="49" t="s">
        <v>107</v>
      </c>
      <c r="K3748" s="49" t="s">
        <v>58</v>
      </c>
    </row>
    <row r="3749">
      <c r="A3749" s="49" t="s">
        <v>7749</v>
      </c>
      <c r="B3749" s="49" t="s">
        <v>7750</v>
      </c>
      <c r="C3749" s="50">
        <v>18.16</v>
      </c>
      <c r="D3749" s="51">
        <v>-0.04</v>
      </c>
      <c r="E3749" s="52">
        <v>-0.0022</v>
      </c>
      <c r="F3749" s="53">
        <v>6.43E8</v>
      </c>
      <c r="G3749" s="49" t="s">
        <v>56</v>
      </c>
      <c r="I3749" s="51">
        <v>147934.0</v>
      </c>
      <c r="J3749" s="49" t="s">
        <v>95</v>
      </c>
      <c r="K3749" s="49" t="s">
        <v>540</v>
      </c>
    </row>
    <row r="3750">
      <c r="A3750" s="49" t="s">
        <v>7751</v>
      </c>
      <c r="B3750" s="49" t="s">
        <v>7752</v>
      </c>
      <c r="C3750" s="50">
        <v>18.9</v>
      </c>
      <c r="D3750" s="51">
        <v>0.0</v>
      </c>
      <c r="E3750" s="52">
        <v>0.0</v>
      </c>
      <c r="F3750" s="53">
        <v>6.69E8</v>
      </c>
      <c r="G3750" s="49" t="s">
        <v>56</v>
      </c>
      <c r="I3750" s="51">
        <v>5.0</v>
      </c>
      <c r="J3750" s="49" t="s">
        <v>95</v>
      </c>
      <c r="K3750" s="49" t="s">
        <v>540</v>
      </c>
    </row>
    <row r="3751">
      <c r="A3751" s="49" t="s">
        <v>7753</v>
      </c>
      <c r="B3751" s="49" t="s">
        <v>7754</v>
      </c>
      <c r="C3751" s="50">
        <v>20.55</v>
      </c>
      <c r="D3751" s="51">
        <v>-0.27</v>
      </c>
      <c r="E3751" s="52">
        <v>-0.013</v>
      </c>
      <c r="F3751" s="53">
        <v>1.11E9</v>
      </c>
      <c r="G3751" s="49" t="s">
        <v>476</v>
      </c>
      <c r="H3751" s="51">
        <v>2015.0</v>
      </c>
      <c r="I3751" s="51">
        <v>2982.0</v>
      </c>
      <c r="J3751" s="49" t="s">
        <v>365</v>
      </c>
      <c r="K3751" s="49" t="s">
        <v>456</v>
      </c>
    </row>
    <row r="3752">
      <c r="A3752" s="49" t="s">
        <v>7755</v>
      </c>
      <c r="B3752" s="49" t="s">
        <v>7756</v>
      </c>
      <c r="C3752" s="50">
        <v>6.11</v>
      </c>
      <c r="D3752" s="51">
        <v>-0.09</v>
      </c>
      <c r="E3752" s="52">
        <v>-0.0145</v>
      </c>
      <c r="F3752" s="53">
        <v>7.84E9</v>
      </c>
      <c r="G3752" s="49" t="s">
        <v>4099</v>
      </c>
      <c r="H3752" s="51">
        <v>1994.0</v>
      </c>
      <c r="I3752" s="51">
        <v>166122.0</v>
      </c>
      <c r="J3752" s="49" t="s">
        <v>57</v>
      </c>
      <c r="K3752" s="49" t="s">
        <v>58</v>
      </c>
    </row>
    <row r="3753">
      <c r="A3753" s="49" t="s">
        <v>7757</v>
      </c>
      <c r="B3753" s="49" t="s">
        <v>7758</v>
      </c>
      <c r="C3753" s="50">
        <v>17.81</v>
      </c>
      <c r="D3753" s="51">
        <v>-0.24</v>
      </c>
      <c r="E3753" s="52">
        <v>-0.0133</v>
      </c>
      <c r="F3753" s="51">
        <v>5.1721914E7</v>
      </c>
      <c r="G3753" s="49" t="s">
        <v>56</v>
      </c>
      <c r="I3753" s="51">
        <v>291.0</v>
      </c>
      <c r="J3753" s="49" t="s">
        <v>57</v>
      </c>
      <c r="K3753" s="49" t="s">
        <v>244</v>
      </c>
    </row>
    <row r="3754">
      <c r="A3754" s="49" t="s">
        <v>7759</v>
      </c>
      <c r="B3754" s="49" t="s">
        <v>7760</v>
      </c>
      <c r="C3754" s="50">
        <v>0.2488</v>
      </c>
      <c r="D3754" s="51">
        <v>-0.0113</v>
      </c>
      <c r="E3754" s="52">
        <v>-0.0434</v>
      </c>
      <c r="F3754" s="51">
        <v>1941142.0</v>
      </c>
      <c r="G3754" s="49" t="s">
        <v>56</v>
      </c>
      <c r="H3754" s="51">
        <v>2018.0</v>
      </c>
      <c r="I3754" s="51">
        <v>228615.0</v>
      </c>
      <c r="J3754" s="49" t="s">
        <v>107</v>
      </c>
      <c r="K3754" s="49" t="s">
        <v>348</v>
      </c>
    </row>
    <row r="3755">
      <c r="A3755" s="49" t="s">
        <v>7761</v>
      </c>
      <c r="B3755" s="49" t="s">
        <v>7762</v>
      </c>
      <c r="C3755" s="50">
        <v>0.016</v>
      </c>
      <c r="D3755" s="51">
        <v>-0.001</v>
      </c>
      <c r="E3755" s="52">
        <v>-0.0588</v>
      </c>
      <c r="F3755" s="51">
        <v>124832.0</v>
      </c>
      <c r="G3755" s="49" t="s">
        <v>56</v>
      </c>
      <c r="H3755" s="51">
        <v>2018.0</v>
      </c>
      <c r="I3755" s="51">
        <v>2650.0</v>
      </c>
      <c r="J3755" s="49" t="s">
        <v>107</v>
      </c>
      <c r="K3755" s="49" t="s">
        <v>348</v>
      </c>
    </row>
    <row r="3756">
      <c r="A3756" s="49" t="s">
        <v>7763</v>
      </c>
      <c r="B3756" s="49" t="s">
        <v>7764</v>
      </c>
      <c r="C3756" s="50">
        <v>82.46</v>
      </c>
      <c r="D3756" s="51">
        <v>-0.29</v>
      </c>
      <c r="E3756" s="52">
        <v>-0.0035</v>
      </c>
      <c r="F3756" s="53">
        <v>4.91E9</v>
      </c>
      <c r="G3756" s="49" t="s">
        <v>56</v>
      </c>
      <c r="I3756" s="51">
        <v>407344.0</v>
      </c>
      <c r="J3756" s="49" t="s">
        <v>95</v>
      </c>
      <c r="K3756" s="49" t="s">
        <v>1315</v>
      </c>
    </row>
    <row r="3757">
      <c r="A3757" s="49" t="s">
        <v>7765</v>
      </c>
      <c r="B3757" s="49" t="s">
        <v>7766</v>
      </c>
      <c r="C3757" s="50">
        <v>10.56</v>
      </c>
      <c r="D3757" s="51">
        <v>-0.12</v>
      </c>
      <c r="E3757" s="52">
        <v>-0.0112</v>
      </c>
      <c r="F3757" s="53">
        <v>9.88E9</v>
      </c>
      <c r="G3757" s="49" t="s">
        <v>56</v>
      </c>
      <c r="I3757" s="51">
        <v>2.7994405E7</v>
      </c>
      <c r="J3757" s="49" t="s">
        <v>72</v>
      </c>
      <c r="K3757" s="49" t="s">
        <v>133</v>
      </c>
    </row>
    <row r="3758">
      <c r="A3758" s="49" t="s">
        <v>7767</v>
      </c>
      <c r="B3758" s="49" t="s">
        <v>7768</v>
      </c>
      <c r="C3758" s="50">
        <v>19.16</v>
      </c>
      <c r="D3758" s="51">
        <v>0.19</v>
      </c>
      <c r="E3758" s="52">
        <v>0.01</v>
      </c>
      <c r="F3758" s="54"/>
      <c r="G3758" s="49" t="s">
        <v>56</v>
      </c>
      <c r="I3758" s="51">
        <v>36971.0</v>
      </c>
      <c r="J3758" s="54"/>
      <c r="K3758" s="54"/>
    </row>
    <row r="3759">
      <c r="A3759" s="49" t="s">
        <v>7769</v>
      </c>
      <c r="B3759" s="49" t="s">
        <v>7770</v>
      </c>
      <c r="C3759" s="50">
        <v>16.17</v>
      </c>
      <c r="D3759" s="51">
        <v>-0.03</v>
      </c>
      <c r="E3759" s="52">
        <v>-0.0019</v>
      </c>
      <c r="F3759" s="54"/>
      <c r="G3759" s="49" t="s">
        <v>56</v>
      </c>
      <c r="I3759" s="51">
        <v>58723.0</v>
      </c>
      <c r="J3759" s="54"/>
      <c r="K3759" s="54"/>
    </row>
    <row r="3760">
      <c r="A3760" s="49" t="s">
        <v>7771</v>
      </c>
      <c r="B3760" s="49" t="s">
        <v>7772</v>
      </c>
      <c r="C3760" s="50">
        <v>16.05</v>
      </c>
      <c r="D3760" s="51">
        <v>0.09</v>
      </c>
      <c r="E3760" s="52">
        <v>0.0056</v>
      </c>
      <c r="F3760" s="54"/>
      <c r="G3760" s="49" t="s">
        <v>56</v>
      </c>
      <c r="I3760" s="51">
        <v>69427.0</v>
      </c>
      <c r="J3760" s="54"/>
      <c r="K3760" s="54"/>
    </row>
    <row r="3761">
      <c r="A3761" s="49" t="s">
        <v>7773</v>
      </c>
      <c r="B3761" s="49" t="s">
        <v>7774</v>
      </c>
      <c r="C3761" s="50">
        <v>17.35</v>
      </c>
      <c r="D3761" s="51">
        <v>0.25</v>
      </c>
      <c r="E3761" s="52">
        <v>0.0146</v>
      </c>
      <c r="F3761" s="54"/>
      <c r="G3761" s="49" t="s">
        <v>56</v>
      </c>
      <c r="I3761" s="51">
        <v>102115.0</v>
      </c>
      <c r="J3761" s="54"/>
      <c r="K3761" s="54"/>
    </row>
    <row r="3762">
      <c r="A3762" s="49" t="s">
        <v>7775</v>
      </c>
      <c r="B3762" s="49" t="s">
        <v>7776</v>
      </c>
      <c r="C3762" s="50">
        <v>123.99</v>
      </c>
      <c r="D3762" s="51">
        <v>-2.02</v>
      </c>
      <c r="E3762" s="52">
        <v>-0.016</v>
      </c>
      <c r="F3762" s="53">
        <v>2.2E10</v>
      </c>
      <c r="G3762" s="49" t="s">
        <v>56</v>
      </c>
      <c r="H3762" s="51">
        <v>2014.0</v>
      </c>
      <c r="I3762" s="51">
        <v>1505016.0</v>
      </c>
      <c r="J3762" s="49" t="s">
        <v>57</v>
      </c>
      <c r="K3762" s="49" t="s">
        <v>111</v>
      </c>
    </row>
    <row r="3763">
      <c r="A3763" s="49" t="s">
        <v>7777</v>
      </c>
      <c r="B3763" s="49" t="s">
        <v>7778</v>
      </c>
      <c r="C3763" s="50">
        <v>20.06</v>
      </c>
      <c r="D3763" s="51">
        <v>-0.27</v>
      </c>
      <c r="E3763" s="52">
        <v>-0.0133</v>
      </c>
      <c r="F3763" s="51">
        <v>0.0</v>
      </c>
      <c r="G3763" s="49" t="s">
        <v>56</v>
      </c>
      <c r="I3763" s="51">
        <v>6808.0</v>
      </c>
      <c r="J3763" s="49" t="s">
        <v>72</v>
      </c>
      <c r="K3763" s="49" t="s">
        <v>124</v>
      </c>
    </row>
    <row r="3764">
      <c r="A3764" s="49" t="s">
        <v>7779</v>
      </c>
      <c r="B3764" s="49" t="s">
        <v>7780</v>
      </c>
      <c r="C3764" s="50">
        <v>4.66</v>
      </c>
      <c r="D3764" s="51">
        <v>0.07</v>
      </c>
      <c r="E3764" s="52">
        <v>0.0153</v>
      </c>
      <c r="F3764" s="51">
        <v>3.7684092E7</v>
      </c>
      <c r="G3764" s="49" t="s">
        <v>56</v>
      </c>
      <c r="H3764" s="51">
        <v>2005.0</v>
      </c>
      <c r="I3764" s="51">
        <v>982.0</v>
      </c>
      <c r="J3764" s="49" t="s">
        <v>72</v>
      </c>
      <c r="K3764" s="49" t="s">
        <v>1641</v>
      </c>
    </row>
    <row r="3765">
      <c r="A3765" s="49" t="s">
        <v>7781</v>
      </c>
      <c r="B3765" s="49" t="s">
        <v>7782</v>
      </c>
      <c r="C3765" s="50">
        <v>58.34</v>
      </c>
      <c r="D3765" s="51">
        <v>-0.25</v>
      </c>
      <c r="E3765" s="52">
        <v>-0.0043</v>
      </c>
      <c r="F3765" s="53">
        <v>1.17E9</v>
      </c>
      <c r="G3765" s="49" t="s">
        <v>56</v>
      </c>
      <c r="H3765" s="51">
        <v>1995.0</v>
      </c>
      <c r="I3765" s="51">
        <v>72168.0</v>
      </c>
      <c r="J3765" s="49" t="s">
        <v>95</v>
      </c>
      <c r="K3765" s="49" t="s">
        <v>540</v>
      </c>
    </row>
    <row r="3766">
      <c r="A3766" s="49" t="s">
        <v>7783</v>
      </c>
      <c r="B3766" s="49" t="s">
        <v>7784</v>
      </c>
      <c r="C3766" s="50">
        <v>6.56</v>
      </c>
      <c r="D3766" s="51">
        <v>-0.14</v>
      </c>
      <c r="E3766" s="52">
        <v>-0.0209</v>
      </c>
      <c r="F3766" s="53">
        <v>1.77E8</v>
      </c>
      <c r="G3766" s="49" t="s">
        <v>121</v>
      </c>
      <c r="H3766" s="54"/>
      <c r="I3766" s="51">
        <v>57909.0</v>
      </c>
      <c r="J3766" s="49" t="s">
        <v>72</v>
      </c>
      <c r="K3766" s="49" t="s">
        <v>237</v>
      </c>
    </row>
    <row r="3767">
      <c r="A3767" s="49" t="s">
        <v>7785</v>
      </c>
      <c r="B3767" s="49" t="s">
        <v>7786</v>
      </c>
      <c r="C3767" s="50">
        <v>48.14</v>
      </c>
      <c r="D3767" s="51">
        <v>-0.04</v>
      </c>
      <c r="E3767" s="52">
        <v>-8.0E-4</v>
      </c>
      <c r="F3767" s="53">
        <v>2.54E9</v>
      </c>
      <c r="G3767" s="49" t="s">
        <v>56</v>
      </c>
      <c r="H3767" s="51">
        <v>1999.0</v>
      </c>
      <c r="I3767" s="51">
        <v>274011.0</v>
      </c>
      <c r="J3767" s="49" t="s">
        <v>95</v>
      </c>
      <c r="K3767" s="49" t="s">
        <v>104</v>
      </c>
    </row>
    <row r="3768">
      <c r="A3768" s="49" t="s">
        <v>7787</v>
      </c>
      <c r="B3768" s="49" t="s">
        <v>7788</v>
      </c>
      <c r="C3768" s="50">
        <v>5.37</v>
      </c>
      <c r="D3768" s="51">
        <v>0.06</v>
      </c>
      <c r="E3768" s="52">
        <v>0.0113</v>
      </c>
      <c r="F3768" s="53">
        <v>6.59E9</v>
      </c>
      <c r="G3768" s="49" t="s">
        <v>121</v>
      </c>
      <c r="H3768" s="51">
        <v>2001.0</v>
      </c>
      <c r="I3768" s="51">
        <v>1.8756792E7</v>
      </c>
      <c r="J3768" s="54"/>
      <c r="K3768" s="54"/>
    </row>
    <row r="3769">
      <c r="A3769" s="49" t="s">
        <v>7789</v>
      </c>
      <c r="B3769" s="49" t="s">
        <v>7790</v>
      </c>
      <c r="C3769" s="50">
        <v>4.74</v>
      </c>
      <c r="D3769" s="51">
        <v>0.19</v>
      </c>
      <c r="E3769" s="52">
        <v>0.0418</v>
      </c>
      <c r="F3769" s="53">
        <v>1.69E8</v>
      </c>
      <c r="G3769" s="49" t="s">
        <v>56</v>
      </c>
      <c r="I3769" s="51">
        <v>7900.0</v>
      </c>
      <c r="J3769" s="49" t="s">
        <v>223</v>
      </c>
      <c r="K3769" s="49" t="s">
        <v>953</v>
      </c>
    </row>
    <row r="3770">
      <c r="A3770" s="49" t="s">
        <v>7791</v>
      </c>
      <c r="B3770" s="49" t="s">
        <v>7792</v>
      </c>
      <c r="C3770" s="50">
        <v>17.3</v>
      </c>
      <c r="D3770" s="51">
        <v>-0.13</v>
      </c>
      <c r="E3770" s="52">
        <v>-0.0075</v>
      </c>
      <c r="F3770" s="53">
        <v>1.34E9</v>
      </c>
      <c r="G3770" s="54"/>
      <c r="H3770" s="51">
        <v>2023.0</v>
      </c>
      <c r="I3770" s="51">
        <v>187604.0</v>
      </c>
      <c r="J3770" s="54"/>
      <c r="K3770" s="54"/>
    </row>
    <row r="3771">
      <c r="A3771" s="49" t="s">
        <v>7793</v>
      </c>
      <c r="B3771" s="49" t="s">
        <v>7794</v>
      </c>
      <c r="C3771" s="50">
        <v>31.45</v>
      </c>
      <c r="D3771" s="51">
        <v>-0.28</v>
      </c>
      <c r="E3771" s="52">
        <v>-0.0088</v>
      </c>
      <c r="F3771" s="53">
        <v>3.86E10</v>
      </c>
      <c r="G3771" s="49" t="s">
        <v>56</v>
      </c>
      <c r="I3771" s="51">
        <v>6258315.0</v>
      </c>
      <c r="J3771" s="49" t="s">
        <v>145</v>
      </c>
      <c r="K3771" s="49" t="s">
        <v>355</v>
      </c>
    </row>
    <row r="3772">
      <c r="A3772" s="49" t="s">
        <v>7795</v>
      </c>
      <c r="B3772" s="49" t="s">
        <v>7796</v>
      </c>
      <c r="C3772" s="50">
        <v>25.61</v>
      </c>
      <c r="D3772" s="51">
        <v>0.14</v>
      </c>
      <c r="E3772" s="52">
        <v>0.0055</v>
      </c>
      <c r="F3772" s="53">
        <v>5.98E8</v>
      </c>
      <c r="G3772" s="49" t="s">
        <v>56</v>
      </c>
      <c r="H3772" s="51">
        <v>2017.0</v>
      </c>
      <c r="I3772" s="51">
        <v>125372.0</v>
      </c>
      <c r="J3772" s="49" t="s">
        <v>82</v>
      </c>
      <c r="K3772" s="49" t="s">
        <v>178</v>
      </c>
    </row>
    <row r="3773">
      <c r="A3773" s="49" t="s">
        <v>7797</v>
      </c>
      <c r="B3773" s="49" t="s">
        <v>7798</v>
      </c>
      <c r="C3773" s="50">
        <v>16.88</v>
      </c>
      <c r="D3773" s="51">
        <v>-0.34</v>
      </c>
      <c r="E3773" s="52">
        <v>-0.0197</v>
      </c>
      <c r="F3773" s="53">
        <v>1.05E10</v>
      </c>
      <c r="G3773" s="49" t="s">
        <v>56</v>
      </c>
      <c r="I3773" s="51">
        <v>6239855.0</v>
      </c>
      <c r="J3773" s="49" t="s">
        <v>68</v>
      </c>
      <c r="K3773" s="49" t="s">
        <v>86</v>
      </c>
    </row>
    <row r="3774">
      <c r="A3774" s="49" t="s">
        <v>7799</v>
      </c>
      <c r="B3774" s="49" t="s">
        <v>7800</v>
      </c>
      <c r="C3774" s="50">
        <v>19.2</v>
      </c>
      <c r="D3774" s="51">
        <v>-0.02</v>
      </c>
      <c r="E3774" s="52">
        <v>-0.001</v>
      </c>
      <c r="F3774" s="54"/>
      <c r="G3774" s="49" t="s">
        <v>56</v>
      </c>
      <c r="I3774" s="51">
        <v>6478.0</v>
      </c>
      <c r="J3774" s="54"/>
      <c r="K3774" s="54"/>
    </row>
    <row r="3775">
      <c r="A3775" s="49" t="s">
        <v>7801</v>
      </c>
      <c r="B3775" s="49" t="s">
        <v>7802</v>
      </c>
      <c r="C3775" s="50">
        <v>19.83</v>
      </c>
      <c r="D3775" s="51">
        <v>0.05</v>
      </c>
      <c r="E3775" s="52">
        <v>0.0025</v>
      </c>
      <c r="F3775" s="54"/>
      <c r="G3775" s="49" t="s">
        <v>56</v>
      </c>
      <c r="I3775" s="51">
        <v>6202.0</v>
      </c>
      <c r="J3775" s="54"/>
      <c r="K3775" s="54"/>
    </row>
    <row r="3776">
      <c r="A3776" s="49" t="s">
        <v>7803</v>
      </c>
      <c r="B3776" s="49" t="s">
        <v>7804</v>
      </c>
      <c r="C3776" s="50">
        <v>1.84</v>
      </c>
      <c r="D3776" s="51">
        <v>0.01</v>
      </c>
      <c r="E3776" s="52">
        <v>0.0055</v>
      </c>
      <c r="F3776" s="53">
        <v>3.26E8</v>
      </c>
      <c r="G3776" s="49" t="s">
        <v>56</v>
      </c>
      <c r="I3776" s="51">
        <v>892982.0</v>
      </c>
      <c r="J3776" s="49" t="s">
        <v>107</v>
      </c>
      <c r="K3776" s="49" t="s">
        <v>2079</v>
      </c>
    </row>
    <row r="3777">
      <c r="A3777" s="49" t="s">
        <v>7805</v>
      </c>
      <c r="B3777" s="49" t="s">
        <v>7806</v>
      </c>
      <c r="C3777" s="50">
        <v>1.78</v>
      </c>
      <c r="D3777" s="51">
        <v>0.16</v>
      </c>
      <c r="E3777" s="52">
        <v>0.0988</v>
      </c>
      <c r="F3777" s="51">
        <v>1.9153831E7</v>
      </c>
      <c r="G3777" s="49" t="s">
        <v>56</v>
      </c>
      <c r="I3777" s="51">
        <v>10808.0</v>
      </c>
      <c r="J3777" s="49" t="s">
        <v>72</v>
      </c>
      <c r="K3777" s="49" t="s">
        <v>312</v>
      </c>
    </row>
    <row r="3778">
      <c r="A3778" s="49" t="s">
        <v>7807</v>
      </c>
      <c r="B3778" s="49" t="s">
        <v>7808</v>
      </c>
      <c r="C3778" s="50">
        <v>11.25</v>
      </c>
      <c r="D3778" s="51">
        <v>-0.14</v>
      </c>
      <c r="E3778" s="52">
        <v>-0.0123</v>
      </c>
      <c r="F3778" s="51">
        <v>0.0</v>
      </c>
      <c r="G3778" s="54"/>
      <c r="H3778" s="51">
        <v>2013.0</v>
      </c>
      <c r="I3778" s="51">
        <v>156342.0</v>
      </c>
      <c r="J3778" s="49" t="s">
        <v>72</v>
      </c>
      <c r="K3778" s="49" t="s">
        <v>124</v>
      </c>
    </row>
    <row r="3779">
      <c r="A3779" s="49" t="s">
        <v>7809</v>
      </c>
      <c r="B3779" s="49" t="s">
        <v>7810</v>
      </c>
      <c r="C3779" s="50">
        <v>0.196</v>
      </c>
      <c r="D3779" s="51">
        <v>-0.003</v>
      </c>
      <c r="E3779" s="52">
        <v>-0.0151</v>
      </c>
      <c r="F3779" s="51">
        <v>1.0646737E7</v>
      </c>
      <c r="G3779" s="49" t="s">
        <v>121</v>
      </c>
      <c r="H3779" s="54"/>
      <c r="I3779" s="51">
        <v>9867.0</v>
      </c>
      <c r="J3779" s="54"/>
      <c r="K3779" s="54"/>
    </row>
    <row r="3780">
      <c r="A3780" s="49" t="s">
        <v>7811</v>
      </c>
      <c r="B3780" s="49" t="s">
        <v>7812</v>
      </c>
      <c r="C3780" s="50">
        <v>1.64</v>
      </c>
      <c r="D3780" s="51">
        <v>-0.06</v>
      </c>
      <c r="E3780" s="52">
        <v>-0.0353</v>
      </c>
      <c r="F3780" s="51">
        <v>2.1184492E7</v>
      </c>
      <c r="G3780" s="49" t="s">
        <v>56</v>
      </c>
      <c r="H3780" s="51">
        <v>2002.0</v>
      </c>
      <c r="I3780" s="51">
        <v>40926.0</v>
      </c>
      <c r="J3780" s="49" t="s">
        <v>315</v>
      </c>
      <c r="K3780" s="49" t="s">
        <v>104</v>
      </c>
    </row>
    <row r="3781">
      <c r="A3781" s="49" t="s">
        <v>7813</v>
      </c>
      <c r="B3781" s="49" t="s">
        <v>7814</v>
      </c>
      <c r="C3781" s="50">
        <v>1.82</v>
      </c>
      <c r="D3781" s="51">
        <v>0.002</v>
      </c>
      <c r="E3781" s="52">
        <v>0.0011</v>
      </c>
      <c r="F3781" s="51">
        <v>9.0674071E7</v>
      </c>
      <c r="G3781" s="49" t="s">
        <v>56</v>
      </c>
      <c r="H3781" s="51">
        <v>2021.0</v>
      </c>
      <c r="I3781" s="51">
        <v>5094.0</v>
      </c>
      <c r="J3781" s="49" t="s">
        <v>57</v>
      </c>
      <c r="K3781" s="49" t="s">
        <v>111</v>
      </c>
    </row>
    <row r="3782">
      <c r="A3782" s="49" t="s">
        <v>7815</v>
      </c>
      <c r="B3782" s="49" t="s">
        <v>7816</v>
      </c>
      <c r="C3782" s="50">
        <v>0.2287</v>
      </c>
      <c r="D3782" s="51">
        <v>0.0</v>
      </c>
      <c r="E3782" s="52">
        <v>0.0</v>
      </c>
      <c r="F3782" s="51">
        <v>1.1394044E7</v>
      </c>
      <c r="G3782" s="49" t="s">
        <v>56</v>
      </c>
      <c r="H3782" s="51">
        <v>2021.0</v>
      </c>
      <c r="I3782" s="51">
        <v>61.0</v>
      </c>
      <c r="J3782" s="49" t="s">
        <v>57</v>
      </c>
      <c r="K3782" s="49" t="s">
        <v>111</v>
      </c>
    </row>
    <row r="3783">
      <c r="A3783" s="49" t="s">
        <v>7817</v>
      </c>
      <c r="B3783" s="49" t="s">
        <v>7818</v>
      </c>
      <c r="C3783" s="50">
        <v>55.61</v>
      </c>
      <c r="D3783" s="51">
        <v>-2.34</v>
      </c>
      <c r="E3783" s="52">
        <v>-0.0404</v>
      </c>
      <c r="F3783" s="53">
        <v>4.77E10</v>
      </c>
      <c r="G3783" s="49" t="s">
        <v>56</v>
      </c>
      <c r="I3783" s="51">
        <v>5312384.0</v>
      </c>
      <c r="J3783" s="49" t="s">
        <v>72</v>
      </c>
      <c r="K3783" s="49" t="s">
        <v>124</v>
      </c>
    </row>
    <row r="3784">
      <c r="A3784" s="49" t="s">
        <v>7819</v>
      </c>
      <c r="B3784" s="49" t="s">
        <v>7820</v>
      </c>
      <c r="C3784" s="50">
        <v>16.09</v>
      </c>
      <c r="D3784" s="51">
        <v>-0.27</v>
      </c>
      <c r="E3784" s="52">
        <v>-0.0165</v>
      </c>
      <c r="F3784" s="51">
        <v>0.0</v>
      </c>
      <c r="G3784" s="49" t="s">
        <v>56</v>
      </c>
      <c r="H3784" s="51">
        <v>2021.0</v>
      </c>
      <c r="I3784" s="51">
        <v>19853.0</v>
      </c>
      <c r="J3784" s="54"/>
      <c r="K3784" s="54"/>
    </row>
    <row r="3785">
      <c r="A3785" s="49" t="s">
        <v>7821</v>
      </c>
      <c r="B3785" s="49" t="s">
        <v>7822</v>
      </c>
      <c r="C3785" s="50">
        <v>465.05</v>
      </c>
      <c r="D3785" s="51">
        <v>-14.35</v>
      </c>
      <c r="E3785" s="52">
        <v>-0.0299</v>
      </c>
      <c r="F3785" s="53">
        <v>6.36E10</v>
      </c>
      <c r="G3785" s="49" t="s">
        <v>56</v>
      </c>
      <c r="H3785" s="51">
        <v>1980.0</v>
      </c>
      <c r="I3785" s="51">
        <v>1245426.0</v>
      </c>
      <c r="J3785" s="49" t="s">
        <v>107</v>
      </c>
      <c r="K3785" s="49" t="s">
        <v>1294</v>
      </c>
    </row>
    <row r="3786">
      <c r="A3786" s="49" t="s">
        <v>7823</v>
      </c>
      <c r="B3786" s="49" t="s">
        <v>7824</v>
      </c>
      <c r="C3786" s="50">
        <v>10.01</v>
      </c>
      <c r="D3786" s="51">
        <v>0.16</v>
      </c>
      <c r="E3786" s="52">
        <v>0.0162</v>
      </c>
      <c r="F3786" s="53">
        <v>8.57E8</v>
      </c>
      <c r="G3786" s="54"/>
      <c r="H3786" s="51">
        <v>2023.0</v>
      </c>
      <c r="I3786" s="51">
        <v>1022254.0</v>
      </c>
      <c r="J3786" s="49" t="s">
        <v>145</v>
      </c>
      <c r="K3786" s="49" t="s">
        <v>355</v>
      </c>
    </row>
    <row r="3787">
      <c r="A3787" s="49" t="s">
        <v>7825</v>
      </c>
      <c r="B3787" s="49" t="s">
        <v>7826</v>
      </c>
      <c r="C3787" s="50">
        <v>44.04</v>
      </c>
      <c r="D3787" s="51">
        <v>-1.32</v>
      </c>
      <c r="E3787" s="52">
        <v>-0.0291</v>
      </c>
      <c r="F3787" s="53">
        <v>2.49E9</v>
      </c>
      <c r="G3787" s="49" t="s">
        <v>476</v>
      </c>
      <c r="I3787" s="51">
        <v>597345.0</v>
      </c>
      <c r="J3787" s="49" t="s">
        <v>107</v>
      </c>
      <c r="K3787" s="49" t="s">
        <v>108</v>
      </c>
    </row>
    <row r="3788">
      <c r="A3788" s="49" t="s">
        <v>7827</v>
      </c>
      <c r="B3788" s="49" t="s">
        <v>7828</v>
      </c>
      <c r="C3788" s="50">
        <v>1.62</v>
      </c>
      <c r="D3788" s="51">
        <v>-0.01</v>
      </c>
      <c r="E3788" s="52">
        <v>-0.0061</v>
      </c>
      <c r="F3788" s="53">
        <v>2.24E8</v>
      </c>
      <c r="G3788" s="49" t="s">
        <v>56</v>
      </c>
      <c r="H3788" s="51">
        <v>2021.0</v>
      </c>
      <c r="I3788" s="51">
        <v>113668.0</v>
      </c>
      <c r="J3788" s="49" t="s">
        <v>107</v>
      </c>
      <c r="K3788" s="49" t="s">
        <v>348</v>
      </c>
    </row>
    <row r="3789">
      <c r="A3789" s="49" t="s">
        <v>7829</v>
      </c>
      <c r="B3789" s="49" t="s">
        <v>7830</v>
      </c>
      <c r="C3789" s="50">
        <v>10.7</v>
      </c>
      <c r="D3789" s="51">
        <v>-0.02</v>
      </c>
      <c r="E3789" s="52">
        <v>-0.0019</v>
      </c>
      <c r="F3789" s="53">
        <v>1.76E8</v>
      </c>
      <c r="G3789" s="49" t="s">
        <v>56</v>
      </c>
      <c r="I3789" s="51">
        <v>70964.0</v>
      </c>
      <c r="J3789" s="49" t="s">
        <v>223</v>
      </c>
      <c r="K3789" s="49" t="s">
        <v>224</v>
      </c>
    </row>
    <row r="3790">
      <c r="A3790" s="49" t="s">
        <v>7831</v>
      </c>
      <c r="B3790" s="49" t="s">
        <v>7832</v>
      </c>
      <c r="C3790" s="50">
        <v>122.86</v>
      </c>
      <c r="D3790" s="51">
        <v>-0.57</v>
      </c>
      <c r="E3790" s="52">
        <v>-0.0046</v>
      </c>
      <c r="F3790" s="53">
        <v>4.15E10</v>
      </c>
      <c r="G3790" s="49" t="s">
        <v>56</v>
      </c>
      <c r="I3790" s="51">
        <v>1696658.0</v>
      </c>
      <c r="J3790" s="49" t="s">
        <v>95</v>
      </c>
      <c r="K3790" s="49" t="s">
        <v>898</v>
      </c>
    </row>
    <row r="3791">
      <c r="A3791" s="49" t="s">
        <v>7833</v>
      </c>
      <c r="B3791" s="49" t="s">
        <v>7834</v>
      </c>
      <c r="C3791" s="50">
        <v>4.53</v>
      </c>
      <c r="D3791" s="51">
        <v>0.04</v>
      </c>
      <c r="E3791" s="52">
        <v>0.0089</v>
      </c>
      <c r="F3791" s="53">
        <v>2.03E8</v>
      </c>
      <c r="G3791" s="49" t="s">
        <v>738</v>
      </c>
      <c r="H3791" s="51">
        <v>2013.0</v>
      </c>
      <c r="I3791" s="51">
        <v>30872.0</v>
      </c>
      <c r="J3791" s="49" t="s">
        <v>82</v>
      </c>
      <c r="K3791" s="49" t="s">
        <v>83</v>
      </c>
    </row>
    <row r="3792">
      <c r="A3792" s="49" t="s">
        <v>7835</v>
      </c>
      <c r="B3792" s="49" t="s">
        <v>7836</v>
      </c>
      <c r="C3792" s="50">
        <v>7.18</v>
      </c>
      <c r="D3792" s="51">
        <v>0.03</v>
      </c>
      <c r="E3792" s="52">
        <v>0.0042</v>
      </c>
      <c r="F3792" s="53">
        <v>3.39E8</v>
      </c>
      <c r="G3792" s="54"/>
      <c r="H3792" s="51">
        <v>2010.0</v>
      </c>
      <c r="I3792" s="51">
        <v>152621.0</v>
      </c>
      <c r="J3792" s="49" t="s">
        <v>72</v>
      </c>
      <c r="K3792" s="49" t="s">
        <v>124</v>
      </c>
    </row>
    <row r="3793">
      <c r="A3793" s="49" t="s">
        <v>7837</v>
      </c>
      <c r="B3793" s="49" t="s">
        <v>7838</v>
      </c>
      <c r="C3793" s="50">
        <v>17.01</v>
      </c>
      <c r="D3793" s="51">
        <v>-0.13</v>
      </c>
      <c r="E3793" s="52">
        <v>-0.0076</v>
      </c>
      <c r="F3793" s="53">
        <v>3.79E10</v>
      </c>
      <c r="G3793" s="49" t="s">
        <v>56</v>
      </c>
      <c r="H3793" s="51">
        <v>2011.0</v>
      </c>
      <c r="I3793" s="51">
        <v>1.7782551E7</v>
      </c>
      <c r="J3793" s="49" t="s">
        <v>365</v>
      </c>
      <c r="K3793" s="49" t="s">
        <v>875</v>
      </c>
    </row>
    <row r="3794">
      <c r="A3794" s="49" t="s">
        <v>7839</v>
      </c>
      <c r="B3794" s="49" t="s">
        <v>7840</v>
      </c>
      <c r="C3794" s="50">
        <v>18.32</v>
      </c>
      <c r="D3794" s="51">
        <v>-0.59</v>
      </c>
      <c r="E3794" s="52">
        <v>-0.0312</v>
      </c>
      <c r="F3794" s="53">
        <v>1.17E9</v>
      </c>
      <c r="G3794" s="49" t="s">
        <v>56</v>
      </c>
      <c r="H3794" s="51">
        <v>2022.0</v>
      </c>
      <c r="I3794" s="51">
        <v>6769.0</v>
      </c>
      <c r="J3794" s="49" t="s">
        <v>72</v>
      </c>
      <c r="K3794" s="49" t="s">
        <v>237</v>
      </c>
    </row>
    <row r="3795">
      <c r="A3795" s="49" t="s">
        <v>7841</v>
      </c>
      <c r="B3795" s="49" t="s">
        <v>7842</v>
      </c>
      <c r="C3795" s="50">
        <v>43.34</v>
      </c>
      <c r="D3795" s="51">
        <v>-2.03</v>
      </c>
      <c r="E3795" s="52">
        <v>-0.0447</v>
      </c>
      <c r="F3795" s="53">
        <v>2.78E9</v>
      </c>
      <c r="G3795" s="49" t="s">
        <v>56</v>
      </c>
      <c r="I3795" s="51">
        <v>336136.0</v>
      </c>
      <c r="J3795" s="49" t="s">
        <v>72</v>
      </c>
      <c r="K3795" s="49" t="s">
        <v>237</v>
      </c>
    </row>
    <row r="3796">
      <c r="A3796" s="49" t="s">
        <v>7843</v>
      </c>
      <c r="B3796" s="49" t="s">
        <v>7844</v>
      </c>
      <c r="C3796" s="50">
        <v>23.21</v>
      </c>
      <c r="D3796" s="51">
        <v>-0.45</v>
      </c>
      <c r="E3796" s="52">
        <v>-0.019</v>
      </c>
      <c r="F3796" s="53">
        <v>1.85E9</v>
      </c>
      <c r="G3796" s="49" t="s">
        <v>56</v>
      </c>
      <c r="I3796" s="51">
        <v>851297.0</v>
      </c>
      <c r="J3796" s="49" t="s">
        <v>57</v>
      </c>
      <c r="K3796" s="49" t="s">
        <v>111</v>
      </c>
    </row>
    <row r="3797">
      <c r="A3797" s="49" t="s">
        <v>7845</v>
      </c>
      <c r="B3797" s="49" t="s">
        <v>7846</v>
      </c>
      <c r="C3797" s="50">
        <v>63.42</v>
      </c>
      <c r="D3797" s="51">
        <v>-1.44</v>
      </c>
      <c r="E3797" s="52">
        <v>-0.0222</v>
      </c>
      <c r="F3797" s="53">
        <v>1.01E10</v>
      </c>
      <c r="G3797" s="49" t="s">
        <v>56</v>
      </c>
      <c r="I3797" s="51">
        <v>2453893.0</v>
      </c>
      <c r="J3797" s="49" t="s">
        <v>95</v>
      </c>
      <c r="K3797" s="49" t="s">
        <v>149</v>
      </c>
    </row>
    <row r="3798">
      <c r="A3798" s="49" t="s">
        <v>7847</v>
      </c>
      <c r="B3798" s="49" t="s">
        <v>7848</v>
      </c>
      <c r="C3798" s="50">
        <v>13.58</v>
      </c>
      <c r="D3798" s="51">
        <v>-0.13</v>
      </c>
      <c r="E3798" s="52">
        <v>-0.0095</v>
      </c>
      <c r="F3798" s="53">
        <v>1.24E9</v>
      </c>
      <c r="G3798" s="49" t="s">
        <v>56</v>
      </c>
      <c r="H3798" s="51">
        <v>2014.0</v>
      </c>
      <c r="I3798" s="51">
        <v>373656.0</v>
      </c>
      <c r="J3798" s="49" t="s">
        <v>145</v>
      </c>
      <c r="K3798" s="49" t="s">
        <v>1246</v>
      </c>
    </row>
    <row r="3799">
      <c r="A3799" s="49" t="s">
        <v>7849</v>
      </c>
      <c r="B3799" s="49" t="s">
        <v>7850</v>
      </c>
      <c r="C3799" s="50">
        <v>3.44</v>
      </c>
      <c r="D3799" s="51">
        <v>0.03</v>
      </c>
      <c r="E3799" s="52">
        <v>0.0088</v>
      </c>
      <c r="F3799" s="53">
        <v>2.72E8</v>
      </c>
      <c r="G3799" s="49" t="s">
        <v>67</v>
      </c>
      <c r="H3799" s="54"/>
      <c r="I3799" s="51">
        <v>124054.0</v>
      </c>
      <c r="J3799" s="49" t="s">
        <v>95</v>
      </c>
      <c r="K3799" s="49" t="s">
        <v>1289</v>
      </c>
    </row>
    <row r="3800">
      <c r="A3800" s="49" t="s">
        <v>7851</v>
      </c>
      <c r="B3800" s="49" t="s">
        <v>7852</v>
      </c>
      <c r="C3800" s="50">
        <v>50.39</v>
      </c>
      <c r="D3800" s="51">
        <v>-0.88</v>
      </c>
      <c r="E3800" s="52">
        <v>-0.0172</v>
      </c>
      <c r="F3800" s="53">
        <v>2.85E9</v>
      </c>
      <c r="G3800" s="49" t="s">
        <v>56</v>
      </c>
      <c r="H3800" s="51">
        <v>2023.0</v>
      </c>
      <c r="I3800" s="51">
        <v>379649.0</v>
      </c>
      <c r="J3800" s="54"/>
      <c r="K3800" s="54"/>
    </row>
    <row r="3801">
      <c r="A3801" s="49" t="s">
        <v>7853</v>
      </c>
      <c r="B3801" s="49" t="s">
        <v>7854</v>
      </c>
      <c r="C3801" s="50">
        <v>6.28</v>
      </c>
      <c r="D3801" s="51">
        <v>0.17</v>
      </c>
      <c r="E3801" s="52">
        <v>0.0278</v>
      </c>
      <c r="F3801" s="53">
        <v>2.14E8</v>
      </c>
      <c r="G3801" s="49" t="s">
        <v>138</v>
      </c>
      <c r="H3801" s="51">
        <v>2013.0</v>
      </c>
      <c r="I3801" s="51">
        <v>69080.0</v>
      </c>
      <c r="J3801" s="49" t="s">
        <v>95</v>
      </c>
      <c r="K3801" s="49" t="s">
        <v>1315</v>
      </c>
    </row>
    <row r="3802">
      <c r="A3802" s="49" t="s">
        <v>7855</v>
      </c>
      <c r="B3802" s="49" t="s">
        <v>7856</v>
      </c>
      <c r="C3802" s="50">
        <v>15.82</v>
      </c>
      <c r="D3802" s="51">
        <v>-0.83</v>
      </c>
      <c r="E3802" s="52">
        <v>-0.0499</v>
      </c>
      <c r="F3802" s="53">
        <v>1.11E9</v>
      </c>
      <c r="G3802" s="49" t="s">
        <v>56</v>
      </c>
      <c r="H3802" s="51">
        <v>2018.0</v>
      </c>
      <c r="I3802" s="51">
        <v>291748.0</v>
      </c>
      <c r="J3802" s="49" t="s">
        <v>82</v>
      </c>
      <c r="K3802" s="49" t="s">
        <v>83</v>
      </c>
    </row>
    <row r="3803">
      <c r="A3803" s="49" t="s">
        <v>7857</v>
      </c>
      <c r="B3803" s="49" t="s">
        <v>7858</v>
      </c>
      <c r="C3803" s="50">
        <v>429.31</v>
      </c>
      <c r="D3803" s="51">
        <v>-11.08</v>
      </c>
      <c r="E3803" s="52">
        <v>-0.0252</v>
      </c>
      <c r="F3803" s="53">
        <v>9.94E9</v>
      </c>
      <c r="G3803" s="49" t="s">
        <v>56</v>
      </c>
      <c r="I3803" s="51">
        <v>149051.0</v>
      </c>
      <c r="J3803" s="49" t="s">
        <v>72</v>
      </c>
      <c r="K3803" s="49" t="s">
        <v>237</v>
      </c>
    </row>
    <row r="3804">
      <c r="A3804" s="49" t="s">
        <v>7859</v>
      </c>
      <c r="B3804" s="49" t="s">
        <v>7860</v>
      </c>
      <c r="C3804" s="50">
        <v>10.54</v>
      </c>
      <c r="D3804" s="51">
        <v>0.0</v>
      </c>
      <c r="E3804" s="52">
        <v>0.0</v>
      </c>
      <c r="F3804" s="51">
        <v>0.0</v>
      </c>
      <c r="G3804" s="54"/>
      <c r="H3804" s="51">
        <v>2022.0</v>
      </c>
      <c r="I3804" s="51">
        <v>164.0</v>
      </c>
      <c r="J3804" s="49" t="s">
        <v>72</v>
      </c>
      <c r="K3804" s="49" t="s">
        <v>73</v>
      </c>
    </row>
    <row r="3805">
      <c r="A3805" s="49" t="s">
        <v>7861</v>
      </c>
      <c r="B3805" s="49" t="s">
        <v>7862</v>
      </c>
      <c r="C3805" s="50">
        <v>1.21</v>
      </c>
      <c r="D3805" s="51">
        <v>-0.04</v>
      </c>
      <c r="E3805" s="52">
        <v>-0.032</v>
      </c>
      <c r="F3805" s="51">
        <v>5.6984794E7</v>
      </c>
      <c r="G3805" s="49" t="s">
        <v>56</v>
      </c>
      <c r="H3805" s="51">
        <v>2020.0</v>
      </c>
      <c r="I3805" s="51">
        <v>89004.0</v>
      </c>
      <c r="J3805" s="49" t="s">
        <v>82</v>
      </c>
      <c r="K3805" s="49" t="s">
        <v>83</v>
      </c>
    </row>
    <row r="3806">
      <c r="A3806" s="49" t="s">
        <v>7863</v>
      </c>
      <c r="B3806" s="49" t="s">
        <v>7864</v>
      </c>
      <c r="C3806" s="50">
        <v>36.0</v>
      </c>
      <c r="D3806" s="51">
        <v>-0.14</v>
      </c>
      <c r="E3806" s="52">
        <v>-0.0039</v>
      </c>
      <c r="F3806" s="53">
        <v>5.26E9</v>
      </c>
      <c r="G3806" s="49" t="s">
        <v>56</v>
      </c>
      <c r="H3806" s="51">
        <v>2022.0</v>
      </c>
      <c r="I3806" s="51">
        <v>100900.0</v>
      </c>
      <c r="J3806" s="49" t="s">
        <v>365</v>
      </c>
      <c r="K3806" s="49" t="s">
        <v>875</v>
      </c>
    </row>
    <row r="3807">
      <c r="A3807" s="49" t="s">
        <v>7865</v>
      </c>
      <c r="B3807" s="49" t="s">
        <v>7866</v>
      </c>
      <c r="C3807" s="50">
        <v>0.2597</v>
      </c>
      <c r="D3807" s="51">
        <v>5.0E-4</v>
      </c>
      <c r="E3807" s="52">
        <v>0.0019</v>
      </c>
      <c r="F3807" s="51">
        <v>1.3597493E7</v>
      </c>
      <c r="G3807" s="54"/>
      <c r="H3807" s="51">
        <v>2022.0</v>
      </c>
      <c r="I3807" s="51">
        <v>694813.0</v>
      </c>
      <c r="J3807" s="49" t="s">
        <v>57</v>
      </c>
      <c r="K3807" s="49" t="s">
        <v>111</v>
      </c>
    </row>
    <row r="3808">
      <c r="A3808" s="49" t="s">
        <v>7867</v>
      </c>
      <c r="B3808" s="49" t="s">
        <v>7868</v>
      </c>
      <c r="C3808" s="50">
        <v>45.88</v>
      </c>
      <c r="D3808" s="51">
        <v>-1.44</v>
      </c>
      <c r="E3808" s="52">
        <v>-0.0304</v>
      </c>
      <c r="F3808" s="53">
        <v>7.4E9</v>
      </c>
      <c r="G3808" s="49" t="s">
        <v>56</v>
      </c>
      <c r="H3808" s="51">
        <v>2017.0</v>
      </c>
      <c r="I3808" s="51">
        <v>4915222.0</v>
      </c>
      <c r="J3808" s="49" t="s">
        <v>57</v>
      </c>
      <c r="K3808" s="49" t="s">
        <v>1185</v>
      </c>
    </row>
    <row r="3809">
      <c r="A3809" s="49" t="s">
        <v>7869</v>
      </c>
      <c r="B3809" s="49" t="s">
        <v>7870</v>
      </c>
      <c r="C3809" s="50">
        <v>54.35</v>
      </c>
      <c r="D3809" s="51">
        <v>0.3</v>
      </c>
      <c r="E3809" s="52">
        <v>0.0056</v>
      </c>
      <c r="F3809" s="53">
        <v>2.35E11</v>
      </c>
      <c r="G3809" s="49" t="s">
        <v>56</v>
      </c>
      <c r="I3809" s="51">
        <v>1.6174249E7</v>
      </c>
      <c r="J3809" s="49" t="s">
        <v>145</v>
      </c>
      <c r="K3809" s="49" t="s">
        <v>146</v>
      </c>
    </row>
    <row r="3810">
      <c r="A3810" s="49" t="s">
        <v>7871</v>
      </c>
      <c r="B3810" s="49" t="s">
        <v>7872</v>
      </c>
      <c r="C3810" s="50">
        <v>1.6</v>
      </c>
      <c r="D3810" s="51">
        <v>0.03</v>
      </c>
      <c r="E3810" s="52">
        <v>0.0191</v>
      </c>
      <c r="F3810" s="51">
        <v>8.3925061E7</v>
      </c>
      <c r="G3810" s="49" t="s">
        <v>56</v>
      </c>
      <c r="H3810" s="51">
        <v>2018.0</v>
      </c>
      <c r="I3810" s="51">
        <v>608133.0</v>
      </c>
      <c r="J3810" s="49" t="s">
        <v>82</v>
      </c>
      <c r="K3810" s="49" t="s">
        <v>139</v>
      </c>
    </row>
    <row r="3811">
      <c r="A3811" s="49" t="s">
        <v>7873</v>
      </c>
      <c r="B3811" s="49" t="s">
        <v>7874</v>
      </c>
      <c r="C3811" s="50">
        <v>3.85</v>
      </c>
      <c r="D3811" s="51">
        <v>-0.09</v>
      </c>
      <c r="E3811" s="52">
        <v>-0.0228</v>
      </c>
      <c r="F3811" s="53">
        <v>3.06E8</v>
      </c>
      <c r="G3811" s="49" t="s">
        <v>56</v>
      </c>
      <c r="I3811" s="51">
        <v>430183.0</v>
      </c>
      <c r="J3811" s="49" t="s">
        <v>95</v>
      </c>
      <c r="K3811" s="49" t="s">
        <v>215</v>
      </c>
    </row>
    <row r="3812">
      <c r="A3812" s="49" t="s">
        <v>7875</v>
      </c>
      <c r="B3812" s="49" t="s">
        <v>7876</v>
      </c>
      <c r="C3812" s="50">
        <v>70.78</v>
      </c>
      <c r="D3812" s="51">
        <v>-1.79</v>
      </c>
      <c r="E3812" s="52">
        <v>-0.0247</v>
      </c>
      <c r="F3812" s="53">
        <v>1.49E10</v>
      </c>
      <c r="G3812" s="49" t="s">
        <v>992</v>
      </c>
      <c r="H3812" s="51">
        <v>1993.0</v>
      </c>
      <c r="I3812" s="51">
        <v>274917.0</v>
      </c>
      <c r="J3812" s="49" t="s">
        <v>145</v>
      </c>
      <c r="K3812" s="49" t="s">
        <v>146</v>
      </c>
    </row>
    <row r="3813">
      <c r="A3813" s="49" t="s">
        <v>7877</v>
      </c>
      <c r="B3813" s="49" t="s">
        <v>7878</v>
      </c>
      <c r="C3813" s="50">
        <v>36.34</v>
      </c>
      <c r="D3813" s="51">
        <v>-0.75</v>
      </c>
      <c r="E3813" s="52">
        <v>-0.0202</v>
      </c>
      <c r="F3813" s="53">
        <v>7.58E8</v>
      </c>
      <c r="G3813" s="49" t="s">
        <v>56</v>
      </c>
      <c r="H3813" s="51">
        <v>2006.0</v>
      </c>
      <c r="I3813" s="51">
        <v>76621.0</v>
      </c>
      <c r="J3813" s="49" t="s">
        <v>127</v>
      </c>
      <c r="K3813" s="49" t="s">
        <v>987</v>
      </c>
    </row>
    <row r="3814">
      <c r="A3814" s="49" t="s">
        <v>7879</v>
      </c>
      <c r="B3814" s="49" t="s">
        <v>7880</v>
      </c>
      <c r="C3814" s="50">
        <v>1.14</v>
      </c>
      <c r="D3814" s="51">
        <v>-0.02</v>
      </c>
      <c r="E3814" s="52">
        <v>-0.0172</v>
      </c>
      <c r="F3814" s="53">
        <v>1.3E8</v>
      </c>
      <c r="G3814" s="49" t="s">
        <v>56</v>
      </c>
      <c r="H3814" s="51">
        <v>1992.0</v>
      </c>
      <c r="I3814" s="51">
        <v>531493.0</v>
      </c>
      <c r="J3814" s="49" t="s">
        <v>107</v>
      </c>
      <c r="K3814" s="49" t="s">
        <v>108</v>
      </c>
    </row>
    <row r="3815">
      <c r="A3815" s="49" t="s">
        <v>7881</v>
      </c>
      <c r="B3815" s="49" t="s">
        <v>7882</v>
      </c>
      <c r="C3815" s="50">
        <v>0.5568</v>
      </c>
      <c r="D3815" s="51">
        <v>-0.0035</v>
      </c>
      <c r="E3815" s="52">
        <v>-0.0063</v>
      </c>
      <c r="F3815" s="51">
        <v>4.8192485E7</v>
      </c>
      <c r="G3815" s="49" t="s">
        <v>56</v>
      </c>
      <c r="I3815" s="51">
        <v>4513.0</v>
      </c>
      <c r="J3815" s="49" t="s">
        <v>95</v>
      </c>
      <c r="K3815" s="49" t="s">
        <v>391</v>
      </c>
    </row>
    <row r="3816">
      <c r="A3816" s="49" t="s">
        <v>7883</v>
      </c>
      <c r="B3816" s="49" t="s">
        <v>7884</v>
      </c>
      <c r="C3816" s="50">
        <v>7.45</v>
      </c>
      <c r="D3816" s="51">
        <v>-0.21</v>
      </c>
      <c r="E3816" s="52">
        <v>-0.0274</v>
      </c>
      <c r="F3816" s="53">
        <v>3.43E9</v>
      </c>
      <c r="G3816" s="49" t="s">
        <v>236</v>
      </c>
      <c r="H3816" s="51">
        <v>2011.0</v>
      </c>
      <c r="I3816" s="51">
        <v>6156400.0</v>
      </c>
      <c r="J3816" s="49" t="s">
        <v>223</v>
      </c>
      <c r="K3816" s="49" t="s">
        <v>953</v>
      </c>
    </row>
    <row r="3817">
      <c r="A3817" s="49" t="s">
        <v>7885</v>
      </c>
      <c r="B3817" s="49" t="s">
        <v>7886</v>
      </c>
      <c r="C3817" s="50">
        <v>2.87</v>
      </c>
      <c r="D3817" s="51">
        <v>-0.13</v>
      </c>
      <c r="E3817" s="52">
        <v>-0.0433</v>
      </c>
      <c r="F3817" s="51">
        <v>2.6503862E7</v>
      </c>
      <c r="G3817" s="49" t="s">
        <v>56</v>
      </c>
      <c r="I3817" s="51">
        <v>8436.0</v>
      </c>
      <c r="J3817" s="49" t="s">
        <v>145</v>
      </c>
      <c r="K3817" s="49" t="s">
        <v>1246</v>
      </c>
    </row>
    <row r="3818">
      <c r="A3818" s="49" t="s">
        <v>7887</v>
      </c>
      <c r="B3818" s="49" t="s">
        <v>7888</v>
      </c>
      <c r="C3818" s="50">
        <v>10.0</v>
      </c>
      <c r="D3818" s="51">
        <v>-0.8</v>
      </c>
      <c r="E3818" s="52">
        <v>-0.0741</v>
      </c>
      <c r="F3818" s="51">
        <v>4.021614E7</v>
      </c>
      <c r="G3818" s="49" t="s">
        <v>56</v>
      </c>
      <c r="H3818" s="51">
        <v>2019.0</v>
      </c>
      <c r="I3818" s="51">
        <v>8082.0</v>
      </c>
      <c r="J3818" s="49" t="s">
        <v>95</v>
      </c>
      <c r="K3818" s="49" t="s">
        <v>104</v>
      </c>
    </row>
    <row r="3819">
      <c r="A3819" s="49" t="s">
        <v>7889</v>
      </c>
      <c r="B3819" s="49" t="s">
        <v>7890</v>
      </c>
      <c r="C3819" s="50">
        <v>0.0128</v>
      </c>
      <c r="D3819" s="51">
        <v>0.0028</v>
      </c>
      <c r="E3819" s="52">
        <v>0.28</v>
      </c>
      <c r="F3819" s="51">
        <v>51477.0</v>
      </c>
      <c r="G3819" s="49" t="s">
        <v>56</v>
      </c>
      <c r="H3819" s="51">
        <v>2019.0</v>
      </c>
      <c r="I3819" s="51">
        <v>10511.0</v>
      </c>
      <c r="J3819" s="49" t="s">
        <v>95</v>
      </c>
      <c r="K3819" s="49" t="s">
        <v>104</v>
      </c>
    </row>
    <row r="3820">
      <c r="A3820" s="49" t="s">
        <v>7891</v>
      </c>
      <c r="B3820" s="49" t="s">
        <v>7892</v>
      </c>
      <c r="C3820" s="50">
        <v>0.6098</v>
      </c>
      <c r="D3820" s="51">
        <v>0.0198</v>
      </c>
      <c r="E3820" s="52">
        <v>0.0336</v>
      </c>
      <c r="F3820" s="51">
        <v>4419251.0</v>
      </c>
      <c r="G3820" s="49" t="s">
        <v>56</v>
      </c>
      <c r="I3820" s="51">
        <v>102323.0</v>
      </c>
      <c r="J3820" s="49" t="s">
        <v>82</v>
      </c>
      <c r="K3820" s="49" t="s">
        <v>152</v>
      </c>
    </row>
    <row r="3821">
      <c r="A3821" s="49" t="s">
        <v>7893</v>
      </c>
      <c r="B3821" s="49" t="s">
        <v>7894</v>
      </c>
      <c r="C3821" s="50">
        <v>1.06</v>
      </c>
      <c r="D3821" s="51">
        <v>-0.115</v>
      </c>
      <c r="E3821" s="52">
        <v>-0.0979</v>
      </c>
      <c r="F3821" s="53">
        <v>1.21E8</v>
      </c>
      <c r="G3821" s="49" t="s">
        <v>56</v>
      </c>
      <c r="H3821" s="51">
        <v>2013.0</v>
      </c>
      <c r="I3821" s="51">
        <v>1246002.0</v>
      </c>
      <c r="J3821" s="49" t="s">
        <v>315</v>
      </c>
      <c r="K3821" s="49" t="s">
        <v>104</v>
      </c>
    </row>
    <row r="3822">
      <c r="A3822" s="49" t="s">
        <v>7895</v>
      </c>
      <c r="B3822" s="49" t="s">
        <v>7896</v>
      </c>
      <c r="C3822" s="50">
        <v>44.5</v>
      </c>
      <c r="D3822" s="51">
        <v>0.27</v>
      </c>
      <c r="E3822" s="52">
        <v>0.0061</v>
      </c>
      <c r="F3822" s="53">
        <v>3.2E10</v>
      </c>
      <c r="G3822" s="49" t="s">
        <v>56</v>
      </c>
      <c r="I3822" s="51">
        <v>4327797.0</v>
      </c>
      <c r="J3822" s="49" t="s">
        <v>145</v>
      </c>
      <c r="K3822" s="49" t="s">
        <v>254</v>
      </c>
    </row>
    <row r="3823">
      <c r="A3823" s="49" t="s">
        <v>7897</v>
      </c>
      <c r="B3823" s="49" t="s">
        <v>7898</v>
      </c>
      <c r="C3823" s="50">
        <v>29.16</v>
      </c>
      <c r="D3823" s="51">
        <v>-1.03</v>
      </c>
      <c r="E3823" s="52">
        <v>-0.0341</v>
      </c>
      <c r="F3823" s="53">
        <v>3.42E9</v>
      </c>
      <c r="G3823" s="49" t="s">
        <v>56</v>
      </c>
      <c r="H3823" s="51">
        <v>1997.0</v>
      </c>
      <c r="I3823" s="51">
        <v>1268129.0</v>
      </c>
      <c r="J3823" s="49" t="s">
        <v>68</v>
      </c>
      <c r="K3823" s="49" t="s">
        <v>86</v>
      </c>
    </row>
    <row r="3824">
      <c r="A3824" s="49" t="s">
        <v>7899</v>
      </c>
      <c r="B3824" s="49" t="s">
        <v>7900</v>
      </c>
      <c r="C3824" s="50">
        <v>10.56</v>
      </c>
      <c r="D3824" s="51">
        <v>-0.24</v>
      </c>
      <c r="E3824" s="52">
        <v>-0.0222</v>
      </c>
      <c r="F3824" s="53">
        <v>7.3E8</v>
      </c>
      <c r="G3824" s="49" t="s">
        <v>56</v>
      </c>
      <c r="H3824" s="51">
        <v>2017.0</v>
      </c>
      <c r="I3824" s="51">
        <v>642087.0</v>
      </c>
      <c r="J3824" s="49" t="s">
        <v>68</v>
      </c>
      <c r="K3824" s="49" t="s">
        <v>86</v>
      </c>
    </row>
    <row r="3825">
      <c r="A3825" s="49" t="s">
        <v>7901</v>
      </c>
      <c r="B3825" s="49" t="s">
        <v>7902</v>
      </c>
      <c r="C3825" s="50">
        <v>16.18</v>
      </c>
      <c r="D3825" s="51">
        <v>-0.0201</v>
      </c>
      <c r="E3825" s="52">
        <v>-0.0012</v>
      </c>
      <c r="F3825" s="54"/>
      <c r="G3825" s="49" t="s">
        <v>56</v>
      </c>
      <c r="I3825" s="51">
        <v>5713.0</v>
      </c>
      <c r="J3825" s="54"/>
      <c r="K3825" s="54"/>
    </row>
    <row r="3826">
      <c r="A3826" s="49" t="s">
        <v>7903</v>
      </c>
      <c r="B3826" s="49" t="s">
        <v>7904</v>
      </c>
      <c r="C3826" s="50">
        <v>20.56</v>
      </c>
      <c r="D3826" s="51">
        <v>-0.13</v>
      </c>
      <c r="E3826" s="52">
        <v>-0.0063</v>
      </c>
      <c r="F3826" s="53">
        <v>4.51E9</v>
      </c>
      <c r="G3826" s="49" t="s">
        <v>56</v>
      </c>
      <c r="H3826" s="51">
        <v>2004.0</v>
      </c>
      <c r="I3826" s="51">
        <v>1333493.0</v>
      </c>
      <c r="J3826" s="49" t="s">
        <v>68</v>
      </c>
      <c r="K3826" s="49" t="s">
        <v>86</v>
      </c>
    </row>
    <row r="3827">
      <c r="A3827" s="49" t="s">
        <v>7905</v>
      </c>
      <c r="B3827" s="49" t="s">
        <v>7906</v>
      </c>
      <c r="C3827" s="50">
        <v>0.7681</v>
      </c>
      <c r="D3827" s="51">
        <v>-0.032</v>
      </c>
      <c r="E3827" s="52">
        <v>-0.04</v>
      </c>
      <c r="F3827" s="51">
        <v>2.9939569E7</v>
      </c>
      <c r="G3827" s="49" t="s">
        <v>67</v>
      </c>
      <c r="H3827" s="51">
        <v>2019.0</v>
      </c>
      <c r="I3827" s="51">
        <v>76677.0</v>
      </c>
      <c r="J3827" s="49" t="s">
        <v>95</v>
      </c>
      <c r="K3827" s="49" t="s">
        <v>215</v>
      </c>
    </row>
    <row r="3828">
      <c r="A3828" s="49" t="s">
        <v>7907</v>
      </c>
      <c r="B3828" s="49" t="s">
        <v>7908</v>
      </c>
      <c r="C3828" s="50">
        <v>2.48</v>
      </c>
      <c r="D3828" s="51">
        <v>-0.12</v>
      </c>
      <c r="E3828" s="52">
        <v>-0.0462</v>
      </c>
      <c r="F3828" s="53">
        <v>1.13E8</v>
      </c>
      <c r="G3828" s="49" t="s">
        <v>56</v>
      </c>
      <c r="I3828" s="51">
        <v>104852.0</v>
      </c>
      <c r="J3828" s="49" t="s">
        <v>82</v>
      </c>
      <c r="K3828" s="49" t="s">
        <v>178</v>
      </c>
    </row>
    <row r="3829">
      <c r="A3829" s="49" t="s">
        <v>7909</v>
      </c>
      <c r="B3829" s="49" t="s">
        <v>7910</v>
      </c>
      <c r="C3829" s="50">
        <v>10.59</v>
      </c>
      <c r="D3829" s="51">
        <v>0.0</v>
      </c>
      <c r="E3829" s="52">
        <v>0.0</v>
      </c>
      <c r="F3829" s="51">
        <v>0.0</v>
      </c>
      <c r="G3829" s="49" t="s">
        <v>56</v>
      </c>
      <c r="H3829" s="51">
        <v>2021.0</v>
      </c>
      <c r="I3829" s="51">
        <v>5.0</v>
      </c>
      <c r="J3829" s="49" t="s">
        <v>72</v>
      </c>
      <c r="K3829" s="49" t="s">
        <v>73</v>
      </c>
    </row>
    <row r="3830">
      <c r="A3830" s="49" t="s">
        <v>7911</v>
      </c>
      <c r="B3830" s="49" t="s">
        <v>7912</v>
      </c>
      <c r="C3830" s="50">
        <v>14.84</v>
      </c>
      <c r="D3830" s="51">
        <v>-0.35</v>
      </c>
      <c r="E3830" s="52">
        <v>-0.023</v>
      </c>
      <c r="F3830" s="53">
        <v>7.42E8</v>
      </c>
      <c r="G3830" s="49" t="s">
        <v>738</v>
      </c>
      <c r="H3830" s="51">
        <v>2015.0</v>
      </c>
      <c r="I3830" s="51">
        <v>582752.0</v>
      </c>
      <c r="J3830" s="49" t="s">
        <v>57</v>
      </c>
      <c r="K3830" s="49" t="s">
        <v>111</v>
      </c>
    </row>
    <row r="3831">
      <c r="A3831" s="49" t="s">
        <v>7913</v>
      </c>
      <c r="B3831" s="49" t="s">
        <v>7914</v>
      </c>
      <c r="C3831" s="50">
        <v>6.81</v>
      </c>
      <c r="D3831" s="51">
        <v>0.04</v>
      </c>
      <c r="E3831" s="52">
        <v>0.0059</v>
      </c>
      <c r="F3831" s="53">
        <v>4.44E8</v>
      </c>
      <c r="G3831" s="49" t="s">
        <v>56</v>
      </c>
      <c r="H3831" s="51">
        <v>2005.0</v>
      </c>
      <c r="I3831" s="51">
        <v>270443.0</v>
      </c>
      <c r="J3831" s="49" t="s">
        <v>72</v>
      </c>
      <c r="K3831" s="49" t="s">
        <v>1641</v>
      </c>
    </row>
    <row r="3832">
      <c r="A3832" s="49" t="s">
        <v>7915</v>
      </c>
      <c r="B3832" s="49" t="s">
        <v>7916</v>
      </c>
      <c r="C3832" s="50">
        <v>7.09</v>
      </c>
      <c r="D3832" s="51">
        <v>-0.05</v>
      </c>
      <c r="E3832" s="52">
        <v>-0.007</v>
      </c>
      <c r="F3832" s="53">
        <v>8.16E8</v>
      </c>
      <c r="G3832" s="49" t="s">
        <v>56</v>
      </c>
      <c r="I3832" s="51">
        <v>147506.0</v>
      </c>
      <c r="J3832" s="49" t="s">
        <v>57</v>
      </c>
      <c r="K3832" s="49" t="s">
        <v>345</v>
      </c>
    </row>
    <row r="3833">
      <c r="A3833" s="49" t="s">
        <v>7917</v>
      </c>
      <c r="B3833" s="49" t="s">
        <v>7918</v>
      </c>
      <c r="C3833" s="50">
        <v>0.89</v>
      </c>
      <c r="D3833" s="51">
        <v>-0.01</v>
      </c>
      <c r="E3833" s="52">
        <v>-0.0111</v>
      </c>
      <c r="F3833" s="51">
        <v>5.1901703E7</v>
      </c>
      <c r="G3833" s="49" t="s">
        <v>56</v>
      </c>
      <c r="H3833" s="51">
        <v>2020.0</v>
      </c>
      <c r="I3833" s="51">
        <v>287107.0</v>
      </c>
      <c r="J3833" s="49" t="s">
        <v>82</v>
      </c>
      <c r="K3833" s="49" t="s">
        <v>211</v>
      </c>
    </row>
    <row r="3834">
      <c r="A3834" s="49" t="s">
        <v>7919</v>
      </c>
      <c r="B3834" s="49" t="s">
        <v>7920</v>
      </c>
      <c r="C3834" s="50">
        <v>27.94</v>
      </c>
      <c r="D3834" s="51">
        <v>-0.78</v>
      </c>
      <c r="E3834" s="52">
        <v>-0.0272</v>
      </c>
      <c r="F3834" s="53">
        <v>8.29E8</v>
      </c>
      <c r="G3834" s="49" t="s">
        <v>56</v>
      </c>
      <c r="H3834" s="51">
        <v>2020.0</v>
      </c>
      <c r="I3834" s="51">
        <v>114069.0</v>
      </c>
      <c r="J3834" s="49" t="s">
        <v>82</v>
      </c>
      <c r="K3834" s="49" t="s">
        <v>83</v>
      </c>
    </row>
    <row r="3835">
      <c r="A3835" s="49" t="s">
        <v>7921</v>
      </c>
      <c r="B3835" s="49" t="s">
        <v>7922</v>
      </c>
      <c r="C3835" s="50">
        <v>16.35</v>
      </c>
      <c r="D3835" s="51">
        <v>0.15</v>
      </c>
      <c r="E3835" s="52">
        <v>0.0093</v>
      </c>
      <c r="F3835" s="53">
        <v>1.41E9</v>
      </c>
      <c r="G3835" s="49" t="s">
        <v>56</v>
      </c>
      <c r="H3835" s="51">
        <v>2017.0</v>
      </c>
      <c r="I3835" s="51">
        <v>221841.0</v>
      </c>
      <c r="J3835" s="49" t="s">
        <v>223</v>
      </c>
      <c r="K3835" s="49" t="s">
        <v>953</v>
      </c>
    </row>
    <row r="3836">
      <c r="A3836" s="49" t="s">
        <v>7923</v>
      </c>
      <c r="B3836" s="49" t="s">
        <v>7924</v>
      </c>
      <c r="C3836" s="50">
        <v>21.85</v>
      </c>
      <c r="D3836" s="51">
        <v>-0.15</v>
      </c>
      <c r="E3836" s="52">
        <v>-0.0068</v>
      </c>
      <c r="F3836" s="53">
        <v>4.35E8</v>
      </c>
      <c r="G3836" s="49" t="s">
        <v>56</v>
      </c>
      <c r="H3836" s="51">
        <v>2021.0</v>
      </c>
      <c r="I3836" s="51">
        <v>47709.0</v>
      </c>
      <c r="J3836" s="49" t="s">
        <v>57</v>
      </c>
      <c r="K3836" s="49" t="s">
        <v>1206</v>
      </c>
    </row>
    <row r="3837">
      <c r="A3837" s="49" t="s">
        <v>7925</v>
      </c>
      <c r="B3837" s="49" t="s">
        <v>7926</v>
      </c>
      <c r="C3837" s="50">
        <v>170.5</v>
      </c>
      <c r="D3837" s="51">
        <v>-0.41</v>
      </c>
      <c r="E3837" s="52">
        <v>-0.0024</v>
      </c>
      <c r="F3837" s="53">
        <v>6.42E9</v>
      </c>
      <c r="G3837" s="49" t="s">
        <v>56</v>
      </c>
      <c r="H3837" s="51">
        <v>2019.0</v>
      </c>
      <c r="I3837" s="51">
        <v>244523.0</v>
      </c>
      <c r="J3837" s="49" t="s">
        <v>82</v>
      </c>
      <c r="K3837" s="49" t="s">
        <v>83</v>
      </c>
    </row>
    <row r="3838">
      <c r="A3838" s="49" t="s">
        <v>7927</v>
      </c>
      <c r="B3838" s="49" t="s">
        <v>7928</v>
      </c>
      <c r="C3838" s="50">
        <v>64.69</v>
      </c>
      <c r="D3838" s="51">
        <v>0.95</v>
      </c>
      <c r="E3838" s="52">
        <v>0.0149</v>
      </c>
      <c r="F3838" s="53">
        <v>7.19E8</v>
      </c>
      <c r="G3838" s="49" t="s">
        <v>56</v>
      </c>
      <c r="H3838" s="51">
        <v>2019.0</v>
      </c>
      <c r="I3838" s="51">
        <v>45985.0</v>
      </c>
      <c r="J3838" s="49" t="s">
        <v>95</v>
      </c>
      <c r="K3838" s="49" t="s">
        <v>1195</v>
      </c>
    </row>
    <row r="3839">
      <c r="A3839" s="49" t="s">
        <v>7929</v>
      </c>
      <c r="B3839" s="49" t="s">
        <v>7930</v>
      </c>
      <c r="C3839" s="50">
        <v>110.0</v>
      </c>
      <c r="D3839" s="51">
        <v>-2.93</v>
      </c>
      <c r="E3839" s="52">
        <v>-0.026</v>
      </c>
      <c r="F3839" s="53">
        <v>3.08E9</v>
      </c>
      <c r="G3839" s="49" t="s">
        <v>56</v>
      </c>
      <c r="H3839" s="51">
        <v>2017.0</v>
      </c>
      <c r="I3839" s="51">
        <v>427243.0</v>
      </c>
      <c r="J3839" s="49" t="s">
        <v>82</v>
      </c>
      <c r="K3839" s="49" t="s">
        <v>139</v>
      </c>
    </row>
    <row r="3840">
      <c r="A3840" s="49" t="s">
        <v>7931</v>
      </c>
      <c r="B3840" s="49" t="s">
        <v>7932</v>
      </c>
      <c r="C3840" s="50">
        <v>0.8802</v>
      </c>
      <c r="D3840" s="51">
        <v>-0.0475</v>
      </c>
      <c r="E3840" s="52">
        <v>-0.0512</v>
      </c>
      <c r="F3840" s="51">
        <v>5.9209246E7</v>
      </c>
      <c r="G3840" s="49" t="s">
        <v>56</v>
      </c>
      <c r="H3840" s="51">
        <v>2022.0</v>
      </c>
      <c r="I3840" s="51">
        <v>1023077.0</v>
      </c>
      <c r="J3840" s="49" t="s">
        <v>520</v>
      </c>
      <c r="K3840" s="49" t="s">
        <v>391</v>
      </c>
    </row>
    <row r="3841">
      <c r="A3841" s="49" t="s">
        <v>7933</v>
      </c>
      <c r="B3841" s="49" t="s">
        <v>7934</v>
      </c>
      <c r="C3841" s="50">
        <v>7.33</v>
      </c>
      <c r="D3841" s="51">
        <v>-0.08</v>
      </c>
      <c r="E3841" s="52">
        <v>-0.0108</v>
      </c>
      <c r="F3841" s="51">
        <v>0.0</v>
      </c>
      <c r="G3841" s="49" t="s">
        <v>56</v>
      </c>
      <c r="H3841" s="51">
        <v>1989.0</v>
      </c>
      <c r="I3841" s="51">
        <v>35192.0</v>
      </c>
      <c r="J3841" s="49" t="s">
        <v>72</v>
      </c>
      <c r="K3841" s="49" t="s">
        <v>481</v>
      </c>
    </row>
    <row r="3842">
      <c r="A3842" s="49" t="s">
        <v>7935</v>
      </c>
      <c r="B3842" s="49" t="s">
        <v>7936</v>
      </c>
      <c r="C3842" s="50">
        <v>20.79</v>
      </c>
      <c r="D3842" s="51">
        <v>-0.1</v>
      </c>
      <c r="E3842" s="52">
        <v>-0.0048</v>
      </c>
      <c r="F3842" s="53">
        <v>2.3E9</v>
      </c>
      <c r="G3842" s="49" t="s">
        <v>56</v>
      </c>
      <c r="H3842" s="51">
        <v>1992.0</v>
      </c>
      <c r="I3842" s="51">
        <v>4161374.0</v>
      </c>
      <c r="J3842" s="49" t="s">
        <v>95</v>
      </c>
      <c r="K3842" s="49" t="s">
        <v>1767</v>
      </c>
    </row>
    <row r="3843">
      <c r="A3843" s="49" t="s">
        <v>7937</v>
      </c>
      <c r="B3843" s="49" t="s">
        <v>7938</v>
      </c>
      <c r="C3843" s="50">
        <v>12.2</v>
      </c>
      <c r="D3843" s="51">
        <v>-0.1</v>
      </c>
      <c r="E3843" s="52">
        <v>-0.0081</v>
      </c>
      <c r="F3843" s="53">
        <v>6.25E9</v>
      </c>
      <c r="G3843" s="49" t="s">
        <v>4099</v>
      </c>
      <c r="I3843" s="51">
        <v>814302.0</v>
      </c>
      <c r="J3843" s="49" t="s">
        <v>520</v>
      </c>
      <c r="K3843" s="49" t="s">
        <v>391</v>
      </c>
    </row>
    <row r="3844">
      <c r="A3844" s="49" t="s">
        <v>7939</v>
      </c>
      <c r="B3844" s="49" t="s">
        <v>7940</v>
      </c>
      <c r="C3844" s="50">
        <v>46.62</v>
      </c>
      <c r="D3844" s="51">
        <v>0.73</v>
      </c>
      <c r="E3844" s="52">
        <v>0.0159</v>
      </c>
      <c r="F3844" s="53">
        <v>2.62E9</v>
      </c>
      <c r="G3844" s="49" t="s">
        <v>56</v>
      </c>
      <c r="H3844" s="51">
        <v>2019.0</v>
      </c>
      <c r="I3844" s="51">
        <v>553375.0</v>
      </c>
      <c r="J3844" s="49" t="s">
        <v>95</v>
      </c>
      <c r="K3844" s="49" t="s">
        <v>2120</v>
      </c>
    </row>
    <row r="3845">
      <c r="A3845" s="49" t="s">
        <v>7941</v>
      </c>
      <c r="B3845" s="49" t="s">
        <v>7942</v>
      </c>
      <c r="C3845" s="50">
        <v>4.21</v>
      </c>
      <c r="D3845" s="51">
        <v>-0.15</v>
      </c>
      <c r="E3845" s="52">
        <v>-0.0344</v>
      </c>
      <c r="F3845" s="51">
        <v>4.5307477E7</v>
      </c>
      <c r="G3845" s="49" t="s">
        <v>56</v>
      </c>
      <c r="H3845" s="51">
        <v>1983.0</v>
      </c>
      <c r="I3845" s="51">
        <v>15713.0</v>
      </c>
      <c r="J3845" s="49" t="s">
        <v>107</v>
      </c>
      <c r="K3845" s="49" t="s">
        <v>58</v>
      </c>
    </row>
    <row r="3846">
      <c r="A3846" s="49" t="s">
        <v>7943</v>
      </c>
      <c r="B3846" s="49" t="s">
        <v>7944</v>
      </c>
      <c r="C3846" s="50">
        <v>7.47</v>
      </c>
      <c r="D3846" s="51">
        <v>-0.06</v>
      </c>
      <c r="E3846" s="52">
        <v>-0.008</v>
      </c>
      <c r="F3846" s="53">
        <v>2.95E8</v>
      </c>
      <c r="G3846" s="49" t="s">
        <v>56</v>
      </c>
      <c r="H3846" s="51">
        <v>1988.0</v>
      </c>
      <c r="I3846" s="51">
        <v>125528.0</v>
      </c>
      <c r="J3846" s="49" t="s">
        <v>72</v>
      </c>
      <c r="K3846" s="49" t="s">
        <v>552</v>
      </c>
    </row>
    <row r="3847">
      <c r="A3847" s="49" t="s">
        <v>7945</v>
      </c>
      <c r="B3847" s="49" t="s">
        <v>7946</v>
      </c>
      <c r="C3847" s="50">
        <v>28.45</v>
      </c>
      <c r="D3847" s="51">
        <v>0.0</v>
      </c>
      <c r="E3847" s="52">
        <v>0.0</v>
      </c>
      <c r="F3847" s="51">
        <v>0.0</v>
      </c>
      <c r="G3847" s="49" t="s">
        <v>56</v>
      </c>
      <c r="I3847" s="51">
        <v>1.0</v>
      </c>
      <c r="J3847" s="49" t="s">
        <v>72</v>
      </c>
      <c r="K3847" s="49" t="s">
        <v>124</v>
      </c>
    </row>
    <row r="3848">
      <c r="A3848" s="49" t="s">
        <v>7947</v>
      </c>
      <c r="B3848" s="49" t="s">
        <v>7948</v>
      </c>
      <c r="C3848" s="50">
        <v>26.65</v>
      </c>
      <c r="D3848" s="51">
        <v>0.0</v>
      </c>
      <c r="E3848" s="52">
        <v>0.0</v>
      </c>
      <c r="F3848" s="51">
        <v>0.0</v>
      </c>
      <c r="G3848" s="49" t="s">
        <v>56</v>
      </c>
      <c r="I3848" s="51">
        <v>91.0</v>
      </c>
      <c r="J3848" s="49" t="s">
        <v>72</v>
      </c>
      <c r="K3848" s="49" t="s">
        <v>650</v>
      </c>
    </row>
    <row r="3849">
      <c r="A3849" s="49" t="s">
        <v>7949</v>
      </c>
      <c r="B3849" s="49" t="s">
        <v>7950</v>
      </c>
      <c r="C3849" s="50">
        <v>17.0</v>
      </c>
      <c r="D3849" s="51">
        <v>-0.47</v>
      </c>
      <c r="E3849" s="52">
        <v>-0.0269</v>
      </c>
      <c r="F3849" s="53">
        <v>2.18E9</v>
      </c>
      <c r="G3849" s="49" t="s">
        <v>56</v>
      </c>
      <c r="I3849" s="51">
        <v>1185817.0</v>
      </c>
      <c r="J3849" s="49" t="s">
        <v>57</v>
      </c>
      <c r="K3849" s="49" t="s">
        <v>269</v>
      </c>
    </row>
    <row r="3850">
      <c r="A3850" s="49" t="s">
        <v>7951</v>
      </c>
      <c r="B3850" s="49" t="s">
        <v>7952</v>
      </c>
      <c r="C3850" s="50">
        <v>4.29</v>
      </c>
      <c r="D3850" s="51">
        <v>0.22</v>
      </c>
      <c r="E3850" s="52">
        <v>0.0541</v>
      </c>
      <c r="F3850" s="51">
        <v>7492090.0</v>
      </c>
      <c r="G3850" s="49" t="s">
        <v>56</v>
      </c>
      <c r="I3850" s="51">
        <v>25385.0</v>
      </c>
      <c r="J3850" s="49" t="s">
        <v>82</v>
      </c>
      <c r="K3850" s="49" t="s">
        <v>83</v>
      </c>
    </row>
    <row r="3851">
      <c r="A3851" s="49" t="s">
        <v>7953</v>
      </c>
      <c r="B3851" s="49" t="s">
        <v>7954</v>
      </c>
      <c r="C3851" s="50">
        <v>0.47</v>
      </c>
      <c r="D3851" s="51">
        <v>0.0498</v>
      </c>
      <c r="E3851" s="52">
        <v>0.1185</v>
      </c>
      <c r="F3851" s="51">
        <v>1.2287401E7</v>
      </c>
      <c r="G3851" s="49" t="s">
        <v>56</v>
      </c>
      <c r="H3851" s="51">
        <v>2021.0</v>
      </c>
      <c r="I3851" s="51">
        <v>25817.0</v>
      </c>
      <c r="J3851" s="49" t="s">
        <v>82</v>
      </c>
      <c r="K3851" s="49" t="s">
        <v>83</v>
      </c>
    </row>
    <row r="3852">
      <c r="A3852" s="49" t="s">
        <v>7955</v>
      </c>
      <c r="B3852" s="49" t="s">
        <v>7956</v>
      </c>
      <c r="C3852" s="50">
        <v>0.0119</v>
      </c>
      <c r="D3852" s="51">
        <v>0.0</v>
      </c>
      <c r="E3852" s="52">
        <v>0.0</v>
      </c>
      <c r="F3852" s="51">
        <v>311107.0</v>
      </c>
      <c r="G3852" s="49" t="s">
        <v>56</v>
      </c>
      <c r="H3852" s="51">
        <v>2021.0</v>
      </c>
      <c r="I3852" s="51">
        <v>10.0</v>
      </c>
      <c r="J3852" s="49" t="s">
        <v>82</v>
      </c>
      <c r="K3852" s="49" t="s">
        <v>83</v>
      </c>
    </row>
    <row r="3853">
      <c r="A3853" s="49" t="s">
        <v>7957</v>
      </c>
      <c r="B3853" s="49" t="s">
        <v>7958</v>
      </c>
      <c r="C3853" s="50">
        <v>0.8798</v>
      </c>
      <c r="D3853" s="51">
        <v>-0.091</v>
      </c>
      <c r="E3853" s="52">
        <v>-0.0937</v>
      </c>
      <c r="F3853" s="51">
        <v>1.9166993E7</v>
      </c>
      <c r="G3853" s="54"/>
      <c r="H3853" s="51">
        <v>2021.0</v>
      </c>
      <c r="I3853" s="51">
        <v>35714.0</v>
      </c>
      <c r="J3853" s="49" t="s">
        <v>68</v>
      </c>
      <c r="K3853" s="49" t="s">
        <v>69</v>
      </c>
    </row>
    <row r="3854">
      <c r="A3854" s="49" t="s">
        <v>7959</v>
      </c>
      <c r="B3854" s="49" t="s">
        <v>7960</v>
      </c>
      <c r="C3854" s="50">
        <v>0.38</v>
      </c>
      <c r="D3854" s="51">
        <v>-0.0346</v>
      </c>
      <c r="E3854" s="52">
        <v>-0.0835</v>
      </c>
      <c r="F3854" s="51">
        <v>4.5137413E7</v>
      </c>
      <c r="G3854" s="49" t="s">
        <v>56</v>
      </c>
      <c r="I3854" s="51">
        <v>226580.0</v>
      </c>
      <c r="J3854" s="49" t="s">
        <v>107</v>
      </c>
      <c r="K3854" s="49" t="s">
        <v>58</v>
      </c>
    </row>
    <row r="3855">
      <c r="A3855" s="49" t="s">
        <v>7961</v>
      </c>
      <c r="B3855" s="49" t="s">
        <v>7962</v>
      </c>
      <c r="C3855" s="50">
        <v>8.26</v>
      </c>
      <c r="D3855" s="51">
        <v>-0.11</v>
      </c>
      <c r="E3855" s="52">
        <v>-0.0131</v>
      </c>
      <c r="F3855" s="53">
        <v>6.13E8</v>
      </c>
      <c r="G3855" s="49" t="s">
        <v>56</v>
      </c>
      <c r="I3855" s="51">
        <v>1373070.0</v>
      </c>
      <c r="J3855" s="49" t="s">
        <v>82</v>
      </c>
      <c r="K3855" s="49" t="s">
        <v>83</v>
      </c>
    </row>
    <row r="3856">
      <c r="A3856" s="49" t="s">
        <v>7963</v>
      </c>
      <c r="B3856" s="49" t="s">
        <v>7964</v>
      </c>
      <c r="C3856" s="50">
        <v>10.22</v>
      </c>
      <c r="D3856" s="51">
        <v>0.0</v>
      </c>
      <c r="E3856" s="52">
        <v>0.0</v>
      </c>
      <c r="F3856" s="51">
        <v>0.0</v>
      </c>
      <c r="G3856" s="49" t="s">
        <v>56</v>
      </c>
      <c r="H3856" s="51">
        <v>2023.0</v>
      </c>
      <c r="I3856" s="51">
        <v>7.0</v>
      </c>
      <c r="J3856" s="54"/>
      <c r="K3856" s="54"/>
    </row>
    <row r="3857">
      <c r="A3857" s="49" t="s">
        <v>7965</v>
      </c>
      <c r="B3857" s="49" t="s">
        <v>7966</v>
      </c>
      <c r="C3857" s="50">
        <v>10.33</v>
      </c>
      <c r="D3857" s="51">
        <v>0.045</v>
      </c>
      <c r="E3857" s="52">
        <v>0.0044</v>
      </c>
      <c r="F3857" s="51">
        <v>0.0</v>
      </c>
      <c r="G3857" s="49" t="s">
        <v>56</v>
      </c>
      <c r="H3857" s="51">
        <v>2023.0</v>
      </c>
      <c r="I3857" s="51">
        <v>1506.0</v>
      </c>
      <c r="J3857" s="54"/>
      <c r="K3857" s="54"/>
    </row>
    <row r="3858">
      <c r="A3858" s="49" t="s">
        <v>7967</v>
      </c>
      <c r="B3858" s="49" t="s">
        <v>7968</v>
      </c>
      <c r="C3858" s="50">
        <v>0.07</v>
      </c>
      <c r="D3858" s="51">
        <v>0.0</v>
      </c>
      <c r="E3858" s="52">
        <v>0.0</v>
      </c>
      <c r="F3858" s="51">
        <v>0.0</v>
      </c>
      <c r="G3858" s="49" t="s">
        <v>56</v>
      </c>
      <c r="H3858" s="51">
        <v>2023.0</v>
      </c>
      <c r="I3858" s="51">
        <v>41311.0</v>
      </c>
      <c r="J3858" s="54"/>
      <c r="K3858" s="54"/>
    </row>
    <row r="3859">
      <c r="A3859" s="49" t="s">
        <v>7969</v>
      </c>
      <c r="B3859" s="49" t="s">
        <v>7970</v>
      </c>
      <c r="C3859" s="50">
        <v>4.78</v>
      </c>
      <c r="D3859" s="51">
        <v>-0.07</v>
      </c>
      <c r="E3859" s="52">
        <v>-0.0144</v>
      </c>
      <c r="F3859" s="51">
        <v>9.3379795E7</v>
      </c>
      <c r="G3859" s="49" t="s">
        <v>56</v>
      </c>
      <c r="H3859" s="51">
        <v>1996.0</v>
      </c>
      <c r="I3859" s="51">
        <v>56084.0</v>
      </c>
      <c r="J3859" s="49" t="s">
        <v>107</v>
      </c>
      <c r="K3859" s="49" t="s">
        <v>678</v>
      </c>
    </row>
    <row r="3860">
      <c r="A3860" s="49" t="s">
        <v>7971</v>
      </c>
      <c r="B3860" s="49" t="s">
        <v>7972</v>
      </c>
      <c r="C3860" s="50">
        <v>10.63</v>
      </c>
      <c r="D3860" s="51">
        <v>0.0</v>
      </c>
      <c r="E3860" s="52">
        <v>0.0</v>
      </c>
      <c r="F3860" s="53">
        <v>1.27E8</v>
      </c>
      <c r="G3860" s="49" t="s">
        <v>56</v>
      </c>
      <c r="H3860" s="51">
        <v>2021.0</v>
      </c>
      <c r="I3860" s="51">
        <v>192.0</v>
      </c>
      <c r="J3860" s="49" t="s">
        <v>82</v>
      </c>
      <c r="K3860" s="49" t="s">
        <v>83</v>
      </c>
    </row>
    <row r="3861">
      <c r="A3861" s="49" t="s">
        <v>7973</v>
      </c>
      <c r="B3861" s="49" t="s">
        <v>7974</v>
      </c>
      <c r="C3861" s="50">
        <v>19.84</v>
      </c>
      <c r="D3861" s="51">
        <v>-0.22</v>
      </c>
      <c r="E3861" s="52">
        <v>-0.011</v>
      </c>
      <c r="F3861" s="53">
        <v>3.8E10</v>
      </c>
      <c r="G3861" s="54"/>
      <c r="H3861" s="51">
        <v>2023.0</v>
      </c>
      <c r="I3861" s="51">
        <v>1.8831167E7</v>
      </c>
      <c r="J3861" s="49" t="s">
        <v>95</v>
      </c>
      <c r="K3861" s="49" t="s">
        <v>1334</v>
      </c>
    </row>
    <row r="3862">
      <c r="A3862" s="49" t="s">
        <v>7975</v>
      </c>
      <c r="B3862" s="49" t="s">
        <v>7976</v>
      </c>
      <c r="C3862" s="50">
        <v>30.0</v>
      </c>
      <c r="D3862" s="51">
        <v>-0.67</v>
      </c>
      <c r="E3862" s="52">
        <v>-0.0219</v>
      </c>
      <c r="F3862" s="53">
        <v>7.56E9</v>
      </c>
      <c r="G3862" s="54"/>
      <c r="H3862" s="51">
        <v>2023.0</v>
      </c>
      <c r="I3862" s="51">
        <v>1082487.0</v>
      </c>
      <c r="J3862" s="54"/>
      <c r="K3862" s="54"/>
    </row>
    <row r="3863">
      <c r="A3863" s="49" t="s">
        <v>7977</v>
      </c>
      <c r="B3863" s="49" t="s">
        <v>7978</v>
      </c>
      <c r="C3863" s="50">
        <v>13.17</v>
      </c>
      <c r="D3863" s="51">
        <v>-0.25</v>
      </c>
      <c r="E3863" s="52">
        <v>-0.0186</v>
      </c>
      <c r="F3863" s="53">
        <v>1.84E9</v>
      </c>
      <c r="G3863" s="49" t="s">
        <v>56</v>
      </c>
      <c r="I3863" s="51">
        <v>607836.0</v>
      </c>
      <c r="J3863" s="49" t="s">
        <v>72</v>
      </c>
      <c r="K3863" s="49" t="s">
        <v>68</v>
      </c>
    </row>
    <row r="3864">
      <c r="A3864" s="49" t="s">
        <v>7979</v>
      </c>
      <c r="B3864" s="49" t="s">
        <v>7980</v>
      </c>
      <c r="C3864" s="50">
        <v>1.6</v>
      </c>
      <c r="D3864" s="51">
        <v>-0.1</v>
      </c>
      <c r="E3864" s="52">
        <v>-0.0588</v>
      </c>
      <c r="F3864" s="51">
        <v>8986851.0</v>
      </c>
      <c r="G3864" s="49" t="s">
        <v>121</v>
      </c>
      <c r="H3864" s="54"/>
      <c r="I3864" s="51">
        <v>36543.0</v>
      </c>
      <c r="J3864" s="54"/>
      <c r="K3864" s="54"/>
    </row>
    <row r="3865">
      <c r="A3865" s="49" t="s">
        <v>7981</v>
      </c>
      <c r="B3865" s="49" t="s">
        <v>7982</v>
      </c>
      <c r="C3865" s="50">
        <v>146.14</v>
      </c>
      <c r="D3865" s="51">
        <v>0.31</v>
      </c>
      <c r="E3865" s="52">
        <v>0.0021</v>
      </c>
      <c r="F3865" s="53">
        <v>2.63E9</v>
      </c>
      <c r="G3865" s="49" t="s">
        <v>56</v>
      </c>
      <c r="I3865" s="51">
        <v>116385.0</v>
      </c>
      <c r="J3865" s="49" t="s">
        <v>57</v>
      </c>
      <c r="K3865" s="49" t="s">
        <v>345</v>
      </c>
    </row>
    <row r="3866">
      <c r="A3866" s="49" t="s">
        <v>7983</v>
      </c>
      <c r="B3866" s="49" t="s">
        <v>7984</v>
      </c>
      <c r="C3866" s="50">
        <v>1.16</v>
      </c>
      <c r="D3866" s="51">
        <v>-0.03</v>
      </c>
      <c r="E3866" s="52">
        <v>-0.0252</v>
      </c>
      <c r="F3866" s="51">
        <v>3.0709897E7</v>
      </c>
      <c r="G3866" s="49" t="s">
        <v>67</v>
      </c>
      <c r="H3866" s="51">
        <v>2017.0</v>
      </c>
      <c r="I3866" s="51">
        <v>10658.0</v>
      </c>
      <c r="J3866" s="49" t="s">
        <v>95</v>
      </c>
      <c r="K3866" s="49" t="s">
        <v>149</v>
      </c>
    </row>
    <row r="3867">
      <c r="A3867" s="49" t="s">
        <v>7985</v>
      </c>
      <c r="B3867" s="49" t="s">
        <v>7986</v>
      </c>
      <c r="C3867" s="50">
        <v>10.65</v>
      </c>
      <c r="D3867" s="51">
        <v>0.0</v>
      </c>
      <c r="E3867" s="52">
        <v>0.0</v>
      </c>
      <c r="F3867" s="51">
        <v>0.0</v>
      </c>
      <c r="G3867" s="49" t="s">
        <v>56</v>
      </c>
      <c r="H3867" s="51">
        <v>2022.0</v>
      </c>
      <c r="I3867" s="51">
        <v>3.0</v>
      </c>
      <c r="J3867" s="49" t="s">
        <v>72</v>
      </c>
      <c r="K3867" s="49" t="s">
        <v>73</v>
      </c>
    </row>
    <row r="3868">
      <c r="A3868" s="49" t="s">
        <v>7987</v>
      </c>
      <c r="B3868" s="49" t="s">
        <v>7988</v>
      </c>
      <c r="C3868" s="50">
        <v>0.12</v>
      </c>
      <c r="D3868" s="51">
        <v>0.0</v>
      </c>
      <c r="E3868" s="52">
        <v>0.0</v>
      </c>
      <c r="F3868" s="51">
        <v>0.0</v>
      </c>
      <c r="G3868" s="49" t="s">
        <v>56</v>
      </c>
      <c r="H3868" s="51">
        <v>2022.0</v>
      </c>
      <c r="I3868" s="51">
        <v>1.0</v>
      </c>
      <c r="J3868" s="49" t="s">
        <v>72</v>
      </c>
      <c r="K3868" s="49" t="s">
        <v>73</v>
      </c>
    </row>
    <row r="3869">
      <c r="A3869" s="49" t="s">
        <v>7989</v>
      </c>
      <c r="B3869" s="49" t="s">
        <v>7990</v>
      </c>
      <c r="C3869" s="50">
        <v>0.0228</v>
      </c>
      <c r="D3869" s="51">
        <v>0.0</v>
      </c>
      <c r="E3869" s="52">
        <v>0.0</v>
      </c>
      <c r="F3869" s="51">
        <v>0.0</v>
      </c>
      <c r="G3869" s="49" t="s">
        <v>56</v>
      </c>
      <c r="H3869" s="51">
        <v>2022.0</v>
      </c>
      <c r="I3869" s="51">
        <v>97.0</v>
      </c>
      <c r="J3869" s="49" t="s">
        <v>72</v>
      </c>
      <c r="K3869" s="49" t="s">
        <v>73</v>
      </c>
    </row>
    <row r="3870">
      <c r="A3870" s="49" t="s">
        <v>7991</v>
      </c>
      <c r="B3870" s="49" t="s">
        <v>7992</v>
      </c>
      <c r="C3870" s="50">
        <v>11.89</v>
      </c>
      <c r="D3870" s="51">
        <v>0.24</v>
      </c>
      <c r="E3870" s="52">
        <v>0.0206</v>
      </c>
      <c r="F3870" s="53">
        <v>6.59E8</v>
      </c>
      <c r="G3870" s="49" t="s">
        <v>56</v>
      </c>
      <c r="H3870" s="51">
        <v>2020.0</v>
      </c>
      <c r="I3870" s="51">
        <v>737356.0</v>
      </c>
      <c r="J3870" s="49" t="s">
        <v>82</v>
      </c>
      <c r="K3870" s="49" t="s">
        <v>211</v>
      </c>
    </row>
    <row r="3871">
      <c r="A3871" s="49" t="s">
        <v>7993</v>
      </c>
      <c r="B3871" s="49" t="s">
        <v>7994</v>
      </c>
      <c r="C3871" s="50">
        <v>8.5</v>
      </c>
      <c r="D3871" s="51">
        <v>-0.03</v>
      </c>
      <c r="E3871" s="52">
        <v>-0.0035</v>
      </c>
      <c r="F3871" s="53">
        <v>1.16E9</v>
      </c>
      <c r="G3871" s="49" t="s">
        <v>56</v>
      </c>
      <c r="H3871" s="51">
        <v>2004.0</v>
      </c>
      <c r="I3871" s="51">
        <v>494411.0</v>
      </c>
      <c r="J3871" s="49" t="s">
        <v>72</v>
      </c>
      <c r="K3871" s="49" t="s">
        <v>321</v>
      </c>
    </row>
    <row r="3872">
      <c r="A3872" s="49" t="s">
        <v>7995</v>
      </c>
      <c r="B3872" s="49" t="s">
        <v>7996</v>
      </c>
      <c r="C3872" s="50">
        <v>0.61</v>
      </c>
      <c r="D3872" s="51">
        <v>-0.0202</v>
      </c>
      <c r="E3872" s="52">
        <v>-0.0321</v>
      </c>
      <c r="F3872" s="51">
        <v>8464078.0</v>
      </c>
      <c r="G3872" s="49" t="s">
        <v>610</v>
      </c>
      <c r="H3872" s="54"/>
      <c r="I3872" s="51">
        <v>74095.0</v>
      </c>
      <c r="J3872" s="49" t="s">
        <v>82</v>
      </c>
      <c r="K3872" s="49" t="s">
        <v>83</v>
      </c>
    </row>
    <row r="3873">
      <c r="A3873" s="49" t="s">
        <v>7997</v>
      </c>
      <c r="B3873" s="49" t="s">
        <v>7998</v>
      </c>
      <c r="C3873" s="50">
        <v>0.9611</v>
      </c>
      <c r="D3873" s="51">
        <v>-0.0273</v>
      </c>
      <c r="E3873" s="52">
        <v>-0.0276</v>
      </c>
      <c r="F3873" s="51">
        <v>6.9865207E7</v>
      </c>
      <c r="G3873" s="49" t="s">
        <v>56</v>
      </c>
      <c r="H3873" s="51">
        <v>2018.0</v>
      </c>
      <c r="I3873" s="51">
        <v>150270.0</v>
      </c>
      <c r="J3873" s="49" t="s">
        <v>82</v>
      </c>
      <c r="K3873" s="49" t="s">
        <v>83</v>
      </c>
    </row>
    <row r="3874">
      <c r="A3874" s="49" t="s">
        <v>7999</v>
      </c>
      <c r="B3874" s="49" t="s">
        <v>8000</v>
      </c>
      <c r="C3874" s="50">
        <v>64.08</v>
      </c>
      <c r="D3874" s="51">
        <v>-0.87</v>
      </c>
      <c r="E3874" s="52">
        <v>-0.0134</v>
      </c>
      <c r="F3874" s="53">
        <v>1.45E10</v>
      </c>
      <c r="G3874" s="49" t="s">
        <v>56</v>
      </c>
      <c r="I3874" s="51">
        <v>690601.0</v>
      </c>
      <c r="J3874" s="49" t="s">
        <v>72</v>
      </c>
      <c r="K3874" s="49" t="s">
        <v>237</v>
      </c>
    </row>
    <row r="3875">
      <c r="A3875" s="49" t="s">
        <v>8001</v>
      </c>
      <c r="B3875" s="49" t="s">
        <v>8002</v>
      </c>
      <c r="C3875" s="50">
        <v>6.44</v>
      </c>
      <c r="D3875" s="51">
        <v>-0.25</v>
      </c>
      <c r="E3875" s="52">
        <v>-0.0374</v>
      </c>
      <c r="F3875" s="53">
        <v>1.03E9</v>
      </c>
      <c r="G3875" s="49" t="s">
        <v>121</v>
      </c>
      <c r="H3875" s="51">
        <v>2023.0</v>
      </c>
      <c r="I3875" s="51">
        <v>1763003.0</v>
      </c>
      <c r="J3875" s="54"/>
      <c r="K3875" s="54"/>
    </row>
    <row r="3876">
      <c r="A3876" s="49" t="s">
        <v>8003</v>
      </c>
      <c r="B3876" s="49" t="s">
        <v>8004</v>
      </c>
      <c r="C3876" s="50">
        <v>1.94</v>
      </c>
      <c r="D3876" s="51">
        <v>0.01</v>
      </c>
      <c r="E3876" s="52">
        <v>0.0052</v>
      </c>
      <c r="F3876" s="53">
        <v>1.53E8</v>
      </c>
      <c r="G3876" s="49" t="s">
        <v>56</v>
      </c>
      <c r="H3876" s="51">
        <v>2011.0</v>
      </c>
      <c r="I3876" s="51">
        <v>460016.0</v>
      </c>
      <c r="J3876" s="49" t="s">
        <v>57</v>
      </c>
      <c r="K3876" s="49" t="s">
        <v>1611</v>
      </c>
    </row>
    <row r="3877">
      <c r="A3877" s="49" t="s">
        <v>8005</v>
      </c>
      <c r="B3877" s="49" t="s">
        <v>8006</v>
      </c>
      <c r="C3877" s="50">
        <v>3.67</v>
      </c>
      <c r="D3877" s="51">
        <v>-0.0219</v>
      </c>
      <c r="E3877" s="52">
        <v>-0.0059</v>
      </c>
      <c r="F3877" s="51">
        <v>1.1438395E7</v>
      </c>
      <c r="G3877" s="49" t="s">
        <v>56</v>
      </c>
      <c r="H3877" s="51">
        <v>2021.0</v>
      </c>
      <c r="I3877" s="51">
        <v>4004.0</v>
      </c>
      <c r="J3877" s="49" t="s">
        <v>82</v>
      </c>
      <c r="K3877" s="49" t="s">
        <v>211</v>
      </c>
    </row>
    <row r="3878">
      <c r="A3878" s="49" t="s">
        <v>8007</v>
      </c>
      <c r="B3878" s="49" t="s">
        <v>8008</v>
      </c>
      <c r="C3878" s="50">
        <v>7.12</v>
      </c>
      <c r="D3878" s="51">
        <v>-1.04</v>
      </c>
      <c r="E3878" s="52">
        <v>-0.1275</v>
      </c>
      <c r="F3878" s="53">
        <v>1.14E9</v>
      </c>
      <c r="G3878" s="49" t="s">
        <v>121</v>
      </c>
      <c r="H3878" s="51">
        <v>2023.0</v>
      </c>
      <c r="I3878" s="51">
        <v>3693539.0</v>
      </c>
      <c r="J3878" s="49" t="s">
        <v>127</v>
      </c>
      <c r="K3878" s="49" t="s">
        <v>128</v>
      </c>
    </row>
    <row r="3879">
      <c r="A3879" s="49" t="s">
        <v>8009</v>
      </c>
      <c r="B3879" s="49" t="s">
        <v>8010</v>
      </c>
      <c r="C3879" s="50">
        <v>261.85</v>
      </c>
      <c r="D3879" s="51">
        <v>-5.63</v>
      </c>
      <c r="E3879" s="52">
        <v>-0.0211</v>
      </c>
      <c r="F3879" s="53">
        <v>7.22E9</v>
      </c>
      <c r="G3879" s="49" t="s">
        <v>56</v>
      </c>
      <c r="I3879" s="51">
        <v>228722.0</v>
      </c>
      <c r="J3879" s="49" t="s">
        <v>95</v>
      </c>
      <c r="K3879" s="49" t="s">
        <v>149</v>
      </c>
    </row>
    <row r="3880">
      <c r="A3880" s="49" t="s">
        <v>8011</v>
      </c>
      <c r="B3880" s="49" t="s">
        <v>8012</v>
      </c>
      <c r="C3880" s="50">
        <v>9.55</v>
      </c>
      <c r="D3880" s="51">
        <v>-0.25</v>
      </c>
      <c r="E3880" s="52">
        <v>-0.0255</v>
      </c>
      <c r="F3880" s="53">
        <v>1.21E9</v>
      </c>
      <c r="G3880" s="49" t="s">
        <v>56</v>
      </c>
      <c r="H3880" s="51">
        <v>2014.0</v>
      </c>
      <c r="I3880" s="51">
        <v>495014.0</v>
      </c>
      <c r="J3880" s="49" t="s">
        <v>68</v>
      </c>
      <c r="K3880" s="49" t="s">
        <v>86</v>
      </c>
    </row>
    <row r="3881">
      <c r="A3881" s="49" t="s">
        <v>8013</v>
      </c>
      <c r="B3881" s="49" t="s">
        <v>8014</v>
      </c>
      <c r="C3881" s="50">
        <v>1.46</v>
      </c>
      <c r="D3881" s="51">
        <v>-0.02</v>
      </c>
      <c r="E3881" s="52">
        <v>-0.0135</v>
      </c>
      <c r="F3881" s="51">
        <v>0.0</v>
      </c>
      <c r="G3881" s="49" t="s">
        <v>259</v>
      </c>
      <c r="I3881" s="51">
        <v>16736.0</v>
      </c>
      <c r="J3881" s="49" t="s">
        <v>107</v>
      </c>
      <c r="K3881" s="49" t="s">
        <v>108</v>
      </c>
    </row>
    <row r="3882">
      <c r="A3882" s="49" t="s">
        <v>8015</v>
      </c>
      <c r="B3882" s="49" t="s">
        <v>8016</v>
      </c>
      <c r="C3882" s="50">
        <v>15.25</v>
      </c>
      <c r="D3882" s="51">
        <v>0.05</v>
      </c>
      <c r="E3882" s="52">
        <v>0.0033</v>
      </c>
      <c r="F3882" s="53">
        <v>1.12E8</v>
      </c>
      <c r="G3882" s="49" t="s">
        <v>56</v>
      </c>
      <c r="H3882" s="51">
        <v>1986.0</v>
      </c>
      <c r="I3882" s="51">
        <v>6769.0</v>
      </c>
      <c r="J3882" s="49" t="s">
        <v>82</v>
      </c>
      <c r="K3882" s="49" t="s">
        <v>379</v>
      </c>
    </row>
    <row r="3883">
      <c r="A3883" s="49" t="s">
        <v>8017</v>
      </c>
      <c r="B3883" s="49" t="s">
        <v>8018</v>
      </c>
      <c r="C3883" s="50">
        <v>82.88</v>
      </c>
      <c r="D3883" s="51">
        <v>-0.81</v>
      </c>
      <c r="E3883" s="52">
        <v>-0.0097</v>
      </c>
      <c r="F3883" s="53">
        <v>8.45E9</v>
      </c>
      <c r="G3883" s="49" t="s">
        <v>56</v>
      </c>
      <c r="H3883" s="51">
        <v>1996.0</v>
      </c>
      <c r="I3883" s="51">
        <v>533672.0</v>
      </c>
      <c r="J3883" s="49" t="s">
        <v>68</v>
      </c>
      <c r="K3883" s="49" t="s">
        <v>86</v>
      </c>
    </row>
    <row r="3884">
      <c r="A3884" s="49" t="s">
        <v>8019</v>
      </c>
      <c r="B3884" s="49" t="s">
        <v>8020</v>
      </c>
      <c r="C3884" s="50">
        <v>168.44</v>
      </c>
      <c r="D3884" s="51">
        <v>-6.0</v>
      </c>
      <c r="E3884" s="52">
        <v>-0.0344</v>
      </c>
      <c r="F3884" s="53">
        <v>4.64E9</v>
      </c>
      <c r="G3884" s="49" t="s">
        <v>56</v>
      </c>
      <c r="I3884" s="51">
        <v>195920.0</v>
      </c>
      <c r="J3884" s="49" t="s">
        <v>145</v>
      </c>
      <c r="K3884" s="49" t="s">
        <v>355</v>
      </c>
    </row>
    <row r="3885">
      <c r="A3885" s="49" t="s">
        <v>8021</v>
      </c>
      <c r="B3885" s="49" t="s">
        <v>8022</v>
      </c>
      <c r="C3885" s="50">
        <v>13.86</v>
      </c>
      <c r="D3885" s="51">
        <v>-0.0936</v>
      </c>
      <c r="E3885" s="52">
        <v>-0.0067</v>
      </c>
      <c r="F3885" s="53">
        <v>4.97E8</v>
      </c>
      <c r="G3885" s="49" t="s">
        <v>56</v>
      </c>
      <c r="H3885" s="51">
        <v>2013.0</v>
      </c>
      <c r="I3885" s="51">
        <v>141024.0</v>
      </c>
      <c r="J3885" s="49" t="s">
        <v>68</v>
      </c>
      <c r="K3885" s="49" t="s">
        <v>86</v>
      </c>
    </row>
    <row r="3886">
      <c r="A3886" s="49" t="s">
        <v>8023</v>
      </c>
      <c r="B3886" s="49" t="s">
        <v>8024</v>
      </c>
      <c r="C3886" s="50">
        <v>23.56</v>
      </c>
      <c r="D3886" s="51">
        <v>-0.1358</v>
      </c>
      <c r="E3886" s="52">
        <v>-0.0057</v>
      </c>
      <c r="F3886" s="53">
        <v>8.44E8</v>
      </c>
      <c r="G3886" s="49" t="s">
        <v>56</v>
      </c>
      <c r="I3886" s="51">
        <v>512.0</v>
      </c>
      <c r="J3886" s="49" t="s">
        <v>68</v>
      </c>
      <c r="K3886" s="49" t="s">
        <v>86</v>
      </c>
    </row>
    <row r="3887">
      <c r="A3887" s="49" t="s">
        <v>8025</v>
      </c>
      <c r="B3887" s="49" t="s">
        <v>8026</v>
      </c>
      <c r="C3887" s="50">
        <v>17.3703</v>
      </c>
      <c r="D3887" s="51">
        <v>-0.4647</v>
      </c>
      <c r="E3887" s="52">
        <v>-0.0261</v>
      </c>
      <c r="F3887" s="53">
        <v>6.23E8</v>
      </c>
      <c r="G3887" s="49" t="s">
        <v>56</v>
      </c>
      <c r="I3887" s="51">
        <v>18534.0</v>
      </c>
      <c r="J3887" s="49" t="s">
        <v>68</v>
      </c>
      <c r="K3887" s="49" t="s">
        <v>86</v>
      </c>
    </row>
    <row r="3888">
      <c r="A3888" s="49" t="s">
        <v>8027</v>
      </c>
      <c r="B3888" s="49" t="s">
        <v>8028</v>
      </c>
      <c r="C3888" s="50">
        <v>17.21</v>
      </c>
      <c r="D3888" s="51">
        <v>-0.315</v>
      </c>
      <c r="E3888" s="52">
        <v>-0.018</v>
      </c>
      <c r="F3888" s="51">
        <v>0.0</v>
      </c>
      <c r="G3888" s="49" t="s">
        <v>56</v>
      </c>
      <c r="I3888" s="51">
        <v>21021.0</v>
      </c>
      <c r="J3888" s="49" t="s">
        <v>68</v>
      </c>
      <c r="K3888" s="49" t="s">
        <v>86</v>
      </c>
    </row>
    <row r="3889">
      <c r="A3889" s="49" t="s">
        <v>8029</v>
      </c>
      <c r="B3889" s="49" t="s">
        <v>8030</v>
      </c>
      <c r="C3889" s="50">
        <v>3.81</v>
      </c>
      <c r="D3889" s="51">
        <v>-0.04</v>
      </c>
      <c r="E3889" s="52">
        <v>-0.0104</v>
      </c>
      <c r="F3889" s="53">
        <v>4.99E8</v>
      </c>
      <c r="G3889" s="54"/>
      <c r="H3889" s="51">
        <v>2022.0</v>
      </c>
      <c r="I3889" s="51">
        <v>75359.0</v>
      </c>
      <c r="J3889" s="49" t="s">
        <v>72</v>
      </c>
      <c r="K3889" s="49" t="s">
        <v>73</v>
      </c>
    </row>
    <row r="3890">
      <c r="A3890" s="49" t="s">
        <v>8031</v>
      </c>
      <c r="B3890" s="49" t="s">
        <v>8032</v>
      </c>
      <c r="C3890" s="50">
        <v>17.5</v>
      </c>
      <c r="D3890" s="51">
        <v>-0.03</v>
      </c>
      <c r="E3890" s="52">
        <v>-0.0017</v>
      </c>
      <c r="F3890" s="51">
        <v>9.1363423E7</v>
      </c>
      <c r="G3890" s="49" t="s">
        <v>56</v>
      </c>
      <c r="I3890" s="51">
        <v>3170.0</v>
      </c>
      <c r="J3890" s="49" t="s">
        <v>72</v>
      </c>
      <c r="K3890" s="49" t="s">
        <v>133</v>
      </c>
    </row>
    <row r="3891">
      <c r="A3891" s="49" t="s">
        <v>8033</v>
      </c>
      <c r="B3891" s="49" t="s">
        <v>8034</v>
      </c>
      <c r="C3891" s="50">
        <v>1.11</v>
      </c>
      <c r="D3891" s="51">
        <v>-0.09</v>
      </c>
      <c r="E3891" s="52">
        <v>-0.075</v>
      </c>
      <c r="F3891" s="51">
        <v>9161295.0</v>
      </c>
      <c r="G3891" s="49" t="s">
        <v>56</v>
      </c>
      <c r="H3891" s="51">
        <v>2022.0</v>
      </c>
      <c r="I3891" s="51">
        <v>74288.0</v>
      </c>
      <c r="J3891" s="49" t="s">
        <v>57</v>
      </c>
      <c r="K3891" s="49" t="s">
        <v>111</v>
      </c>
    </row>
    <row r="3892">
      <c r="A3892" s="49" t="s">
        <v>8035</v>
      </c>
      <c r="B3892" s="49" t="s">
        <v>8036</v>
      </c>
      <c r="C3892" s="50">
        <v>9.17</v>
      </c>
      <c r="D3892" s="51">
        <v>-0.26</v>
      </c>
      <c r="E3892" s="52">
        <v>-0.0276</v>
      </c>
      <c r="F3892" s="53">
        <v>4.27E8</v>
      </c>
      <c r="G3892" s="49" t="s">
        <v>56</v>
      </c>
      <c r="H3892" s="51">
        <v>2018.0</v>
      </c>
      <c r="I3892" s="51">
        <v>159566.0</v>
      </c>
      <c r="J3892" s="49" t="s">
        <v>107</v>
      </c>
      <c r="K3892" s="49" t="s">
        <v>108</v>
      </c>
    </row>
    <row r="3893">
      <c r="A3893" s="49" t="s">
        <v>8037</v>
      </c>
      <c r="B3893" s="49" t="s">
        <v>8038</v>
      </c>
      <c r="C3893" s="50">
        <v>10.94</v>
      </c>
      <c r="D3893" s="51">
        <v>0.0</v>
      </c>
      <c r="E3893" s="52">
        <v>0.0</v>
      </c>
      <c r="F3893" s="53">
        <v>1.78E8</v>
      </c>
      <c r="G3893" s="49" t="s">
        <v>992</v>
      </c>
      <c r="H3893" s="51">
        <v>2022.0</v>
      </c>
      <c r="I3893" s="51">
        <v>50833.0</v>
      </c>
      <c r="J3893" s="49" t="s">
        <v>72</v>
      </c>
      <c r="K3893" s="49" t="s">
        <v>73</v>
      </c>
    </row>
    <row r="3894">
      <c r="A3894" s="49" t="s">
        <v>8039</v>
      </c>
      <c r="B3894" s="49" t="s">
        <v>8040</v>
      </c>
      <c r="C3894" s="50">
        <v>14.42</v>
      </c>
      <c r="D3894" s="51">
        <v>-0.03</v>
      </c>
      <c r="E3894" s="52">
        <v>-0.0021</v>
      </c>
      <c r="F3894" s="53">
        <v>2.27E9</v>
      </c>
      <c r="G3894" s="49" t="s">
        <v>56</v>
      </c>
      <c r="H3894" s="51">
        <v>2017.0</v>
      </c>
      <c r="I3894" s="51">
        <v>787865.0</v>
      </c>
      <c r="J3894" s="49" t="s">
        <v>68</v>
      </c>
      <c r="K3894" s="49" t="s">
        <v>69</v>
      </c>
    </row>
    <row r="3895">
      <c r="A3895" s="49" t="s">
        <v>8041</v>
      </c>
      <c r="B3895" s="49" t="s">
        <v>8042</v>
      </c>
      <c r="C3895" s="50">
        <v>5.72</v>
      </c>
      <c r="D3895" s="51">
        <v>-0.06</v>
      </c>
      <c r="E3895" s="52">
        <v>-0.0104</v>
      </c>
      <c r="F3895" s="53">
        <v>3.44E8</v>
      </c>
      <c r="G3895" s="49" t="s">
        <v>56</v>
      </c>
      <c r="H3895" s="51">
        <v>2021.0</v>
      </c>
      <c r="I3895" s="51">
        <v>165089.0</v>
      </c>
      <c r="J3895" s="49" t="s">
        <v>107</v>
      </c>
      <c r="K3895" s="49" t="s">
        <v>262</v>
      </c>
    </row>
    <row r="3896">
      <c r="A3896" s="49" t="s">
        <v>8043</v>
      </c>
      <c r="B3896" s="49" t="s">
        <v>8044</v>
      </c>
      <c r="C3896" s="50">
        <v>28.72</v>
      </c>
      <c r="D3896" s="51">
        <v>-0.72</v>
      </c>
      <c r="E3896" s="52">
        <v>-0.0245</v>
      </c>
      <c r="F3896" s="53">
        <v>3.24E9</v>
      </c>
      <c r="G3896" s="49" t="s">
        <v>236</v>
      </c>
      <c r="H3896" s="51">
        <v>2005.0</v>
      </c>
      <c r="I3896" s="51">
        <v>426375.0</v>
      </c>
      <c r="J3896" s="49" t="s">
        <v>72</v>
      </c>
      <c r="K3896" s="49" t="s">
        <v>124</v>
      </c>
    </row>
    <row r="3897">
      <c r="A3897" s="49" t="s">
        <v>8045</v>
      </c>
      <c r="B3897" s="49" t="s">
        <v>8046</v>
      </c>
      <c r="C3897" s="50">
        <v>3.67</v>
      </c>
      <c r="D3897" s="51">
        <v>-0.23</v>
      </c>
      <c r="E3897" s="52">
        <v>-0.059</v>
      </c>
      <c r="F3897" s="53">
        <v>1.43E9</v>
      </c>
      <c r="G3897" s="49" t="s">
        <v>56</v>
      </c>
      <c r="H3897" s="51">
        <v>2019.0</v>
      </c>
      <c r="I3897" s="51">
        <v>5518079.0</v>
      </c>
      <c r="J3897" s="49" t="s">
        <v>95</v>
      </c>
      <c r="K3897" s="49" t="s">
        <v>362</v>
      </c>
    </row>
    <row r="3898">
      <c r="A3898" s="49" t="s">
        <v>8047</v>
      </c>
      <c r="B3898" s="49" t="s">
        <v>8048</v>
      </c>
      <c r="C3898" s="50">
        <v>8.22</v>
      </c>
      <c r="D3898" s="51">
        <v>0.185</v>
      </c>
      <c r="E3898" s="52">
        <v>0.023</v>
      </c>
      <c r="F3898" s="53">
        <v>1.14E8</v>
      </c>
      <c r="G3898" s="49" t="s">
        <v>56</v>
      </c>
      <c r="I3898" s="51">
        <v>525829.0</v>
      </c>
      <c r="J3898" s="49" t="s">
        <v>95</v>
      </c>
      <c r="K3898" s="49" t="s">
        <v>149</v>
      </c>
    </row>
    <row r="3899">
      <c r="A3899" s="49" t="s">
        <v>8049</v>
      </c>
      <c r="B3899" s="49" t="s">
        <v>8050</v>
      </c>
      <c r="C3899" s="50">
        <v>11.45</v>
      </c>
      <c r="D3899" s="51">
        <v>-0.23</v>
      </c>
      <c r="E3899" s="52">
        <v>-0.0197</v>
      </c>
      <c r="F3899" s="53">
        <v>7.45E8</v>
      </c>
      <c r="G3899" s="49" t="s">
        <v>56</v>
      </c>
      <c r="I3899" s="51">
        <v>261318.0</v>
      </c>
      <c r="J3899" s="49" t="s">
        <v>72</v>
      </c>
      <c r="K3899" s="49" t="s">
        <v>133</v>
      </c>
    </row>
    <row r="3900">
      <c r="A3900" s="49" t="s">
        <v>8051</v>
      </c>
      <c r="B3900" s="49" t="s">
        <v>8052</v>
      </c>
      <c r="C3900" s="50">
        <v>0.155</v>
      </c>
      <c r="D3900" s="51">
        <v>0.0</v>
      </c>
      <c r="E3900" s="52">
        <v>0.0</v>
      </c>
      <c r="F3900" s="51">
        <v>0.0</v>
      </c>
      <c r="G3900" s="49" t="s">
        <v>56</v>
      </c>
      <c r="H3900" s="51">
        <v>2022.0</v>
      </c>
      <c r="I3900" s="51">
        <v>1700.0</v>
      </c>
      <c r="J3900" s="49" t="s">
        <v>72</v>
      </c>
      <c r="K3900" s="49" t="s">
        <v>73</v>
      </c>
    </row>
    <row r="3901">
      <c r="A3901" s="49" t="s">
        <v>8053</v>
      </c>
      <c r="B3901" s="49" t="s">
        <v>8054</v>
      </c>
      <c r="C3901" s="50">
        <v>0.017</v>
      </c>
      <c r="D3901" s="51">
        <v>-0.0056</v>
      </c>
      <c r="E3901" s="52">
        <v>-0.2478</v>
      </c>
      <c r="F3901" s="51">
        <v>0.0</v>
      </c>
      <c r="G3901" s="49" t="s">
        <v>56</v>
      </c>
      <c r="H3901" s="51">
        <v>2022.0</v>
      </c>
      <c r="I3901" s="51">
        <v>100.0</v>
      </c>
      <c r="J3901" s="49" t="s">
        <v>72</v>
      </c>
      <c r="K3901" s="49" t="s">
        <v>73</v>
      </c>
    </row>
    <row r="3902">
      <c r="A3902" s="49" t="s">
        <v>8055</v>
      </c>
      <c r="B3902" s="49" t="s">
        <v>8056</v>
      </c>
      <c r="C3902" s="50">
        <v>8.29</v>
      </c>
      <c r="D3902" s="51">
        <v>-0.02</v>
      </c>
      <c r="E3902" s="52">
        <v>-0.0024</v>
      </c>
      <c r="F3902" s="53">
        <v>4.23E8</v>
      </c>
      <c r="G3902" s="49" t="s">
        <v>56</v>
      </c>
      <c r="H3902" s="51">
        <v>2017.0</v>
      </c>
      <c r="I3902" s="51">
        <v>14366.0</v>
      </c>
      <c r="J3902" s="49" t="s">
        <v>72</v>
      </c>
      <c r="K3902" s="49" t="s">
        <v>133</v>
      </c>
    </row>
    <row r="3903">
      <c r="A3903" s="49" t="s">
        <v>8057</v>
      </c>
      <c r="B3903" s="49" t="s">
        <v>8058</v>
      </c>
      <c r="C3903" s="50">
        <v>4.64</v>
      </c>
      <c r="D3903" s="51">
        <v>-0.22</v>
      </c>
      <c r="E3903" s="52">
        <v>-0.0453</v>
      </c>
      <c r="F3903" s="53">
        <v>1.07E8</v>
      </c>
      <c r="G3903" s="49" t="s">
        <v>56</v>
      </c>
      <c r="H3903" s="51">
        <v>2021.0</v>
      </c>
      <c r="I3903" s="51">
        <v>24337.0</v>
      </c>
      <c r="J3903" s="49" t="s">
        <v>82</v>
      </c>
      <c r="K3903" s="49" t="s">
        <v>83</v>
      </c>
    </row>
    <row r="3904">
      <c r="A3904" s="49" t="s">
        <v>8059</v>
      </c>
      <c r="B3904" s="49" t="s">
        <v>8060</v>
      </c>
      <c r="C3904" s="50">
        <v>91.07</v>
      </c>
      <c r="D3904" s="51">
        <v>-2.81</v>
      </c>
      <c r="E3904" s="52">
        <v>-0.0299</v>
      </c>
      <c r="F3904" s="53">
        <v>1.33E10</v>
      </c>
      <c r="G3904" s="49" t="s">
        <v>56</v>
      </c>
      <c r="I3904" s="51">
        <v>94409.0</v>
      </c>
      <c r="J3904" s="49" t="s">
        <v>520</v>
      </c>
      <c r="K3904" s="49" t="s">
        <v>521</v>
      </c>
    </row>
    <row r="3905">
      <c r="A3905" s="49" t="s">
        <v>8061</v>
      </c>
      <c r="B3905" s="49" t="s">
        <v>8062</v>
      </c>
      <c r="C3905" s="50">
        <v>91.1</v>
      </c>
      <c r="D3905" s="51">
        <v>-2.8</v>
      </c>
      <c r="E3905" s="52">
        <v>-0.0298</v>
      </c>
      <c r="F3905" s="53">
        <v>1.33E10</v>
      </c>
      <c r="G3905" s="49" t="s">
        <v>56</v>
      </c>
      <c r="I3905" s="51">
        <v>446123.0</v>
      </c>
      <c r="J3905" s="49" t="s">
        <v>520</v>
      </c>
      <c r="K3905" s="49" t="s">
        <v>521</v>
      </c>
    </row>
    <row r="3906">
      <c r="A3906" s="49" t="s">
        <v>8063</v>
      </c>
      <c r="B3906" s="49" t="s">
        <v>8064</v>
      </c>
      <c r="C3906" s="50">
        <v>21.31</v>
      </c>
      <c r="D3906" s="51">
        <v>-0.03</v>
      </c>
      <c r="E3906" s="52">
        <v>-0.0014</v>
      </c>
      <c r="F3906" s="53">
        <v>3.12E9</v>
      </c>
      <c r="G3906" s="49" t="s">
        <v>56</v>
      </c>
      <c r="I3906" s="51">
        <v>2621.0</v>
      </c>
      <c r="J3906" s="49" t="s">
        <v>520</v>
      </c>
      <c r="K3906" s="49" t="s">
        <v>521</v>
      </c>
    </row>
    <row r="3907">
      <c r="A3907" s="49" t="s">
        <v>8065</v>
      </c>
      <c r="B3907" s="49" t="s">
        <v>8066</v>
      </c>
      <c r="C3907" s="50">
        <v>20.93</v>
      </c>
      <c r="D3907" s="51">
        <v>1.35</v>
      </c>
      <c r="E3907" s="52">
        <v>0.069</v>
      </c>
      <c r="F3907" s="53">
        <v>3.57E9</v>
      </c>
      <c r="G3907" s="49" t="s">
        <v>56</v>
      </c>
      <c r="H3907" s="51">
        <v>2018.0</v>
      </c>
      <c r="I3907" s="51">
        <v>9032426.0</v>
      </c>
      <c r="J3907" s="49" t="s">
        <v>223</v>
      </c>
      <c r="K3907" s="49" t="s">
        <v>224</v>
      </c>
    </row>
    <row r="3908">
      <c r="A3908" s="49" t="s">
        <v>8067</v>
      </c>
      <c r="B3908" s="49" t="s">
        <v>8068</v>
      </c>
      <c r="C3908" s="50">
        <v>16.48</v>
      </c>
      <c r="D3908" s="51">
        <v>-0.15</v>
      </c>
      <c r="E3908" s="52">
        <v>-0.009</v>
      </c>
      <c r="F3908" s="53">
        <v>6.99E9</v>
      </c>
      <c r="G3908" s="49" t="s">
        <v>138</v>
      </c>
      <c r="I3908" s="51">
        <v>827190.0</v>
      </c>
      <c r="J3908" s="49" t="s">
        <v>520</v>
      </c>
      <c r="K3908" s="49" t="s">
        <v>521</v>
      </c>
    </row>
    <row r="3909">
      <c r="A3909" s="49" t="s">
        <v>8069</v>
      </c>
      <c r="B3909" s="49" t="s">
        <v>8070</v>
      </c>
      <c r="C3909" s="50">
        <v>17.0</v>
      </c>
      <c r="D3909" s="51">
        <v>0.32</v>
      </c>
      <c r="E3909" s="52">
        <v>0.0192</v>
      </c>
      <c r="F3909" s="53">
        <v>7.21E9</v>
      </c>
      <c r="G3909" s="49" t="s">
        <v>138</v>
      </c>
      <c r="I3909" s="51">
        <v>1325.0</v>
      </c>
      <c r="J3909" s="49" t="s">
        <v>520</v>
      </c>
      <c r="K3909" s="49" t="s">
        <v>521</v>
      </c>
    </row>
    <row r="3910">
      <c r="A3910" s="49" t="s">
        <v>8071</v>
      </c>
      <c r="B3910" s="49" t="s">
        <v>8072</v>
      </c>
      <c r="C3910" s="50">
        <v>17.87</v>
      </c>
      <c r="D3910" s="51">
        <v>-0.19</v>
      </c>
      <c r="E3910" s="52">
        <v>-0.0105</v>
      </c>
      <c r="F3910" s="53">
        <v>7.58E9</v>
      </c>
      <c r="G3910" s="49" t="s">
        <v>138</v>
      </c>
      <c r="I3910" s="51">
        <v>2017212.0</v>
      </c>
      <c r="J3910" s="49" t="s">
        <v>520</v>
      </c>
      <c r="K3910" s="49" t="s">
        <v>521</v>
      </c>
    </row>
    <row r="3911">
      <c r="A3911" s="49" t="s">
        <v>8073</v>
      </c>
      <c r="B3911" s="49" t="s">
        <v>8074</v>
      </c>
      <c r="C3911" s="50">
        <v>5.35</v>
      </c>
      <c r="D3911" s="51">
        <v>-0.04</v>
      </c>
      <c r="E3911" s="52">
        <v>-0.0074</v>
      </c>
      <c r="F3911" s="53">
        <v>5.82E8</v>
      </c>
      <c r="G3911" s="49" t="s">
        <v>56</v>
      </c>
      <c r="H3911" s="51">
        <v>2014.0</v>
      </c>
      <c r="I3911" s="51">
        <v>743409.0</v>
      </c>
      <c r="J3911" s="49" t="s">
        <v>72</v>
      </c>
      <c r="K3911" s="49" t="s">
        <v>650</v>
      </c>
    </row>
    <row r="3912">
      <c r="A3912" s="49" t="s">
        <v>8075</v>
      </c>
      <c r="B3912" s="49" t="s">
        <v>8076</v>
      </c>
      <c r="C3912" s="50">
        <v>10.4</v>
      </c>
      <c r="D3912" s="51">
        <v>-0.01</v>
      </c>
      <c r="E3912" s="52">
        <v>-0.001</v>
      </c>
      <c r="F3912" s="53">
        <v>1.44E8</v>
      </c>
      <c r="G3912" s="49" t="s">
        <v>56</v>
      </c>
      <c r="H3912" s="51">
        <v>2021.0</v>
      </c>
      <c r="I3912" s="51">
        <v>39988.0</v>
      </c>
      <c r="J3912" s="49" t="s">
        <v>72</v>
      </c>
      <c r="K3912" s="49" t="s">
        <v>73</v>
      </c>
    </row>
    <row r="3913">
      <c r="A3913" s="49" t="s">
        <v>8077</v>
      </c>
      <c r="B3913" s="49" t="s">
        <v>8078</v>
      </c>
      <c r="C3913" s="50">
        <v>10.665</v>
      </c>
      <c r="D3913" s="51">
        <v>0.0049</v>
      </c>
      <c r="E3913" s="52">
        <v>5.0E-4</v>
      </c>
      <c r="F3913" s="51">
        <v>0.0</v>
      </c>
      <c r="G3913" s="49" t="s">
        <v>476</v>
      </c>
      <c r="H3913" s="51">
        <v>2021.0</v>
      </c>
      <c r="I3913" s="51">
        <v>465.0</v>
      </c>
      <c r="J3913" s="49" t="s">
        <v>72</v>
      </c>
      <c r="K3913" s="49" t="s">
        <v>73</v>
      </c>
    </row>
    <row r="3914">
      <c r="A3914" s="49" t="s">
        <v>8079</v>
      </c>
      <c r="B3914" s="49" t="s">
        <v>8080</v>
      </c>
      <c r="C3914" s="50">
        <v>0.56</v>
      </c>
      <c r="D3914" s="51">
        <v>0.0</v>
      </c>
      <c r="E3914" s="52">
        <v>0.0</v>
      </c>
      <c r="F3914" s="51">
        <v>0.0</v>
      </c>
      <c r="G3914" s="49" t="s">
        <v>476</v>
      </c>
      <c r="H3914" s="51">
        <v>2021.0</v>
      </c>
      <c r="I3914" s="51">
        <v>6.0</v>
      </c>
      <c r="J3914" s="49" t="s">
        <v>72</v>
      </c>
      <c r="K3914" s="49" t="s">
        <v>73</v>
      </c>
    </row>
    <row r="3915">
      <c r="A3915" s="49" t="s">
        <v>8081</v>
      </c>
      <c r="B3915" s="49" t="s">
        <v>8082</v>
      </c>
      <c r="C3915" s="50">
        <v>0.0741</v>
      </c>
      <c r="D3915" s="51">
        <v>0.0</v>
      </c>
      <c r="E3915" s="52">
        <v>0.0</v>
      </c>
      <c r="F3915" s="51">
        <v>0.0</v>
      </c>
      <c r="G3915" s="49" t="s">
        <v>56</v>
      </c>
      <c r="H3915" s="51">
        <v>2021.0</v>
      </c>
      <c r="I3915" s="51">
        <v>100.0</v>
      </c>
      <c r="J3915" s="49" t="s">
        <v>72</v>
      </c>
      <c r="K3915" s="49" t="s">
        <v>73</v>
      </c>
    </row>
    <row r="3916">
      <c r="A3916" s="49" t="s">
        <v>8083</v>
      </c>
      <c r="B3916" s="49" t="s">
        <v>8084</v>
      </c>
      <c r="C3916" s="50">
        <v>6.6032</v>
      </c>
      <c r="D3916" s="51">
        <v>0.0031</v>
      </c>
      <c r="E3916" s="52">
        <v>5.0E-4</v>
      </c>
      <c r="F3916" s="51">
        <v>8427321.0</v>
      </c>
      <c r="G3916" s="49" t="s">
        <v>610</v>
      </c>
      <c r="H3916" s="51">
        <v>2022.0</v>
      </c>
      <c r="I3916" s="51">
        <v>1327.0</v>
      </c>
      <c r="J3916" s="54"/>
      <c r="K3916" s="54"/>
    </row>
    <row r="3917">
      <c r="A3917" s="49" t="s">
        <v>8085</v>
      </c>
      <c r="B3917" s="49" t="s">
        <v>8086</v>
      </c>
      <c r="C3917" s="50">
        <v>4.34</v>
      </c>
      <c r="D3917" s="51">
        <v>-0.19</v>
      </c>
      <c r="E3917" s="52">
        <v>-0.0419</v>
      </c>
      <c r="F3917" s="53">
        <v>9.91E9</v>
      </c>
      <c r="G3917" s="49" t="s">
        <v>56</v>
      </c>
      <c r="I3917" s="51">
        <v>3.6052986E7</v>
      </c>
      <c r="J3917" s="49" t="s">
        <v>95</v>
      </c>
      <c r="K3917" s="49" t="s">
        <v>1289</v>
      </c>
    </row>
    <row r="3918">
      <c r="A3918" s="49" t="s">
        <v>8087</v>
      </c>
      <c r="B3918" s="49" t="s">
        <v>8088</v>
      </c>
      <c r="C3918" s="50">
        <v>111.27</v>
      </c>
      <c r="D3918" s="51">
        <v>-3.92</v>
      </c>
      <c r="E3918" s="52">
        <v>-0.034</v>
      </c>
      <c r="F3918" s="53">
        <v>2.82E9</v>
      </c>
      <c r="G3918" s="49" t="s">
        <v>56</v>
      </c>
      <c r="H3918" s="51">
        <v>1995.0</v>
      </c>
      <c r="I3918" s="51">
        <v>423175.0</v>
      </c>
      <c r="J3918" s="49" t="s">
        <v>95</v>
      </c>
      <c r="K3918" s="49" t="s">
        <v>362</v>
      </c>
    </row>
    <row r="3919">
      <c r="A3919" s="49" t="s">
        <v>8089</v>
      </c>
      <c r="B3919" s="49" t="s">
        <v>8090</v>
      </c>
      <c r="C3919" s="50">
        <v>13.18</v>
      </c>
      <c r="D3919" s="51">
        <v>-0.32</v>
      </c>
      <c r="E3919" s="52">
        <v>-0.0237</v>
      </c>
      <c r="F3919" s="53">
        <v>1.47E8</v>
      </c>
      <c r="G3919" s="49" t="s">
        <v>56</v>
      </c>
      <c r="I3919" s="51">
        <v>20935.0</v>
      </c>
      <c r="J3919" s="49" t="s">
        <v>72</v>
      </c>
      <c r="K3919" s="49" t="s">
        <v>133</v>
      </c>
    </row>
    <row r="3920">
      <c r="A3920" s="49" t="s">
        <v>8091</v>
      </c>
      <c r="B3920" s="49" t="s">
        <v>8092</v>
      </c>
      <c r="C3920" s="50">
        <v>1.18</v>
      </c>
      <c r="D3920" s="51">
        <v>-0.03</v>
      </c>
      <c r="E3920" s="52">
        <v>-0.0248</v>
      </c>
      <c r="F3920" s="53">
        <v>2.06E8</v>
      </c>
      <c r="G3920" s="49" t="s">
        <v>56</v>
      </c>
      <c r="I3920" s="51">
        <v>385543.0</v>
      </c>
      <c r="J3920" s="49" t="s">
        <v>82</v>
      </c>
      <c r="K3920" s="49" t="s">
        <v>139</v>
      </c>
    </row>
    <row r="3921">
      <c r="A3921" s="49" t="s">
        <v>8093</v>
      </c>
      <c r="B3921" s="49" t="s">
        <v>8094</v>
      </c>
      <c r="C3921" s="50">
        <v>5.16</v>
      </c>
      <c r="D3921" s="51">
        <v>-0.1</v>
      </c>
      <c r="E3921" s="52">
        <v>-0.019</v>
      </c>
      <c r="F3921" s="53">
        <v>1.13E8</v>
      </c>
      <c r="G3921" s="49" t="s">
        <v>56</v>
      </c>
      <c r="H3921" s="51">
        <v>1991.0</v>
      </c>
      <c r="I3921" s="51">
        <v>16868.0</v>
      </c>
      <c r="J3921" s="49" t="s">
        <v>95</v>
      </c>
      <c r="K3921" s="49" t="s">
        <v>111</v>
      </c>
    </row>
    <row r="3922">
      <c r="A3922" s="49" t="s">
        <v>8095</v>
      </c>
      <c r="B3922" s="49" t="s">
        <v>8096</v>
      </c>
      <c r="C3922" s="50">
        <v>10.68</v>
      </c>
      <c r="D3922" s="51">
        <v>0.0</v>
      </c>
      <c r="E3922" s="52">
        <v>0.0</v>
      </c>
      <c r="F3922" s="51">
        <v>0.0</v>
      </c>
      <c r="G3922" s="54"/>
      <c r="H3922" s="51">
        <v>2021.0</v>
      </c>
      <c r="I3922" s="51">
        <v>500.0</v>
      </c>
      <c r="J3922" s="49" t="s">
        <v>72</v>
      </c>
      <c r="K3922" s="49" t="s">
        <v>73</v>
      </c>
    </row>
    <row r="3923">
      <c r="A3923" s="49" t="s">
        <v>8097</v>
      </c>
      <c r="B3923" s="49" t="s">
        <v>8098</v>
      </c>
      <c r="C3923" s="50">
        <v>1.38</v>
      </c>
      <c r="D3923" s="51">
        <v>-0.07</v>
      </c>
      <c r="E3923" s="52">
        <v>-0.0483</v>
      </c>
      <c r="F3923" s="53">
        <v>4.41E8</v>
      </c>
      <c r="G3923" s="49" t="s">
        <v>56</v>
      </c>
      <c r="H3923" s="51">
        <v>2021.0</v>
      </c>
      <c r="I3923" s="51">
        <v>319032.0</v>
      </c>
      <c r="J3923" s="49" t="s">
        <v>72</v>
      </c>
      <c r="K3923" s="49" t="s">
        <v>650</v>
      </c>
    </row>
    <row r="3924">
      <c r="A3924" s="49" t="s">
        <v>8099</v>
      </c>
      <c r="B3924" s="49" t="s">
        <v>8100</v>
      </c>
      <c r="C3924" s="50">
        <v>93.41</v>
      </c>
      <c r="D3924" s="51">
        <v>-0.86</v>
      </c>
      <c r="E3924" s="52">
        <v>-0.0091</v>
      </c>
      <c r="F3924" s="53">
        <v>1.28E10</v>
      </c>
      <c r="G3924" s="49" t="s">
        <v>56</v>
      </c>
      <c r="I3924" s="51">
        <v>439683.0</v>
      </c>
      <c r="J3924" s="49" t="s">
        <v>107</v>
      </c>
      <c r="K3924" s="49" t="s">
        <v>348</v>
      </c>
    </row>
    <row r="3925">
      <c r="A3925" s="49" t="s">
        <v>8101</v>
      </c>
      <c r="B3925" s="49" t="s">
        <v>8102</v>
      </c>
      <c r="C3925" s="50">
        <v>16.65</v>
      </c>
      <c r="D3925" s="51">
        <v>-0.08</v>
      </c>
      <c r="E3925" s="52">
        <v>-0.0048</v>
      </c>
      <c r="F3925" s="51">
        <v>0.0</v>
      </c>
      <c r="G3925" s="49" t="s">
        <v>56</v>
      </c>
      <c r="H3925" s="51">
        <v>2012.0</v>
      </c>
      <c r="I3925" s="51">
        <v>70239.0</v>
      </c>
      <c r="J3925" s="49" t="s">
        <v>72</v>
      </c>
      <c r="K3925" s="49" t="s">
        <v>552</v>
      </c>
    </row>
    <row r="3926">
      <c r="A3926" s="49" t="s">
        <v>8103</v>
      </c>
      <c r="B3926" s="49" t="s">
        <v>8104</v>
      </c>
      <c r="C3926" s="50">
        <v>5.19</v>
      </c>
      <c r="D3926" s="51">
        <v>0.06</v>
      </c>
      <c r="E3926" s="52">
        <v>0.0117</v>
      </c>
      <c r="F3926" s="51">
        <v>9329850.0</v>
      </c>
      <c r="G3926" s="49" t="s">
        <v>56</v>
      </c>
      <c r="I3926" s="51">
        <v>2724.0</v>
      </c>
      <c r="J3926" s="49" t="s">
        <v>95</v>
      </c>
      <c r="K3926" s="49" t="s">
        <v>388</v>
      </c>
    </row>
    <row r="3927">
      <c r="A3927" s="49" t="s">
        <v>8105</v>
      </c>
      <c r="B3927" s="49" t="s">
        <v>8106</v>
      </c>
      <c r="C3927" s="50">
        <v>6.94</v>
      </c>
      <c r="D3927" s="51">
        <v>-0.47</v>
      </c>
      <c r="E3927" s="52">
        <v>-0.0634</v>
      </c>
      <c r="F3927" s="53">
        <v>2.22E8</v>
      </c>
      <c r="G3927" s="49" t="s">
        <v>56</v>
      </c>
      <c r="I3927" s="51">
        <v>87375.0</v>
      </c>
      <c r="J3927" s="49" t="s">
        <v>95</v>
      </c>
      <c r="K3927" s="49" t="s">
        <v>451</v>
      </c>
    </row>
    <row r="3928">
      <c r="A3928" s="49" t="s">
        <v>8107</v>
      </c>
      <c r="B3928" s="49" t="s">
        <v>8108</v>
      </c>
      <c r="C3928" s="50">
        <v>130.37</v>
      </c>
      <c r="D3928" s="51">
        <v>-1.86</v>
      </c>
      <c r="E3928" s="52">
        <v>-0.0141</v>
      </c>
      <c r="F3928" s="53">
        <v>7.66E9</v>
      </c>
      <c r="G3928" s="49" t="s">
        <v>56</v>
      </c>
      <c r="I3928" s="51">
        <v>451517.0</v>
      </c>
      <c r="J3928" s="49" t="s">
        <v>95</v>
      </c>
      <c r="K3928" s="49" t="s">
        <v>362</v>
      </c>
    </row>
    <row r="3929">
      <c r="A3929" s="49" t="s">
        <v>8109</v>
      </c>
      <c r="B3929" s="49" t="s">
        <v>8110</v>
      </c>
      <c r="C3929" s="50">
        <v>174.28</v>
      </c>
      <c r="D3929" s="51">
        <v>-1.61</v>
      </c>
      <c r="E3929" s="52">
        <v>-0.0092</v>
      </c>
      <c r="F3929" s="53">
        <v>1.0E10</v>
      </c>
      <c r="G3929" s="49" t="s">
        <v>56</v>
      </c>
      <c r="I3929" s="51">
        <v>285259.0</v>
      </c>
      <c r="J3929" s="49" t="s">
        <v>57</v>
      </c>
      <c r="K3929" s="49" t="s">
        <v>111</v>
      </c>
    </row>
    <row r="3930">
      <c r="A3930" s="49" t="s">
        <v>8111</v>
      </c>
      <c r="B3930" s="49" t="s">
        <v>8112</v>
      </c>
      <c r="C3930" s="50">
        <v>1.56</v>
      </c>
      <c r="D3930" s="51">
        <v>0.0</v>
      </c>
      <c r="E3930" s="52">
        <v>0.0</v>
      </c>
      <c r="F3930" s="51">
        <v>7667840.0</v>
      </c>
      <c r="G3930" s="49" t="s">
        <v>1141</v>
      </c>
      <c r="H3930" s="51">
        <v>2010.0</v>
      </c>
      <c r="I3930" s="51">
        <v>2888.0</v>
      </c>
      <c r="J3930" s="49" t="s">
        <v>107</v>
      </c>
      <c r="K3930" s="49" t="s">
        <v>108</v>
      </c>
    </row>
    <row r="3931">
      <c r="A3931" s="49" t="s">
        <v>8113</v>
      </c>
      <c r="B3931" s="49" t="s">
        <v>8114</v>
      </c>
      <c r="C3931" s="50">
        <v>10.7</v>
      </c>
      <c r="D3931" s="51">
        <v>0.03</v>
      </c>
      <c r="E3931" s="52">
        <v>0.0028</v>
      </c>
      <c r="F3931" s="51">
        <v>6.4974594E7</v>
      </c>
      <c r="G3931" s="49" t="s">
        <v>56</v>
      </c>
      <c r="I3931" s="51">
        <v>8656.0</v>
      </c>
      <c r="J3931" s="49" t="s">
        <v>95</v>
      </c>
      <c r="K3931" s="49" t="s">
        <v>4022</v>
      </c>
    </row>
    <row r="3932">
      <c r="A3932" s="49" t="s">
        <v>8115</v>
      </c>
      <c r="B3932" s="49" t="s">
        <v>8116</v>
      </c>
      <c r="C3932" s="50">
        <v>23.91</v>
      </c>
      <c r="D3932" s="51">
        <v>-0.34</v>
      </c>
      <c r="E3932" s="52">
        <v>-0.014</v>
      </c>
      <c r="F3932" s="53">
        <v>3.18E9</v>
      </c>
      <c r="G3932" s="49" t="s">
        <v>56</v>
      </c>
      <c r="I3932" s="51">
        <v>1060441.0</v>
      </c>
      <c r="J3932" s="49" t="s">
        <v>95</v>
      </c>
      <c r="K3932" s="49" t="s">
        <v>2465</v>
      </c>
    </row>
    <row r="3933">
      <c r="A3933" s="49" t="s">
        <v>8117</v>
      </c>
      <c r="B3933" s="49" t="s">
        <v>8118</v>
      </c>
      <c r="C3933" s="50">
        <v>19.1</v>
      </c>
      <c r="D3933" s="51">
        <v>-0.05</v>
      </c>
      <c r="E3933" s="52">
        <v>-0.0026</v>
      </c>
      <c r="F3933" s="53">
        <v>4.66E8</v>
      </c>
      <c r="G3933" s="49" t="s">
        <v>56</v>
      </c>
      <c r="H3933" s="51">
        <v>2018.0</v>
      </c>
      <c r="I3933" s="51">
        <v>27201.0</v>
      </c>
      <c r="J3933" s="49" t="s">
        <v>95</v>
      </c>
      <c r="K3933" s="49" t="s">
        <v>1658</v>
      </c>
    </row>
    <row r="3934">
      <c r="A3934" s="49" t="s">
        <v>8119</v>
      </c>
      <c r="B3934" s="49" t="s">
        <v>8120</v>
      </c>
      <c r="C3934" s="50">
        <v>66.48</v>
      </c>
      <c r="D3934" s="51">
        <v>-0.72</v>
      </c>
      <c r="E3934" s="52">
        <v>-0.0107</v>
      </c>
      <c r="F3934" s="53">
        <v>1.1E10</v>
      </c>
      <c r="G3934" s="49" t="s">
        <v>56</v>
      </c>
      <c r="H3934" s="51">
        <v>2020.0</v>
      </c>
      <c r="I3934" s="51">
        <v>498850.0</v>
      </c>
      <c r="J3934" s="49" t="s">
        <v>82</v>
      </c>
      <c r="K3934" s="49" t="s">
        <v>83</v>
      </c>
    </row>
    <row r="3935">
      <c r="A3935" s="49" t="s">
        <v>8121</v>
      </c>
      <c r="B3935" s="49" t="s">
        <v>8122</v>
      </c>
      <c r="C3935" s="50">
        <v>1.1501</v>
      </c>
      <c r="D3935" s="51">
        <v>-0.01</v>
      </c>
      <c r="E3935" s="52">
        <v>-0.0086</v>
      </c>
      <c r="F3935" s="51">
        <v>1.5776221E7</v>
      </c>
      <c r="G3935" s="54"/>
      <c r="H3935" s="51">
        <v>2014.0</v>
      </c>
      <c r="I3935" s="51">
        <v>5942.0</v>
      </c>
      <c r="J3935" s="49" t="s">
        <v>72</v>
      </c>
      <c r="K3935" s="49" t="s">
        <v>68</v>
      </c>
    </row>
    <row r="3936">
      <c r="A3936" s="49" t="s">
        <v>8123</v>
      </c>
      <c r="B3936" s="49" t="s">
        <v>8124</v>
      </c>
      <c r="C3936" s="50">
        <v>104.61</v>
      </c>
      <c r="D3936" s="51">
        <v>-2.17</v>
      </c>
      <c r="E3936" s="52">
        <v>-0.0203</v>
      </c>
      <c r="F3936" s="53">
        <v>2.97E10</v>
      </c>
      <c r="G3936" s="49" t="s">
        <v>56</v>
      </c>
      <c r="I3936" s="51">
        <v>2172894.0</v>
      </c>
      <c r="J3936" s="49" t="s">
        <v>95</v>
      </c>
      <c r="K3936" s="49" t="s">
        <v>1658</v>
      </c>
    </row>
    <row r="3937">
      <c r="A3937" s="49" t="s">
        <v>8125</v>
      </c>
      <c r="B3937" s="49" t="s">
        <v>8126</v>
      </c>
      <c r="C3937" s="50">
        <v>5.12</v>
      </c>
      <c r="D3937" s="51">
        <v>-0.07</v>
      </c>
      <c r="E3937" s="52">
        <v>-0.0135</v>
      </c>
      <c r="F3937" s="53">
        <v>3.19E8</v>
      </c>
      <c r="G3937" s="49" t="s">
        <v>56</v>
      </c>
      <c r="H3937" s="51">
        <v>1987.0</v>
      </c>
      <c r="I3937" s="51">
        <v>181466.0</v>
      </c>
      <c r="J3937" s="49" t="s">
        <v>72</v>
      </c>
      <c r="K3937" s="49" t="s">
        <v>481</v>
      </c>
    </row>
    <row r="3938">
      <c r="A3938" s="49" t="s">
        <v>8127</v>
      </c>
      <c r="B3938" s="49" t="s">
        <v>8128</v>
      </c>
      <c r="C3938" s="50">
        <v>5.47</v>
      </c>
      <c r="D3938" s="51">
        <v>-0.05</v>
      </c>
      <c r="E3938" s="52">
        <v>-0.0091</v>
      </c>
      <c r="F3938" s="53">
        <v>1.01E9</v>
      </c>
      <c r="G3938" s="49" t="s">
        <v>56</v>
      </c>
      <c r="H3938" s="51">
        <v>2020.0</v>
      </c>
      <c r="I3938" s="51">
        <v>2471877.0</v>
      </c>
      <c r="J3938" s="49" t="s">
        <v>315</v>
      </c>
      <c r="K3938" s="49" t="s">
        <v>104</v>
      </c>
    </row>
    <row r="3939">
      <c r="A3939" s="49" t="s">
        <v>8129</v>
      </c>
      <c r="B3939" s="49" t="s">
        <v>8130</v>
      </c>
      <c r="C3939" s="50">
        <v>53.53</v>
      </c>
      <c r="D3939" s="51">
        <v>0.51</v>
      </c>
      <c r="E3939" s="52">
        <v>0.0096</v>
      </c>
      <c r="F3939" s="53">
        <v>8.31E8</v>
      </c>
      <c r="G3939" s="49" t="s">
        <v>56</v>
      </c>
      <c r="H3939" s="51">
        <v>2014.0</v>
      </c>
      <c r="I3939" s="51">
        <v>113780.0</v>
      </c>
      <c r="J3939" s="49" t="s">
        <v>57</v>
      </c>
      <c r="K3939" s="49" t="s">
        <v>1467</v>
      </c>
    </row>
    <row r="3940">
      <c r="A3940" s="49" t="s">
        <v>8131</v>
      </c>
      <c r="B3940" s="49" t="s">
        <v>8132</v>
      </c>
      <c r="C3940" s="50">
        <v>1.73</v>
      </c>
      <c r="D3940" s="51">
        <v>-0.08</v>
      </c>
      <c r="E3940" s="52">
        <v>-0.0442</v>
      </c>
      <c r="F3940" s="53">
        <v>3.82E8</v>
      </c>
      <c r="G3940" s="49" t="s">
        <v>121</v>
      </c>
      <c r="H3940" s="51">
        <v>2021.0</v>
      </c>
      <c r="I3940" s="51">
        <v>596019.0</v>
      </c>
      <c r="J3940" s="49" t="s">
        <v>95</v>
      </c>
      <c r="K3940" s="49" t="s">
        <v>1289</v>
      </c>
    </row>
    <row r="3941">
      <c r="A3941" s="49" t="s">
        <v>8133</v>
      </c>
      <c r="B3941" s="49" t="s">
        <v>8134</v>
      </c>
      <c r="C3941" s="50">
        <v>14.2</v>
      </c>
      <c r="D3941" s="51">
        <v>-0.43</v>
      </c>
      <c r="E3941" s="52">
        <v>-0.0294</v>
      </c>
      <c r="F3941" s="53">
        <v>5.64E9</v>
      </c>
      <c r="G3941" s="49" t="s">
        <v>56</v>
      </c>
      <c r="H3941" s="51">
        <v>2019.0</v>
      </c>
      <c r="I3941" s="51">
        <v>2275753.0</v>
      </c>
      <c r="J3941" s="49" t="s">
        <v>95</v>
      </c>
      <c r="K3941" s="49" t="s">
        <v>2120</v>
      </c>
    </row>
    <row r="3942">
      <c r="A3942" s="49" t="s">
        <v>8135</v>
      </c>
      <c r="B3942" s="49" t="s">
        <v>8136</v>
      </c>
      <c r="C3942" s="50">
        <v>1.08</v>
      </c>
      <c r="D3942" s="51">
        <v>0.0802</v>
      </c>
      <c r="E3942" s="52">
        <v>0.0802</v>
      </c>
      <c r="F3942" s="51">
        <v>8738982.0</v>
      </c>
      <c r="G3942" s="49" t="s">
        <v>121</v>
      </c>
      <c r="H3942" s="54"/>
      <c r="I3942" s="51">
        <v>76971.0</v>
      </c>
      <c r="J3942" s="49" t="s">
        <v>82</v>
      </c>
      <c r="K3942" s="49" t="s">
        <v>83</v>
      </c>
    </row>
    <row r="3943">
      <c r="A3943" s="49" t="s">
        <v>8137</v>
      </c>
      <c r="B3943" s="49" t="s">
        <v>8138</v>
      </c>
      <c r="C3943" s="50">
        <v>0.1778</v>
      </c>
      <c r="D3943" s="51">
        <v>0.0078</v>
      </c>
      <c r="E3943" s="52">
        <v>0.0459</v>
      </c>
      <c r="F3943" s="51">
        <v>1438695.0</v>
      </c>
      <c r="G3943" s="49" t="s">
        <v>121</v>
      </c>
      <c r="H3943" s="54"/>
      <c r="I3943" s="51">
        <v>11220.0</v>
      </c>
      <c r="J3943" s="49" t="s">
        <v>82</v>
      </c>
      <c r="K3943" s="49" t="s">
        <v>83</v>
      </c>
    </row>
    <row r="3944">
      <c r="A3944" s="49" t="s">
        <v>8139</v>
      </c>
      <c r="B3944" s="49" t="s">
        <v>8140</v>
      </c>
      <c r="C3944" s="50">
        <v>7.13</v>
      </c>
      <c r="D3944" s="51">
        <v>0.07</v>
      </c>
      <c r="E3944" s="52">
        <v>0.0099</v>
      </c>
      <c r="F3944" s="53">
        <v>2.16E8</v>
      </c>
      <c r="G3944" s="49" t="s">
        <v>56</v>
      </c>
      <c r="I3944" s="51">
        <v>150390.0</v>
      </c>
      <c r="J3944" s="49" t="s">
        <v>82</v>
      </c>
      <c r="K3944" s="49" t="s">
        <v>83</v>
      </c>
    </row>
    <row r="3945">
      <c r="A3945" s="49" t="s">
        <v>8141</v>
      </c>
      <c r="B3945" s="49" t="s">
        <v>8142</v>
      </c>
      <c r="C3945" s="50">
        <v>7.79</v>
      </c>
      <c r="D3945" s="51">
        <v>0.03</v>
      </c>
      <c r="E3945" s="52">
        <v>0.0039</v>
      </c>
      <c r="F3945" s="51">
        <v>1.6130589E7</v>
      </c>
      <c r="G3945" s="49" t="s">
        <v>56</v>
      </c>
      <c r="H3945" s="51">
        <v>2019.0</v>
      </c>
      <c r="I3945" s="51">
        <v>4067.0</v>
      </c>
      <c r="J3945" s="49" t="s">
        <v>107</v>
      </c>
      <c r="K3945" s="49" t="s">
        <v>262</v>
      </c>
    </row>
    <row r="3946">
      <c r="A3946" s="49" t="s">
        <v>8143</v>
      </c>
      <c r="B3946" s="49" t="s">
        <v>8144</v>
      </c>
      <c r="C3946" s="50">
        <v>0.0388</v>
      </c>
      <c r="D3946" s="51">
        <v>0.0143</v>
      </c>
      <c r="E3946" s="52">
        <v>0.5837</v>
      </c>
      <c r="F3946" s="51">
        <v>80342.0</v>
      </c>
      <c r="G3946" s="49" t="s">
        <v>56</v>
      </c>
      <c r="H3946" s="51">
        <v>2019.0</v>
      </c>
      <c r="I3946" s="51">
        <v>311.0</v>
      </c>
      <c r="J3946" s="49" t="s">
        <v>107</v>
      </c>
      <c r="K3946" s="49" t="s">
        <v>262</v>
      </c>
    </row>
    <row r="3947">
      <c r="A3947" s="49" t="s">
        <v>8145</v>
      </c>
      <c r="B3947" s="49" t="s">
        <v>8146</v>
      </c>
      <c r="C3947" s="50">
        <v>6.3</v>
      </c>
      <c r="D3947" s="51">
        <v>0.02</v>
      </c>
      <c r="E3947" s="52">
        <v>0.0032</v>
      </c>
      <c r="F3947" s="53">
        <v>2.27E8</v>
      </c>
      <c r="G3947" s="49" t="s">
        <v>56</v>
      </c>
      <c r="I3947" s="51">
        <v>475091.0</v>
      </c>
      <c r="J3947" s="49" t="s">
        <v>82</v>
      </c>
      <c r="K3947" s="49" t="s">
        <v>396</v>
      </c>
    </row>
    <row r="3948">
      <c r="A3948" s="49" t="s">
        <v>8147</v>
      </c>
      <c r="B3948" s="49" t="s">
        <v>8148</v>
      </c>
      <c r="C3948" s="50">
        <v>18.3886</v>
      </c>
      <c r="D3948" s="51">
        <v>-0.1014</v>
      </c>
      <c r="E3948" s="52">
        <v>-0.0055</v>
      </c>
      <c r="F3948" s="53">
        <v>6.63E8</v>
      </c>
      <c r="G3948" s="49" t="s">
        <v>56</v>
      </c>
      <c r="I3948" s="51">
        <v>1758.0</v>
      </c>
      <c r="J3948" s="49" t="s">
        <v>82</v>
      </c>
      <c r="K3948" s="49" t="s">
        <v>396</v>
      </c>
    </row>
    <row r="3949">
      <c r="A3949" s="49" t="s">
        <v>8149</v>
      </c>
      <c r="B3949" s="49" t="s">
        <v>8150</v>
      </c>
      <c r="C3949" s="50">
        <v>5.53</v>
      </c>
      <c r="D3949" s="51">
        <v>-0.54</v>
      </c>
      <c r="E3949" s="52">
        <v>-0.089</v>
      </c>
      <c r="F3949" s="53">
        <v>2.09E9</v>
      </c>
      <c r="G3949" s="49" t="s">
        <v>56</v>
      </c>
      <c r="H3949" s="51">
        <v>2021.0</v>
      </c>
      <c r="I3949" s="51">
        <v>3398311.0</v>
      </c>
      <c r="J3949" s="49" t="s">
        <v>82</v>
      </c>
      <c r="K3949" s="49" t="s">
        <v>396</v>
      </c>
    </row>
    <row r="3950">
      <c r="A3950" s="49" t="s">
        <v>8151</v>
      </c>
      <c r="B3950" s="49" t="s">
        <v>8152</v>
      </c>
      <c r="C3950" s="50">
        <v>2.01</v>
      </c>
      <c r="D3950" s="51">
        <v>-0.02</v>
      </c>
      <c r="E3950" s="52">
        <v>-0.0099</v>
      </c>
      <c r="F3950" s="53">
        <v>1.05E8</v>
      </c>
      <c r="G3950" s="49" t="s">
        <v>56</v>
      </c>
      <c r="H3950" s="51">
        <v>2013.0</v>
      </c>
      <c r="I3950" s="51">
        <v>8045.0</v>
      </c>
      <c r="J3950" s="49" t="s">
        <v>68</v>
      </c>
      <c r="K3950" s="49" t="s">
        <v>86</v>
      </c>
    </row>
    <row r="3951">
      <c r="A3951" s="49" t="s">
        <v>8153</v>
      </c>
      <c r="B3951" s="49" t="s">
        <v>8154</v>
      </c>
      <c r="C3951" s="50">
        <v>16.86</v>
      </c>
      <c r="D3951" s="51">
        <v>0.01</v>
      </c>
      <c r="E3951" s="52">
        <v>6.0E-4</v>
      </c>
      <c r="F3951" s="54"/>
      <c r="G3951" s="49" t="s">
        <v>56</v>
      </c>
      <c r="I3951" s="51">
        <v>6380.0</v>
      </c>
      <c r="J3951" s="54"/>
      <c r="K3951" s="54"/>
    </row>
    <row r="3952">
      <c r="A3952" s="49" t="s">
        <v>8155</v>
      </c>
      <c r="B3952" s="49" t="s">
        <v>8156</v>
      </c>
      <c r="C3952" s="50">
        <v>229.56</v>
      </c>
      <c r="D3952" s="51">
        <v>-2.78</v>
      </c>
      <c r="E3952" s="52">
        <v>-0.012</v>
      </c>
      <c r="F3952" s="53">
        <v>5.71E9</v>
      </c>
      <c r="G3952" s="49" t="s">
        <v>56</v>
      </c>
      <c r="I3952" s="51">
        <v>88019.0</v>
      </c>
      <c r="J3952" s="49" t="s">
        <v>223</v>
      </c>
      <c r="K3952" s="49" t="s">
        <v>58</v>
      </c>
    </row>
    <row r="3953">
      <c r="A3953" s="49" t="s">
        <v>8157</v>
      </c>
      <c r="B3953" s="49" t="s">
        <v>8158</v>
      </c>
      <c r="C3953" s="50">
        <v>7.26</v>
      </c>
      <c r="D3953" s="51">
        <v>0.075</v>
      </c>
      <c r="E3953" s="52">
        <v>0.0104</v>
      </c>
      <c r="F3953" s="51">
        <v>9.2214603E7</v>
      </c>
      <c r="G3953" s="49" t="s">
        <v>56</v>
      </c>
      <c r="I3953" s="51">
        <v>18927.0</v>
      </c>
      <c r="J3953" s="49" t="s">
        <v>82</v>
      </c>
      <c r="K3953" s="49" t="s">
        <v>83</v>
      </c>
    </row>
    <row r="3954">
      <c r="A3954" s="49" t="s">
        <v>8159</v>
      </c>
      <c r="B3954" s="49" t="s">
        <v>8160</v>
      </c>
      <c r="C3954" s="50">
        <v>1.04</v>
      </c>
      <c r="D3954" s="51">
        <v>-0.03</v>
      </c>
      <c r="E3954" s="52">
        <v>-0.028</v>
      </c>
      <c r="F3954" s="51">
        <v>1218978.0</v>
      </c>
      <c r="G3954" s="49" t="s">
        <v>67</v>
      </c>
      <c r="H3954" s="54"/>
      <c r="I3954" s="51">
        <v>22611.0</v>
      </c>
      <c r="J3954" s="49" t="s">
        <v>72</v>
      </c>
      <c r="K3954" s="49" t="s">
        <v>185</v>
      </c>
    </row>
    <row r="3955">
      <c r="A3955" s="49" t="s">
        <v>8161</v>
      </c>
      <c r="B3955" s="49" t="s">
        <v>8162</v>
      </c>
      <c r="C3955" s="50">
        <v>0.0092</v>
      </c>
      <c r="D3955" s="51">
        <v>2.0E-4</v>
      </c>
      <c r="E3955" s="52">
        <v>0.0222</v>
      </c>
      <c r="F3955" s="51">
        <v>10783.0</v>
      </c>
      <c r="G3955" s="49" t="s">
        <v>67</v>
      </c>
      <c r="H3955" s="54"/>
      <c r="I3955" s="51">
        <v>21204.0</v>
      </c>
      <c r="J3955" s="49" t="s">
        <v>72</v>
      </c>
      <c r="K3955" s="49" t="s">
        <v>185</v>
      </c>
    </row>
    <row r="3956">
      <c r="A3956" s="49" t="s">
        <v>8163</v>
      </c>
      <c r="B3956" s="49" t="s">
        <v>8164</v>
      </c>
      <c r="C3956" s="50">
        <v>13.18</v>
      </c>
      <c r="D3956" s="51">
        <v>-0.23</v>
      </c>
      <c r="E3956" s="52">
        <v>-0.0172</v>
      </c>
      <c r="F3956" s="51">
        <v>0.0</v>
      </c>
      <c r="G3956" s="49" t="s">
        <v>56</v>
      </c>
      <c r="H3956" s="51">
        <v>2004.0</v>
      </c>
      <c r="I3956" s="51">
        <v>52771.0</v>
      </c>
      <c r="J3956" s="54"/>
      <c r="K3956" s="54"/>
    </row>
    <row r="3957">
      <c r="A3957" s="49" t="s">
        <v>8165</v>
      </c>
      <c r="B3957" s="49" t="s">
        <v>8166</v>
      </c>
      <c r="C3957" s="50">
        <v>88.21</v>
      </c>
      <c r="D3957" s="51">
        <v>-2.59</v>
      </c>
      <c r="E3957" s="52">
        <v>-0.0285</v>
      </c>
      <c r="F3957" s="53">
        <v>2.08E9</v>
      </c>
      <c r="G3957" s="49" t="s">
        <v>56</v>
      </c>
      <c r="H3957" s="51">
        <v>2013.0</v>
      </c>
      <c r="I3957" s="51">
        <v>201467.0</v>
      </c>
      <c r="J3957" s="49" t="s">
        <v>95</v>
      </c>
      <c r="K3957" s="49" t="s">
        <v>1658</v>
      </c>
    </row>
    <row r="3958">
      <c r="A3958" s="49" t="s">
        <v>8167</v>
      </c>
      <c r="B3958" s="49" t="s">
        <v>8168</v>
      </c>
      <c r="C3958" s="50">
        <v>4.57</v>
      </c>
      <c r="D3958" s="51">
        <v>-0.08</v>
      </c>
      <c r="E3958" s="52">
        <v>-0.0172</v>
      </c>
      <c r="F3958" s="51">
        <v>2.4462922E7</v>
      </c>
      <c r="G3958" s="49" t="s">
        <v>56</v>
      </c>
      <c r="H3958" s="51">
        <v>1946.0</v>
      </c>
      <c r="I3958" s="51">
        <v>6168.0</v>
      </c>
      <c r="J3958" s="49" t="s">
        <v>107</v>
      </c>
      <c r="K3958" s="49" t="s">
        <v>111</v>
      </c>
    </row>
    <row r="3959">
      <c r="A3959" s="49" t="s">
        <v>8169</v>
      </c>
      <c r="B3959" s="49" t="s">
        <v>8170</v>
      </c>
      <c r="C3959" s="50">
        <v>1.72</v>
      </c>
      <c r="D3959" s="51">
        <v>-0.01</v>
      </c>
      <c r="E3959" s="52">
        <v>-0.0058</v>
      </c>
      <c r="F3959" s="51">
        <v>2279029.0</v>
      </c>
      <c r="G3959" s="49" t="s">
        <v>56</v>
      </c>
      <c r="I3959" s="51">
        <v>6176.0</v>
      </c>
      <c r="J3959" s="49" t="s">
        <v>82</v>
      </c>
      <c r="K3959" s="49" t="s">
        <v>379</v>
      </c>
    </row>
    <row r="3960">
      <c r="A3960" s="49" t="s">
        <v>8171</v>
      </c>
      <c r="B3960" s="49" t="s">
        <v>8172</v>
      </c>
      <c r="C3960" s="50">
        <v>52.78</v>
      </c>
      <c r="D3960" s="51">
        <v>-1.14</v>
      </c>
      <c r="E3960" s="52">
        <v>-0.0211</v>
      </c>
      <c r="F3960" s="53">
        <v>9.16E8</v>
      </c>
      <c r="G3960" s="49" t="s">
        <v>56</v>
      </c>
      <c r="I3960" s="51">
        <v>87842.0</v>
      </c>
      <c r="J3960" s="49" t="s">
        <v>82</v>
      </c>
      <c r="K3960" s="49" t="s">
        <v>83</v>
      </c>
    </row>
    <row r="3961">
      <c r="A3961" s="49" t="s">
        <v>8173</v>
      </c>
      <c r="B3961" s="49" t="s">
        <v>8174</v>
      </c>
      <c r="C3961" s="50">
        <v>2.93</v>
      </c>
      <c r="D3961" s="51">
        <v>0.04</v>
      </c>
      <c r="E3961" s="52">
        <v>0.0138</v>
      </c>
      <c r="F3961" s="53">
        <v>1.88E8</v>
      </c>
      <c r="G3961" s="49" t="s">
        <v>121</v>
      </c>
      <c r="H3961" s="54"/>
      <c r="I3961" s="51">
        <v>26937.0</v>
      </c>
      <c r="J3961" s="54"/>
      <c r="K3961" s="54"/>
    </row>
    <row r="3962">
      <c r="A3962" s="49" t="s">
        <v>8175</v>
      </c>
      <c r="B3962" s="49" t="s">
        <v>8176</v>
      </c>
      <c r="C3962" s="50">
        <v>10.85</v>
      </c>
      <c r="D3962" s="51">
        <v>0.0</v>
      </c>
      <c r="E3962" s="52">
        <v>0.0</v>
      </c>
      <c r="F3962" s="51">
        <v>0.0</v>
      </c>
      <c r="G3962" s="49" t="s">
        <v>56</v>
      </c>
      <c r="H3962" s="51">
        <v>2022.0</v>
      </c>
      <c r="I3962" s="51">
        <v>10.0</v>
      </c>
      <c r="J3962" s="49" t="s">
        <v>72</v>
      </c>
      <c r="K3962" s="49" t="s">
        <v>73</v>
      </c>
    </row>
    <row r="3963">
      <c r="A3963" s="49" t="s">
        <v>8177</v>
      </c>
      <c r="B3963" s="49" t="s">
        <v>8178</v>
      </c>
      <c r="C3963" s="50">
        <v>10.68</v>
      </c>
      <c r="D3963" s="51">
        <v>0.005</v>
      </c>
      <c r="E3963" s="52">
        <v>5.0E-4</v>
      </c>
      <c r="F3963" s="53">
        <v>3.72E8</v>
      </c>
      <c r="G3963" s="49" t="s">
        <v>56</v>
      </c>
      <c r="H3963" s="51">
        <v>2021.0</v>
      </c>
      <c r="I3963" s="51">
        <v>154.0</v>
      </c>
      <c r="J3963" s="54"/>
      <c r="K3963" s="54"/>
    </row>
    <row r="3964">
      <c r="A3964" s="49" t="s">
        <v>8179</v>
      </c>
      <c r="B3964" s="49" t="s">
        <v>8180</v>
      </c>
      <c r="C3964" s="50">
        <v>10.36</v>
      </c>
      <c r="D3964" s="51">
        <v>0.0</v>
      </c>
      <c r="E3964" s="52">
        <v>0.0</v>
      </c>
      <c r="F3964" s="51">
        <v>0.0</v>
      </c>
      <c r="G3964" s="49" t="s">
        <v>56</v>
      </c>
      <c r="H3964" s="51">
        <v>2021.0</v>
      </c>
      <c r="I3964" s="51">
        <v>3.0</v>
      </c>
      <c r="J3964" s="54"/>
      <c r="K3964" s="54"/>
    </row>
    <row r="3965">
      <c r="A3965" s="49" t="s">
        <v>8181</v>
      </c>
      <c r="B3965" s="49" t="s">
        <v>8182</v>
      </c>
      <c r="C3965" s="50">
        <v>0.0786</v>
      </c>
      <c r="D3965" s="51">
        <v>-0.0214</v>
      </c>
      <c r="E3965" s="52">
        <v>-0.214</v>
      </c>
      <c r="F3965" s="51">
        <v>0.0</v>
      </c>
      <c r="G3965" s="49" t="s">
        <v>56</v>
      </c>
      <c r="H3965" s="51">
        <v>2021.0</v>
      </c>
      <c r="I3965" s="51">
        <v>700.0</v>
      </c>
      <c r="J3965" s="54"/>
      <c r="K3965" s="54"/>
    </row>
    <row r="3966">
      <c r="A3966" s="49" t="s">
        <v>8183</v>
      </c>
      <c r="B3966" s="49" t="s">
        <v>8184</v>
      </c>
      <c r="C3966" s="50">
        <v>1.93</v>
      </c>
      <c r="D3966" s="51">
        <v>0.06</v>
      </c>
      <c r="E3966" s="52">
        <v>0.0321</v>
      </c>
      <c r="F3966" s="51">
        <v>4.085282E7</v>
      </c>
      <c r="G3966" s="49" t="s">
        <v>56</v>
      </c>
      <c r="H3966" s="51">
        <v>2021.0</v>
      </c>
      <c r="I3966" s="51">
        <v>154067.0</v>
      </c>
      <c r="J3966" s="49" t="s">
        <v>82</v>
      </c>
      <c r="K3966" s="49" t="s">
        <v>211</v>
      </c>
    </row>
    <row r="3967">
      <c r="A3967" s="49" t="s">
        <v>8185</v>
      </c>
      <c r="B3967" s="49" t="s">
        <v>8186</v>
      </c>
      <c r="C3967" s="50">
        <v>199.43</v>
      </c>
      <c r="D3967" s="51">
        <v>-2.32</v>
      </c>
      <c r="E3967" s="52">
        <v>-0.0115</v>
      </c>
      <c r="F3967" s="53">
        <v>1.77E10</v>
      </c>
      <c r="G3967" s="49" t="s">
        <v>56</v>
      </c>
      <c r="I3967" s="51">
        <v>674764.0</v>
      </c>
      <c r="J3967" s="49" t="s">
        <v>82</v>
      </c>
      <c r="K3967" s="49" t="s">
        <v>244</v>
      </c>
    </row>
    <row r="3968">
      <c r="A3968" s="49" t="s">
        <v>8187</v>
      </c>
      <c r="B3968" s="49" t="s">
        <v>8188</v>
      </c>
      <c r="C3968" s="50">
        <v>11.1036</v>
      </c>
      <c r="D3968" s="51">
        <v>0.0736</v>
      </c>
      <c r="E3968" s="52">
        <v>0.0067</v>
      </c>
      <c r="F3968" s="51">
        <v>0.0</v>
      </c>
      <c r="G3968" s="54"/>
      <c r="H3968" s="51">
        <v>2021.0</v>
      </c>
      <c r="I3968" s="51">
        <v>263798.0</v>
      </c>
      <c r="J3968" s="49" t="s">
        <v>107</v>
      </c>
      <c r="K3968" s="49" t="s">
        <v>678</v>
      </c>
    </row>
    <row r="3969">
      <c r="A3969" s="49" t="s">
        <v>8189</v>
      </c>
      <c r="B3969" s="49" t="s">
        <v>8190</v>
      </c>
      <c r="C3969" s="50">
        <v>177.9</v>
      </c>
      <c r="D3969" s="51">
        <v>-1.65</v>
      </c>
      <c r="E3969" s="52">
        <v>-0.0092</v>
      </c>
      <c r="F3969" s="53">
        <v>3.36E10</v>
      </c>
      <c r="G3969" s="49" t="s">
        <v>56</v>
      </c>
      <c r="I3969" s="51">
        <v>1022251.0</v>
      </c>
      <c r="J3969" s="49" t="s">
        <v>57</v>
      </c>
      <c r="K3969" s="49" t="s">
        <v>111</v>
      </c>
    </row>
    <row r="3970">
      <c r="A3970" s="49" t="s">
        <v>8191</v>
      </c>
      <c r="B3970" s="49" t="s">
        <v>8192</v>
      </c>
      <c r="C3970" s="50">
        <v>32.38</v>
      </c>
      <c r="D3970" s="51">
        <v>-0.37</v>
      </c>
      <c r="E3970" s="52">
        <v>-0.0113</v>
      </c>
      <c r="F3970" s="53">
        <v>3.34E10</v>
      </c>
      <c r="G3970" s="49" t="s">
        <v>67</v>
      </c>
      <c r="H3970" s="51">
        <v>2020.0</v>
      </c>
      <c r="I3970" s="51">
        <v>5218867.0</v>
      </c>
      <c r="J3970" s="49" t="s">
        <v>95</v>
      </c>
      <c r="K3970" s="49" t="s">
        <v>1289</v>
      </c>
    </row>
    <row r="3971">
      <c r="A3971" s="49" t="s">
        <v>8193</v>
      </c>
      <c r="B3971" s="49" t="s">
        <v>8194</v>
      </c>
      <c r="C3971" s="50">
        <v>1.43</v>
      </c>
      <c r="D3971" s="51">
        <v>0.1</v>
      </c>
      <c r="E3971" s="52">
        <v>0.0752</v>
      </c>
      <c r="F3971" s="53">
        <v>1.53E8</v>
      </c>
      <c r="G3971" s="49" t="s">
        <v>56</v>
      </c>
      <c r="H3971" s="51">
        <v>2021.0</v>
      </c>
      <c r="I3971" s="51">
        <v>192996.0</v>
      </c>
      <c r="J3971" s="49" t="s">
        <v>82</v>
      </c>
      <c r="K3971" s="49" t="s">
        <v>83</v>
      </c>
    </row>
    <row r="3972">
      <c r="A3972" s="49" t="s">
        <v>8195</v>
      </c>
      <c r="B3972" s="49" t="s">
        <v>8196</v>
      </c>
      <c r="C3972" s="50">
        <v>10.89</v>
      </c>
      <c r="D3972" s="51">
        <v>-0.01</v>
      </c>
      <c r="E3972" s="52">
        <v>-9.0E-4</v>
      </c>
      <c r="F3972" s="51">
        <v>0.0</v>
      </c>
      <c r="G3972" s="49" t="s">
        <v>56</v>
      </c>
      <c r="H3972" s="51">
        <v>2021.0</v>
      </c>
      <c r="I3972" s="51">
        <v>9740.0</v>
      </c>
      <c r="J3972" s="49" t="s">
        <v>72</v>
      </c>
      <c r="K3972" s="49" t="s">
        <v>73</v>
      </c>
    </row>
    <row r="3973">
      <c r="A3973" s="49" t="s">
        <v>8197</v>
      </c>
      <c r="B3973" s="49" t="s">
        <v>8198</v>
      </c>
      <c r="C3973" s="50">
        <v>0.05</v>
      </c>
      <c r="D3973" s="51">
        <v>0.0</v>
      </c>
      <c r="E3973" s="52">
        <v>0.0</v>
      </c>
      <c r="F3973" s="51">
        <v>0.0</v>
      </c>
      <c r="G3973" s="49" t="s">
        <v>56</v>
      </c>
      <c r="H3973" s="51">
        <v>2021.0</v>
      </c>
      <c r="I3973" s="51">
        <v>200.0</v>
      </c>
      <c r="J3973" s="49" t="s">
        <v>72</v>
      </c>
      <c r="K3973" s="49" t="s">
        <v>73</v>
      </c>
    </row>
    <row r="3974">
      <c r="A3974" s="49" t="s">
        <v>8199</v>
      </c>
      <c r="B3974" s="49" t="s">
        <v>8200</v>
      </c>
      <c r="C3974" s="50">
        <v>1.24</v>
      </c>
      <c r="D3974" s="51">
        <v>-0.03</v>
      </c>
      <c r="E3974" s="52">
        <v>-0.0236</v>
      </c>
      <c r="F3974" s="51">
        <v>2.232E7</v>
      </c>
      <c r="G3974" s="49" t="s">
        <v>67</v>
      </c>
      <c r="H3974" s="51">
        <v>2023.0</v>
      </c>
      <c r="I3974" s="51">
        <v>35801.0</v>
      </c>
      <c r="J3974" s="54"/>
      <c r="K3974" s="54"/>
    </row>
    <row r="3975">
      <c r="A3975" s="49" t="s">
        <v>8201</v>
      </c>
      <c r="B3975" s="49" t="s">
        <v>8202</v>
      </c>
      <c r="C3975" s="50">
        <v>2.37</v>
      </c>
      <c r="D3975" s="51">
        <v>-0.08</v>
      </c>
      <c r="E3975" s="52">
        <v>-0.0327</v>
      </c>
      <c r="F3975" s="53">
        <v>4.18E8</v>
      </c>
      <c r="G3975" s="49" t="s">
        <v>121</v>
      </c>
      <c r="H3975" s="51">
        <v>2021.0</v>
      </c>
      <c r="I3975" s="51">
        <v>2310321.0</v>
      </c>
      <c r="J3975" s="49" t="s">
        <v>57</v>
      </c>
      <c r="K3975" s="49" t="s">
        <v>893</v>
      </c>
    </row>
    <row r="3976">
      <c r="A3976" s="49" t="s">
        <v>8203</v>
      </c>
      <c r="B3976" s="49" t="s">
        <v>8204</v>
      </c>
      <c r="C3976" s="50">
        <v>0.2004</v>
      </c>
      <c r="D3976" s="51">
        <v>-0.0131</v>
      </c>
      <c r="E3976" s="52">
        <v>-0.0614</v>
      </c>
      <c r="F3976" s="51">
        <v>3.7035679E7</v>
      </c>
      <c r="G3976" s="49" t="s">
        <v>56</v>
      </c>
      <c r="H3976" s="51">
        <v>2021.0</v>
      </c>
      <c r="I3976" s="51">
        <v>542669.0</v>
      </c>
      <c r="J3976" s="49" t="s">
        <v>95</v>
      </c>
      <c r="K3976" s="49" t="s">
        <v>362</v>
      </c>
    </row>
    <row r="3977">
      <c r="A3977" s="49" t="s">
        <v>8205</v>
      </c>
      <c r="B3977" s="49" t="s">
        <v>8206</v>
      </c>
      <c r="C3977" s="50">
        <v>0.013</v>
      </c>
      <c r="D3977" s="51">
        <v>0.0</v>
      </c>
      <c r="E3977" s="52">
        <v>0.0</v>
      </c>
      <c r="F3977" s="51">
        <v>2402514.0</v>
      </c>
      <c r="G3977" s="49" t="s">
        <v>56</v>
      </c>
      <c r="H3977" s="51">
        <v>2021.0</v>
      </c>
      <c r="I3977" s="51">
        <v>3539.0</v>
      </c>
      <c r="J3977" s="49" t="s">
        <v>95</v>
      </c>
      <c r="K3977" s="49" t="s">
        <v>362</v>
      </c>
    </row>
    <row r="3978">
      <c r="A3978" s="49" t="s">
        <v>8207</v>
      </c>
      <c r="B3978" s="49" t="s">
        <v>8208</v>
      </c>
      <c r="C3978" s="50">
        <v>1.28</v>
      </c>
      <c r="D3978" s="51">
        <v>-0.05</v>
      </c>
      <c r="E3978" s="52">
        <v>-0.0376</v>
      </c>
      <c r="F3978" s="51">
        <v>7.30191E7</v>
      </c>
      <c r="G3978" s="49" t="s">
        <v>56</v>
      </c>
      <c r="H3978" s="51">
        <v>2015.0</v>
      </c>
      <c r="I3978" s="51">
        <v>226200.0</v>
      </c>
      <c r="J3978" s="49" t="s">
        <v>82</v>
      </c>
      <c r="K3978" s="49" t="s">
        <v>139</v>
      </c>
    </row>
    <row r="3979">
      <c r="A3979" s="49" t="s">
        <v>8209</v>
      </c>
      <c r="B3979" s="49" t="s">
        <v>8210</v>
      </c>
      <c r="C3979" s="50">
        <v>1.56</v>
      </c>
      <c r="D3979" s="51">
        <v>-0.18</v>
      </c>
      <c r="E3979" s="52">
        <v>-0.1035</v>
      </c>
      <c r="F3979" s="53">
        <v>2.15E8</v>
      </c>
      <c r="G3979" s="49" t="s">
        <v>56</v>
      </c>
      <c r="H3979" s="51">
        <v>2020.0</v>
      </c>
      <c r="I3979" s="51">
        <v>174999.0</v>
      </c>
      <c r="J3979" s="49" t="s">
        <v>107</v>
      </c>
      <c r="K3979" s="49" t="s">
        <v>262</v>
      </c>
    </row>
    <row r="3980">
      <c r="A3980" s="49" t="s">
        <v>8211</v>
      </c>
      <c r="B3980" s="49" t="s">
        <v>8212</v>
      </c>
      <c r="C3980" s="50">
        <v>0.0037</v>
      </c>
      <c r="D3980" s="51">
        <v>-0.0012</v>
      </c>
      <c r="E3980" s="52">
        <v>-0.2449</v>
      </c>
      <c r="F3980" s="51">
        <v>508981.0</v>
      </c>
      <c r="G3980" s="49" t="s">
        <v>56</v>
      </c>
      <c r="I3980" s="51">
        <v>205475.0</v>
      </c>
      <c r="J3980" s="49" t="s">
        <v>107</v>
      </c>
      <c r="K3980" s="49" t="s">
        <v>262</v>
      </c>
    </row>
    <row r="3981">
      <c r="A3981" s="49" t="s">
        <v>8213</v>
      </c>
      <c r="B3981" s="49" t="s">
        <v>8212</v>
      </c>
      <c r="C3981" s="50">
        <v>0.044</v>
      </c>
      <c r="D3981" s="51">
        <v>-0.006</v>
      </c>
      <c r="E3981" s="52">
        <v>-0.12</v>
      </c>
      <c r="F3981" s="51">
        <v>6052749.0</v>
      </c>
      <c r="G3981" s="49" t="s">
        <v>56</v>
      </c>
      <c r="H3981" s="51">
        <v>2020.0</v>
      </c>
      <c r="I3981" s="51">
        <v>122.0</v>
      </c>
      <c r="J3981" s="49" t="s">
        <v>107</v>
      </c>
      <c r="K3981" s="49" t="s">
        <v>262</v>
      </c>
    </row>
    <row r="3982">
      <c r="A3982" s="49" t="s">
        <v>8214</v>
      </c>
      <c r="B3982" s="49" t="s">
        <v>8215</v>
      </c>
      <c r="C3982" s="50">
        <v>357.34</v>
      </c>
      <c r="D3982" s="51">
        <v>-4.39</v>
      </c>
      <c r="E3982" s="52">
        <v>-0.0121</v>
      </c>
      <c r="F3982" s="53">
        <v>1.27E10</v>
      </c>
      <c r="G3982" s="49" t="s">
        <v>56</v>
      </c>
      <c r="H3982" s="51">
        <v>1999.0</v>
      </c>
      <c r="I3982" s="51">
        <v>537946.0</v>
      </c>
      <c r="J3982" s="49" t="s">
        <v>57</v>
      </c>
      <c r="K3982" s="49" t="s">
        <v>111</v>
      </c>
    </row>
    <row r="3983">
      <c r="A3983" s="49" t="s">
        <v>8216</v>
      </c>
      <c r="B3983" s="49" t="s">
        <v>8217</v>
      </c>
      <c r="C3983" s="50">
        <v>7.08</v>
      </c>
      <c r="D3983" s="51">
        <v>-0.18</v>
      </c>
      <c r="E3983" s="52">
        <v>-0.0248</v>
      </c>
      <c r="F3983" s="53">
        <v>1.47E9</v>
      </c>
      <c r="G3983" s="49" t="s">
        <v>56</v>
      </c>
      <c r="I3983" s="51">
        <v>265626.0</v>
      </c>
      <c r="J3983" s="49" t="s">
        <v>520</v>
      </c>
      <c r="K3983" s="49" t="s">
        <v>521</v>
      </c>
    </row>
    <row r="3984">
      <c r="A3984" s="49" t="s">
        <v>8218</v>
      </c>
      <c r="B3984" s="49" t="s">
        <v>8219</v>
      </c>
      <c r="C3984" s="50">
        <v>7.11</v>
      </c>
      <c r="D3984" s="51">
        <v>-0.17</v>
      </c>
      <c r="E3984" s="52">
        <v>-0.0234</v>
      </c>
      <c r="F3984" s="53">
        <v>1.48E9</v>
      </c>
      <c r="G3984" s="49" t="s">
        <v>56</v>
      </c>
      <c r="I3984" s="51">
        <v>1427480.0</v>
      </c>
      <c r="J3984" s="49" t="s">
        <v>520</v>
      </c>
      <c r="K3984" s="49" t="s">
        <v>521</v>
      </c>
    </row>
    <row r="3985">
      <c r="A3985" s="49" t="s">
        <v>8220</v>
      </c>
      <c r="B3985" s="49" t="s">
        <v>8221</v>
      </c>
      <c r="C3985" s="50">
        <v>0.6478</v>
      </c>
      <c r="D3985" s="51">
        <v>0.003</v>
      </c>
      <c r="E3985" s="52">
        <v>0.0047</v>
      </c>
      <c r="F3985" s="53">
        <v>2.43E8</v>
      </c>
      <c r="G3985" s="49" t="s">
        <v>504</v>
      </c>
      <c r="H3985" s="54"/>
      <c r="I3985" s="51">
        <v>2785486.0</v>
      </c>
      <c r="J3985" s="49" t="s">
        <v>57</v>
      </c>
      <c r="K3985" s="49" t="s">
        <v>249</v>
      </c>
    </row>
    <row r="3986">
      <c r="A3986" s="49" t="s">
        <v>8222</v>
      </c>
      <c r="B3986" s="49" t="s">
        <v>8223</v>
      </c>
      <c r="C3986" s="50">
        <v>0.07</v>
      </c>
      <c r="D3986" s="51">
        <v>-0.0299</v>
      </c>
      <c r="E3986" s="52">
        <v>-0.2993</v>
      </c>
      <c r="F3986" s="51">
        <v>2.7529872E7</v>
      </c>
      <c r="G3986" s="49" t="s">
        <v>504</v>
      </c>
      <c r="H3986" s="54"/>
      <c r="I3986" s="51">
        <v>10148.0</v>
      </c>
      <c r="J3986" s="49" t="s">
        <v>57</v>
      </c>
      <c r="K3986" s="49" t="s">
        <v>249</v>
      </c>
    </row>
    <row r="3987">
      <c r="A3987" s="49" t="s">
        <v>8224</v>
      </c>
      <c r="B3987" s="49" t="s">
        <v>8225</v>
      </c>
      <c r="C3987" s="50">
        <v>370.14</v>
      </c>
      <c r="D3987" s="51">
        <v>-1.26</v>
      </c>
      <c r="E3987" s="52">
        <v>-0.0034</v>
      </c>
      <c r="F3987" s="53">
        <v>1.81E11</v>
      </c>
      <c r="G3987" s="49" t="s">
        <v>138</v>
      </c>
      <c r="H3987" s="51">
        <v>2023.0</v>
      </c>
      <c r="I3987" s="51">
        <v>1247915.0</v>
      </c>
      <c r="J3987" s="49" t="s">
        <v>57</v>
      </c>
      <c r="K3987" s="49" t="s">
        <v>345</v>
      </c>
    </row>
    <row r="3988">
      <c r="A3988" s="49" t="s">
        <v>8226</v>
      </c>
      <c r="B3988" s="49" t="s">
        <v>8227</v>
      </c>
      <c r="C3988" s="50">
        <v>8.2</v>
      </c>
      <c r="D3988" s="51">
        <v>-0.2</v>
      </c>
      <c r="E3988" s="52">
        <v>-0.0238</v>
      </c>
      <c r="F3988" s="53">
        <v>2.57E8</v>
      </c>
      <c r="G3988" s="49" t="s">
        <v>56</v>
      </c>
      <c r="H3988" s="51">
        <v>2005.0</v>
      </c>
      <c r="I3988" s="51">
        <v>41505.0</v>
      </c>
      <c r="J3988" s="49" t="s">
        <v>68</v>
      </c>
      <c r="K3988" s="49" t="s">
        <v>69</v>
      </c>
    </row>
    <row r="3989">
      <c r="A3989" s="49" t="s">
        <v>8228</v>
      </c>
      <c r="B3989" s="49" t="s">
        <v>8229</v>
      </c>
      <c r="C3989" s="50">
        <v>5.97</v>
      </c>
      <c r="D3989" s="51">
        <v>-0.52</v>
      </c>
      <c r="E3989" s="52">
        <v>-0.0801</v>
      </c>
      <c r="F3989" s="53">
        <v>3.18E8</v>
      </c>
      <c r="G3989" s="49" t="s">
        <v>56</v>
      </c>
      <c r="H3989" s="51">
        <v>2013.0</v>
      </c>
      <c r="I3989" s="51">
        <v>423700.0</v>
      </c>
      <c r="J3989" s="49" t="s">
        <v>95</v>
      </c>
      <c r="K3989" s="49" t="s">
        <v>1389</v>
      </c>
    </row>
    <row r="3990">
      <c r="A3990" s="49" t="s">
        <v>8230</v>
      </c>
      <c r="B3990" s="49" t="s">
        <v>8231</v>
      </c>
      <c r="C3990" s="50">
        <v>8.4101</v>
      </c>
      <c r="D3990" s="51">
        <v>0.0101</v>
      </c>
      <c r="E3990" s="52">
        <v>0.0012</v>
      </c>
      <c r="F3990" s="51">
        <v>5.5437588E7</v>
      </c>
      <c r="G3990" s="49" t="s">
        <v>56</v>
      </c>
      <c r="I3990" s="51">
        <v>475.0</v>
      </c>
      <c r="J3990" s="49" t="s">
        <v>107</v>
      </c>
      <c r="K3990" s="49" t="s">
        <v>111</v>
      </c>
    </row>
    <row r="3991">
      <c r="A3991" s="49" t="s">
        <v>8232</v>
      </c>
      <c r="B3991" s="49" t="s">
        <v>8233</v>
      </c>
      <c r="C3991" s="50">
        <v>1.61</v>
      </c>
      <c r="D3991" s="51">
        <v>0.18</v>
      </c>
      <c r="E3991" s="52">
        <v>0.1259</v>
      </c>
      <c r="F3991" s="51">
        <v>9247751.0</v>
      </c>
      <c r="G3991" s="49" t="s">
        <v>56</v>
      </c>
      <c r="H3991" s="51">
        <v>2022.0</v>
      </c>
      <c r="I3991" s="51">
        <v>10389.0</v>
      </c>
      <c r="J3991" s="49" t="s">
        <v>82</v>
      </c>
      <c r="K3991" s="49" t="s">
        <v>83</v>
      </c>
    </row>
    <row r="3992">
      <c r="A3992" s="49" t="s">
        <v>8234</v>
      </c>
      <c r="B3992" s="49" t="s">
        <v>8235</v>
      </c>
      <c r="C3992" s="50">
        <v>3.5994</v>
      </c>
      <c r="D3992" s="51">
        <v>-0.0406</v>
      </c>
      <c r="E3992" s="52">
        <v>-0.0112</v>
      </c>
      <c r="F3992" s="51">
        <v>2.0517393E7</v>
      </c>
      <c r="G3992" s="49" t="s">
        <v>1349</v>
      </c>
      <c r="H3992" s="54"/>
      <c r="I3992" s="51">
        <v>6013.0</v>
      </c>
      <c r="J3992" s="49" t="s">
        <v>57</v>
      </c>
      <c r="K3992" s="49" t="s">
        <v>111</v>
      </c>
    </row>
    <row r="3993">
      <c r="A3993" s="49" t="s">
        <v>8236</v>
      </c>
      <c r="B3993" s="49" t="s">
        <v>8237</v>
      </c>
      <c r="C3993" s="50">
        <v>1.3</v>
      </c>
      <c r="D3993" s="51">
        <v>0.08</v>
      </c>
      <c r="E3993" s="52">
        <v>0.0656</v>
      </c>
      <c r="F3993" s="53">
        <v>1.47E8</v>
      </c>
      <c r="G3993" s="49" t="s">
        <v>67</v>
      </c>
      <c r="H3993" s="51">
        <v>2013.0</v>
      </c>
      <c r="I3993" s="51">
        <v>59061.0</v>
      </c>
      <c r="J3993" s="49" t="s">
        <v>95</v>
      </c>
      <c r="K3993" s="49" t="s">
        <v>707</v>
      </c>
    </row>
    <row r="3994">
      <c r="A3994" s="49" t="s">
        <v>8238</v>
      </c>
      <c r="B3994" s="49" t="s">
        <v>8239</v>
      </c>
      <c r="C3994" s="50">
        <v>39.35</v>
      </c>
      <c r="D3994" s="51">
        <v>-0.49</v>
      </c>
      <c r="E3994" s="52">
        <v>-0.0123</v>
      </c>
      <c r="F3994" s="53">
        <v>2.62E9</v>
      </c>
      <c r="G3994" s="49" t="s">
        <v>56</v>
      </c>
      <c r="I3994" s="51">
        <v>1430074.0</v>
      </c>
      <c r="J3994" s="49" t="s">
        <v>107</v>
      </c>
      <c r="K3994" s="49" t="s">
        <v>819</v>
      </c>
    </row>
    <row r="3995">
      <c r="A3995" s="49" t="s">
        <v>8240</v>
      </c>
      <c r="B3995" s="49" t="s">
        <v>8241</v>
      </c>
      <c r="C3995" s="50">
        <v>1.0197</v>
      </c>
      <c r="D3995" s="51">
        <v>-0.0403</v>
      </c>
      <c r="E3995" s="52">
        <v>-0.038</v>
      </c>
      <c r="F3995" s="51">
        <v>1.8273024E7</v>
      </c>
      <c r="G3995" s="49" t="s">
        <v>121</v>
      </c>
      <c r="H3995" s="51">
        <v>2021.0</v>
      </c>
      <c r="I3995" s="51">
        <v>77896.0</v>
      </c>
      <c r="J3995" s="49" t="s">
        <v>127</v>
      </c>
      <c r="K3995" s="49" t="s">
        <v>2825</v>
      </c>
    </row>
    <row r="3996">
      <c r="A3996" s="49" t="s">
        <v>8242</v>
      </c>
      <c r="B3996" s="49" t="s">
        <v>8243</v>
      </c>
      <c r="C3996" s="50">
        <v>0.04</v>
      </c>
      <c r="D3996" s="51">
        <v>0.015</v>
      </c>
      <c r="E3996" s="52">
        <v>0.6</v>
      </c>
      <c r="F3996" s="51">
        <v>0.0</v>
      </c>
      <c r="G3996" s="49" t="s">
        <v>992</v>
      </c>
      <c r="H3996" s="51">
        <v>2022.0</v>
      </c>
      <c r="I3996" s="51">
        <v>1300.0</v>
      </c>
      <c r="J3996" s="49" t="s">
        <v>72</v>
      </c>
      <c r="K3996" s="49" t="s">
        <v>73</v>
      </c>
    </row>
    <row r="3997">
      <c r="A3997" s="49" t="s">
        <v>8244</v>
      </c>
      <c r="B3997" s="49" t="s">
        <v>8245</v>
      </c>
      <c r="C3997" s="50">
        <v>28.18</v>
      </c>
      <c r="D3997" s="51">
        <v>0.1794</v>
      </c>
      <c r="E3997" s="52">
        <v>0.0064</v>
      </c>
      <c r="F3997" s="51">
        <v>8.9170819E7</v>
      </c>
      <c r="G3997" s="49" t="s">
        <v>56</v>
      </c>
      <c r="I3997" s="51">
        <v>8438.0</v>
      </c>
      <c r="J3997" s="49" t="s">
        <v>95</v>
      </c>
      <c r="K3997" s="49" t="s">
        <v>800</v>
      </c>
    </row>
    <row r="3998">
      <c r="A3998" s="49" t="s">
        <v>8246</v>
      </c>
      <c r="B3998" s="49" t="s">
        <v>8247</v>
      </c>
      <c r="C3998" s="50">
        <v>48.97</v>
      </c>
      <c r="D3998" s="51">
        <v>-1.01</v>
      </c>
      <c r="E3998" s="52">
        <v>-0.0202</v>
      </c>
      <c r="F3998" s="53">
        <v>2.64E9</v>
      </c>
      <c r="G3998" s="49" t="s">
        <v>138</v>
      </c>
      <c r="I3998" s="51">
        <v>258305.0</v>
      </c>
      <c r="J3998" s="49" t="s">
        <v>82</v>
      </c>
      <c r="K3998" s="49" t="s">
        <v>498</v>
      </c>
    </row>
    <row r="3999">
      <c r="A3999" s="49" t="s">
        <v>8248</v>
      </c>
      <c r="B3999" s="49" t="s">
        <v>8249</v>
      </c>
      <c r="C3999" s="50">
        <v>2.46</v>
      </c>
      <c r="D3999" s="51">
        <v>-0.02</v>
      </c>
      <c r="E3999" s="52">
        <v>-0.0081</v>
      </c>
      <c r="F3999" s="51">
        <v>5533253.0</v>
      </c>
      <c r="G3999" s="49" t="s">
        <v>56</v>
      </c>
      <c r="I3999" s="51">
        <v>4866.0</v>
      </c>
      <c r="J3999" s="49" t="s">
        <v>82</v>
      </c>
      <c r="K3999" s="49" t="s">
        <v>83</v>
      </c>
    </row>
    <row r="4000">
      <c r="A4000" s="49" t="s">
        <v>8250</v>
      </c>
      <c r="B4000" s="49" t="s">
        <v>8251</v>
      </c>
      <c r="C4000" s="50">
        <v>0.0798</v>
      </c>
      <c r="D4000" s="51">
        <v>0.0</v>
      </c>
      <c r="E4000" s="52">
        <v>0.0</v>
      </c>
      <c r="F4000" s="51">
        <v>179493.0</v>
      </c>
      <c r="G4000" s="49" t="s">
        <v>56</v>
      </c>
      <c r="I4000" s="51">
        <v>31.0</v>
      </c>
      <c r="J4000" s="49" t="s">
        <v>82</v>
      </c>
      <c r="K4000" s="49" t="s">
        <v>83</v>
      </c>
    </row>
    <row r="4001">
      <c r="A4001" s="49" t="s">
        <v>8252</v>
      </c>
      <c r="B4001" s="49" t="s">
        <v>8253</v>
      </c>
      <c r="C4001" s="50">
        <v>3.98</v>
      </c>
      <c r="D4001" s="51">
        <v>0.2999</v>
      </c>
      <c r="E4001" s="52">
        <v>0.0815</v>
      </c>
      <c r="F4001" s="51">
        <v>2.0626326E7</v>
      </c>
      <c r="G4001" s="49" t="s">
        <v>67</v>
      </c>
      <c r="H4001" s="51">
        <v>2020.0</v>
      </c>
      <c r="I4001" s="51">
        <v>254277.0</v>
      </c>
      <c r="J4001" s="49" t="s">
        <v>107</v>
      </c>
      <c r="K4001" s="49" t="s">
        <v>2079</v>
      </c>
    </row>
    <row r="4002">
      <c r="A4002" s="49" t="s">
        <v>8254</v>
      </c>
      <c r="B4002" s="49" t="s">
        <v>8255</v>
      </c>
      <c r="C4002" s="50">
        <v>0.735</v>
      </c>
      <c r="D4002" s="51">
        <v>-0.0149</v>
      </c>
      <c r="E4002" s="52">
        <v>-0.0199</v>
      </c>
      <c r="F4002" s="51">
        <v>1.2066216E7</v>
      </c>
      <c r="G4002" s="49" t="s">
        <v>67</v>
      </c>
      <c r="H4002" s="54"/>
      <c r="I4002" s="51">
        <v>23196.0</v>
      </c>
      <c r="J4002" s="49" t="s">
        <v>107</v>
      </c>
      <c r="K4002" s="49" t="s">
        <v>348</v>
      </c>
    </row>
    <row r="4003">
      <c r="A4003" s="49" t="s">
        <v>8256</v>
      </c>
      <c r="B4003" s="49" t="s">
        <v>8257</v>
      </c>
      <c r="C4003" s="50">
        <v>50.15</v>
      </c>
      <c r="D4003" s="51">
        <v>0.05</v>
      </c>
      <c r="E4003" s="52">
        <v>0.001</v>
      </c>
      <c r="F4003" s="53">
        <v>1.28E9</v>
      </c>
      <c r="G4003" s="49" t="s">
        <v>56</v>
      </c>
      <c r="I4003" s="51">
        <v>109623.0</v>
      </c>
      <c r="J4003" s="49" t="s">
        <v>72</v>
      </c>
      <c r="K4003" s="49" t="s">
        <v>133</v>
      </c>
    </row>
    <row r="4004">
      <c r="A4004" s="49" t="s">
        <v>8258</v>
      </c>
      <c r="B4004" s="49" t="s">
        <v>8259</v>
      </c>
      <c r="C4004" s="50">
        <v>48.81</v>
      </c>
      <c r="D4004" s="51">
        <v>-1.61</v>
      </c>
      <c r="E4004" s="52">
        <v>-0.0319</v>
      </c>
      <c r="F4004" s="53">
        <v>1.31E10</v>
      </c>
      <c r="G4004" s="49" t="s">
        <v>56</v>
      </c>
      <c r="H4004" s="51">
        <v>2003.0</v>
      </c>
      <c r="I4004" s="51">
        <v>1439271.0</v>
      </c>
      <c r="J4004" s="49" t="s">
        <v>95</v>
      </c>
      <c r="K4004" s="49" t="s">
        <v>5172</v>
      </c>
    </row>
    <row r="4005">
      <c r="A4005" s="49" t="s">
        <v>8260</v>
      </c>
      <c r="B4005" s="49" t="s">
        <v>8261</v>
      </c>
      <c r="C4005" s="50">
        <v>3.17</v>
      </c>
      <c r="D4005" s="51">
        <v>-0.15</v>
      </c>
      <c r="E4005" s="52">
        <v>-0.0452</v>
      </c>
      <c r="F4005" s="51">
        <v>9.7397112E7</v>
      </c>
      <c r="G4005" s="49" t="s">
        <v>56</v>
      </c>
      <c r="H4005" s="51">
        <v>2007.0</v>
      </c>
      <c r="I4005" s="51">
        <v>832112.0</v>
      </c>
      <c r="J4005" s="49" t="s">
        <v>95</v>
      </c>
      <c r="K4005" s="49" t="s">
        <v>1365</v>
      </c>
    </row>
    <row r="4006">
      <c r="A4006" s="49" t="s">
        <v>8262</v>
      </c>
      <c r="B4006" s="49" t="s">
        <v>8263</v>
      </c>
      <c r="C4006" s="50">
        <v>0.6664</v>
      </c>
      <c r="D4006" s="51">
        <v>-0.0522</v>
      </c>
      <c r="E4006" s="52">
        <v>-0.0726</v>
      </c>
      <c r="F4006" s="53">
        <v>1.15E8</v>
      </c>
      <c r="G4006" s="49" t="s">
        <v>56</v>
      </c>
      <c r="H4006" s="51">
        <v>2021.0</v>
      </c>
      <c r="I4006" s="51">
        <v>2663708.0</v>
      </c>
      <c r="J4006" s="49" t="s">
        <v>57</v>
      </c>
      <c r="K4006" s="49" t="s">
        <v>269</v>
      </c>
    </row>
    <row r="4007">
      <c r="A4007" s="49" t="s">
        <v>8264</v>
      </c>
      <c r="B4007" s="49" t="s">
        <v>8265</v>
      </c>
      <c r="C4007" s="50">
        <v>590.8</v>
      </c>
      <c r="D4007" s="51">
        <v>-16.44</v>
      </c>
      <c r="E4007" s="52">
        <v>-0.0271</v>
      </c>
      <c r="F4007" s="53">
        <v>5.61E11</v>
      </c>
      <c r="G4007" s="49" t="s">
        <v>56</v>
      </c>
      <c r="I4007" s="51">
        <v>3491648.0</v>
      </c>
      <c r="J4007" s="49" t="s">
        <v>82</v>
      </c>
      <c r="K4007" s="49" t="s">
        <v>83</v>
      </c>
    </row>
    <row r="4008">
      <c r="A4008" s="49" t="s">
        <v>8266</v>
      </c>
      <c r="B4008" s="49" t="s">
        <v>8267</v>
      </c>
      <c r="C4008" s="50">
        <v>30.61</v>
      </c>
      <c r="D4008" s="51">
        <v>-0.67</v>
      </c>
      <c r="E4008" s="52">
        <v>-0.0214</v>
      </c>
      <c r="F4008" s="53">
        <v>2.73E9</v>
      </c>
      <c r="G4008" s="49" t="s">
        <v>56</v>
      </c>
      <c r="I4008" s="51">
        <v>68507.0</v>
      </c>
      <c r="J4008" s="49" t="s">
        <v>57</v>
      </c>
      <c r="K4008" s="49" t="s">
        <v>1795</v>
      </c>
    </row>
    <row r="4009">
      <c r="A4009" s="49" t="s">
        <v>8268</v>
      </c>
      <c r="B4009" s="49" t="s">
        <v>8269</v>
      </c>
      <c r="C4009" s="50">
        <v>31.21</v>
      </c>
      <c r="D4009" s="51">
        <v>-0.66</v>
      </c>
      <c r="E4009" s="52">
        <v>-0.0207</v>
      </c>
      <c r="F4009" s="53">
        <v>2.78E9</v>
      </c>
      <c r="G4009" s="49" t="s">
        <v>56</v>
      </c>
      <c r="I4009" s="51">
        <v>218651.0</v>
      </c>
      <c r="J4009" s="49" t="s">
        <v>57</v>
      </c>
      <c r="K4009" s="49" t="s">
        <v>1795</v>
      </c>
    </row>
    <row r="4010">
      <c r="A4010" s="49" t="s">
        <v>8270</v>
      </c>
      <c r="B4010" s="49" t="s">
        <v>8271</v>
      </c>
      <c r="C4010" s="50">
        <v>48.16</v>
      </c>
      <c r="D4010" s="51">
        <v>-0.16</v>
      </c>
      <c r="E4010" s="52">
        <v>-0.0033</v>
      </c>
      <c r="F4010" s="53">
        <v>1.07E9</v>
      </c>
      <c r="G4010" s="49" t="s">
        <v>56</v>
      </c>
      <c r="H4010" s="51">
        <v>2006.0</v>
      </c>
      <c r="I4010" s="51">
        <v>156698.0</v>
      </c>
      <c r="J4010" s="49" t="s">
        <v>82</v>
      </c>
      <c r="K4010" s="49" t="s">
        <v>178</v>
      </c>
    </row>
    <row r="4011">
      <c r="A4011" s="49" t="s">
        <v>8272</v>
      </c>
      <c r="B4011" s="49" t="s">
        <v>8273</v>
      </c>
      <c r="C4011" s="50">
        <v>28.81</v>
      </c>
      <c r="D4011" s="51">
        <v>-0.56</v>
      </c>
      <c r="E4011" s="52">
        <v>-0.0191</v>
      </c>
      <c r="F4011" s="53">
        <v>3.17E8</v>
      </c>
      <c r="G4011" s="49" t="s">
        <v>56</v>
      </c>
      <c r="I4011" s="51">
        <v>160247.0</v>
      </c>
      <c r="J4011" s="49" t="s">
        <v>95</v>
      </c>
      <c r="K4011" s="49" t="s">
        <v>340</v>
      </c>
    </row>
    <row r="4012">
      <c r="A4012" s="49" t="s">
        <v>8274</v>
      </c>
      <c r="B4012" s="49" t="s">
        <v>8275</v>
      </c>
      <c r="C4012" s="50">
        <v>0.093</v>
      </c>
      <c r="D4012" s="51">
        <v>-0.0119</v>
      </c>
      <c r="E4012" s="52">
        <v>-0.1134</v>
      </c>
      <c r="F4012" s="51">
        <v>1.5281927E7</v>
      </c>
      <c r="G4012" s="49" t="s">
        <v>1024</v>
      </c>
      <c r="I4012" s="51">
        <v>1762787.0</v>
      </c>
      <c r="J4012" s="49" t="s">
        <v>82</v>
      </c>
      <c r="K4012" s="49" t="s">
        <v>152</v>
      </c>
    </row>
    <row r="4013">
      <c r="A4013" s="49" t="s">
        <v>8276</v>
      </c>
      <c r="B4013" s="49" t="s">
        <v>8277</v>
      </c>
      <c r="C4013" s="50">
        <v>0.0198</v>
      </c>
      <c r="D4013" s="51">
        <v>-0.0032</v>
      </c>
      <c r="E4013" s="52">
        <v>-0.1391</v>
      </c>
      <c r="F4013" s="51">
        <v>3053645.0</v>
      </c>
      <c r="G4013" s="49" t="s">
        <v>1024</v>
      </c>
      <c r="I4013" s="51">
        <v>125.0</v>
      </c>
      <c r="J4013" s="49" t="s">
        <v>82</v>
      </c>
      <c r="K4013" s="49" t="s">
        <v>152</v>
      </c>
    </row>
    <row r="4014">
      <c r="A4014" s="49" t="s">
        <v>8278</v>
      </c>
      <c r="B4014" s="49" t="s">
        <v>8279</v>
      </c>
      <c r="C4014" s="50">
        <v>0.41</v>
      </c>
      <c r="D4014" s="51">
        <v>-0.0347</v>
      </c>
      <c r="E4014" s="52">
        <v>-0.078</v>
      </c>
      <c r="F4014" s="51">
        <v>6007272.0</v>
      </c>
      <c r="G4014" s="49" t="s">
        <v>56</v>
      </c>
      <c r="H4014" s="51">
        <v>2015.0</v>
      </c>
      <c r="I4014" s="51">
        <v>68586.0</v>
      </c>
      <c r="J4014" s="49" t="s">
        <v>72</v>
      </c>
      <c r="K4014" s="49" t="s">
        <v>650</v>
      </c>
    </row>
    <row r="4015">
      <c r="A4015" s="49" t="s">
        <v>8280</v>
      </c>
      <c r="B4015" s="49" t="s">
        <v>8281</v>
      </c>
      <c r="C4015" s="50">
        <v>11.87</v>
      </c>
      <c r="D4015" s="51">
        <v>-0.56</v>
      </c>
      <c r="E4015" s="52">
        <v>-0.0451</v>
      </c>
      <c r="F4015" s="53">
        <v>8.27E8</v>
      </c>
      <c r="G4015" s="49" t="s">
        <v>56</v>
      </c>
      <c r="H4015" s="51">
        <v>2020.0</v>
      </c>
      <c r="I4015" s="51">
        <v>1205603.0</v>
      </c>
      <c r="J4015" s="49" t="s">
        <v>72</v>
      </c>
      <c r="K4015" s="49" t="s">
        <v>237</v>
      </c>
    </row>
    <row r="4016">
      <c r="A4016" s="49" t="s">
        <v>8282</v>
      </c>
      <c r="B4016" s="49" t="s">
        <v>8283</v>
      </c>
      <c r="C4016" s="50">
        <v>14.17</v>
      </c>
      <c r="D4016" s="51">
        <v>-0.08</v>
      </c>
      <c r="E4016" s="52">
        <v>-0.0056</v>
      </c>
      <c r="F4016" s="53">
        <v>2.55E8</v>
      </c>
      <c r="G4016" s="49" t="s">
        <v>56</v>
      </c>
      <c r="I4016" s="51">
        <v>44608.0</v>
      </c>
      <c r="J4016" s="49" t="s">
        <v>145</v>
      </c>
      <c r="K4016" s="49" t="s">
        <v>588</v>
      </c>
    </row>
    <row r="4017">
      <c r="A4017" s="49" t="s">
        <v>8284</v>
      </c>
      <c r="B4017" s="49" t="s">
        <v>8285</v>
      </c>
      <c r="C4017" s="50">
        <v>449.18</v>
      </c>
      <c r="D4017" s="51">
        <v>3.11</v>
      </c>
      <c r="E4017" s="52">
        <v>0.007</v>
      </c>
      <c r="F4017" s="53">
        <v>1.13E11</v>
      </c>
      <c r="G4017" s="49" t="s">
        <v>56</v>
      </c>
      <c r="I4017" s="51">
        <v>2008942.0</v>
      </c>
      <c r="J4017" s="49" t="s">
        <v>57</v>
      </c>
      <c r="K4017" s="49" t="s">
        <v>249</v>
      </c>
    </row>
    <row r="4018">
      <c r="A4018" s="49" t="s">
        <v>8286</v>
      </c>
      <c r="B4018" s="49" t="s">
        <v>8287</v>
      </c>
      <c r="C4018" s="50">
        <v>23.4</v>
      </c>
      <c r="D4018" s="51">
        <v>-0.66</v>
      </c>
      <c r="E4018" s="52">
        <v>-0.0274</v>
      </c>
      <c r="F4018" s="53">
        <v>3.97E9</v>
      </c>
      <c r="G4018" s="49" t="s">
        <v>56</v>
      </c>
      <c r="I4018" s="51">
        <v>1932388.0</v>
      </c>
      <c r="J4018" s="49" t="s">
        <v>72</v>
      </c>
      <c r="K4018" s="49" t="s">
        <v>101</v>
      </c>
    </row>
    <row r="4019">
      <c r="A4019" s="49" t="s">
        <v>8288</v>
      </c>
      <c r="B4019" s="49" t="s">
        <v>8289</v>
      </c>
      <c r="C4019" s="50">
        <v>26.41</v>
      </c>
      <c r="D4019" s="51">
        <v>0.01</v>
      </c>
      <c r="E4019" s="52">
        <v>4.0E-4</v>
      </c>
      <c r="F4019" s="54"/>
      <c r="G4019" s="49" t="s">
        <v>56</v>
      </c>
      <c r="I4019" s="51">
        <v>40894.0</v>
      </c>
      <c r="J4019" s="54"/>
      <c r="K4019" s="54"/>
    </row>
    <row r="4020">
      <c r="A4020" s="49" t="s">
        <v>8290</v>
      </c>
      <c r="B4020" s="49" t="s">
        <v>8291</v>
      </c>
      <c r="C4020" s="50">
        <v>5.74</v>
      </c>
      <c r="D4020" s="51">
        <v>-0.01</v>
      </c>
      <c r="E4020" s="52">
        <v>-0.0017</v>
      </c>
      <c r="F4020" s="53">
        <v>5.88E8</v>
      </c>
      <c r="G4020" s="49" t="s">
        <v>144</v>
      </c>
      <c r="H4020" s="54"/>
      <c r="I4020" s="51">
        <v>43747.0</v>
      </c>
      <c r="J4020" s="49" t="s">
        <v>145</v>
      </c>
      <c r="K4020" s="49" t="s">
        <v>588</v>
      </c>
    </row>
    <row r="4021">
      <c r="A4021" s="49" t="s">
        <v>8292</v>
      </c>
      <c r="B4021" s="49" t="s">
        <v>8293</v>
      </c>
      <c r="C4021" s="50">
        <v>175.54</v>
      </c>
      <c r="D4021" s="51">
        <v>-0.1</v>
      </c>
      <c r="E4021" s="52">
        <v>-6.0E-4</v>
      </c>
      <c r="F4021" s="53">
        <v>4.22E10</v>
      </c>
      <c r="G4021" s="49" t="s">
        <v>56</v>
      </c>
      <c r="H4021" s="51">
        <v>2001.0</v>
      </c>
      <c r="I4021" s="51">
        <v>1503657.0</v>
      </c>
      <c r="J4021" s="49" t="s">
        <v>365</v>
      </c>
      <c r="K4021" s="49" t="s">
        <v>1490</v>
      </c>
    </row>
    <row r="4022">
      <c r="A4022" s="49" t="s">
        <v>8294</v>
      </c>
      <c r="B4022" s="49" t="s">
        <v>8295</v>
      </c>
      <c r="C4022" s="50">
        <v>6.33</v>
      </c>
      <c r="D4022" s="51">
        <v>-0.1</v>
      </c>
      <c r="E4022" s="52">
        <v>-0.0156</v>
      </c>
      <c r="F4022" s="53">
        <v>1.03E8</v>
      </c>
      <c r="G4022" s="49" t="s">
        <v>56</v>
      </c>
      <c r="I4022" s="51">
        <v>4333.0</v>
      </c>
      <c r="J4022" s="54"/>
      <c r="K4022" s="54"/>
    </row>
    <row r="4023">
      <c r="A4023" s="49" t="s">
        <v>8296</v>
      </c>
      <c r="B4023" s="49" t="s">
        <v>8297</v>
      </c>
      <c r="C4023" s="50">
        <v>122.58</v>
      </c>
      <c r="D4023" s="51">
        <v>15.66</v>
      </c>
      <c r="E4023" s="52">
        <v>0.1465</v>
      </c>
      <c r="F4023" s="53">
        <v>1.35E9</v>
      </c>
      <c r="G4023" s="49" t="s">
        <v>56</v>
      </c>
      <c r="I4023" s="51">
        <v>489534.0</v>
      </c>
      <c r="J4023" s="49" t="s">
        <v>57</v>
      </c>
      <c r="K4023" s="49" t="s">
        <v>111</v>
      </c>
    </row>
    <row r="4024">
      <c r="A4024" s="49" t="s">
        <v>8298</v>
      </c>
      <c r="B4024" s="49" t="s">
        <v>8299</v>
      </c>
      <c r="C4024" s="50">
        <v>2.77</v>
      </c>
      <c r="D4024" s="51">
        <v>0.07</v>
      </c>
      <c r="E4024" s="52">
        <v>0.0259</v>
      </c>
      <c r="F4024" s="51">
        <v>3.1151988E7</v>
      </c>
      <c r="G4024" s="49" t="s">
        <v>56</v>
      </c>
      <c r="I4024" s="51">
        <v>4549.0</v>
      </c>
      <c r="J4024" s="49" t="s">
        <v>82</v>
      </c>
      <c r="K4024" s="49" t="s">
        <v>1973</v>
      </c>
    </row>
    <row r="4025">
      <c r="A4025" s="49" t="s">
        <v>8300</v>
      </c>
      <c r="B4025" s="49" t="s">
        <v>8301</v>
      </c>
      <c r="C4025" s="50">
        <v>49.45</v>
      </c>
      <c r="D4025" s="51">
        <v>-0.37</v>
      </c>
      <c r="E4025" s="52">
        <v>-0.0074</v>
      </c>
      <c r="F4025" s="53">
        <v>1.25E10</v>
      </c>
      <c r="G4025" s="49" t="s">
        <v>56</v>
      </c>
      <c r="I4025" s="51">
        <v>1006316.0</v>
      </c>
      <c r="J4025" s="49" t="s">
        <v>365</v>
      </c>
      <c r="K4025" s="49" t="s">
        <v>366</v>
      </c>
    </row>
    <row r="4026">
      <c r="A4026" s="49" t="s">
        <v>8302</v>
      </c>
      <c r="B4026" s="49" t="s">
        <v>8303</v>
      </c>
      <c r="C4026" s="50">
        <v>69.21</v>
      </c>
      <c r="D4026" s="51">
        <v>-1.27</v>
      </c>
      <c r="E4026" s="52">
        <v>-0.018</v>
      </c>
      <c r="F4026" s="53">
        <v>4.74E9</v>
      </c>
      <c r="G4026" s="49" t="s">
        <v>56</v>
      </c>
      <c r="H4026" s="51">
        <v>2015.0</v>
      </c>
      <c r="I4026" s="51">
        <v>482242.0</v>
      </c>
      <c r="J4026" s="49" t="s">
        <v>82</v>
      </c>
      <c r="K4026" s="49" t="s">
        <v>152</v>
      </c>
    </row>
    <row r="4027">
      <c r="A4027" s="49" t="s">
        <v>8304</v>
      </c>
      <c r="B4027" s="49" t="s">
        <v>8305</v>
      </c>
      <c r="C4027" s="50">
        <v>74.98</v>
      </c>
      <c r="D4027" s="51">
        <v>0.11</v>
      </c>
      <c r="E4027" s="52">
        <v>0.0015</v>
      </c>
      <c r="F4027" s="53">
        <v>6.85E9</v>
      </c>
      <c r="G4027" s="49" t="s">
        <v>56</v>
      </c>
      <c r="I4027" s="51">
        <v>1259192.0</v>
      </c>
      <c r="J4027" s="49" t="s">
        <v>107</v>
      </c>
      <c r="K4027" s="49" t="s">
        <v>348</v>
      </c>
    </row>
    <row r="4028">
      <c r="A4028" s="49" t="s">
        <v>8306</v>
      </c>
      <c r="B4028" s="49" t="s">
        <v>8307</v>
      </c>
      <c r="C4028" s="50">
        <v>4.5</v>
      </c>
      <c r="D4028" s="51">
        <v>-0.36</v>
      </c>
      <c r="E4028" s="52">
        <v>-0.0741</v>
      </c>
      <c r="F4028" s="53">
        <v>8.81E8</v>
      </c>
      <c r="G4028" s="49" t="s">
        <v>56</v>
      </c>
      <c r="H4028" s="51">
        <v>2021.0</v>
      </c>
      <c r="I4028" s="51">
        <v>177555.0</v>
      </c>
      <c r="J4028" s="49" t="s">
        <v>57</v>
      </c>
      <c r="K4028" s="49" t="s">
        <v>345</v>
      </c>
    </row>
    <row r="4029">
      <c r="A4029" s="49" t="s">
        <v>8308</v>
      </c>
      <c r="B4029" s="49" t="s">
        <v>8309</v>
      </c>
      <c r="C4029" s="50">
        <v>0.64</v>
      </c>
      <c r="D4029" s="51">
        <v>-0.0549</v>
      </c>
      <c r="E4029" s="52">
        <v>-0.079</v>
      </c>
      <c r="F4029" s="53">
        <v>1.25E8</v>
      </c>
      <c r="G4029" s="49" t="s">
        <v>56</v>
      </c>
      <c r="H4029" s="51">
        <v>2021.0</v>
      </c>
      <c r="I4029" s="51">
        <v>28615.0</v>
      </c>
      <c r="J4029" s="49" t="s">
        <v>57</v>
      </c>
      <c r="K4029" s="49" t="s">
        <v>345</v>
      </c>
    </row>
    <row r="4030">
      <c r="A4030" s="49" t="s">
        <v>8310</v>
      </c>
      <c r="B4030" s="49" t="s">
        <v>8311</v>
      </c>
      <c r="C4030" s="50">
        <v>4.669</v>
      </c>
      <c r="D4030" s="51">
        <v>-0.011</v>
      </c>
      <c r="E4030" s="52">
        <v>-0.0024</v>
      </c>
      <c r="F4030" s="51">
        <v>5.351414E7</v>
      </c>
      <c r="G4030" s="49" t="s">
        <v>56</v>
      </c>
      <c r="I4030" s="51">
        <v>7077.0</v>
      </c>
      <c r="J4030" s="49" t="s">
        <v>68</v>
      </c>
      <c r="K4030" s="49" t="s">
        <v>86</v>
      </c>
    </row>
    <row r="4031">
      <c r="A4031" s="49" t="s">
        <v>8312</v>
      </c>
      <c r="B4031" s="49" t="s">
        <v>8313</v>
      </c>
      <c r="C4031" s="50">
        <v>27.47</v>
      </c>
      <c r="D4031" s="51">
        <v>-1.02</v>
      </c>
      <c r="E4031" s="52">
        <v>-0.0358</v>
      </c>
      <c r="F4031" s="53">
        <v>1.22E9</v>
      </c>
      <c r="G4031" s="49" t="s">
        <v>56</v>
      </c>
      <c r="H4031" s="51">
        <v>2022.0</v>
      </c>
      <c r="I4031" s="51">
        <v>91535.0</v>
      </c>
      <c r="J4031" s="49" t="s">
        <v>72</v>
      </c>
      <c r="K4031" s="49" t="s">
        <v>133</v>
      </c>
    </row>
    <row r="4032">
      <c r="A4032" s="49" t="s">
        <v>8314</v>
      </c>
      <c r="B4032" s="49" t="s">
        <v>8315</v>
      </c>
      <c r="C4032" s="50">
        <v>10.35</v>
      </c>
      <c r="D4032" s="51">
        <v>0.0</v>
      </c>
      <c r="E4032" s="52">
        <v>0.0</v>
      </c>
      <c r="F4032" s="51">
        <v>0.0</v>
      </c>
      <c r="G4032" s="54"/>
      <c r="H4032" s="51">
        <v>2021.0</v>
      </c>
      <c r="I4032" s="51">
        <v>131.0</v>
      </c>
      <c r="J4032" s="49" t="s">
        <v>72</v>
      </c>
      <c r="K4032" s="49" t="s">
        <v>73</v>
      </c>
    </row>
    <row r="4033">
      <c r="A4033" s="49" t="s">
        <v>8316</v>
      </c>
      <c r="B4033" s="49" t="s">
        <v>8317</v>
      </c>
      <c r="C4033" s="50">
        <v>1.41</v>
      </c>
      <c r="D4033" s="51">
        <v>0.01</v>
      </c>
      <c r="E4033" s="52">
        <v>0.0071</v>
      </c>
      <c r="F4033" s="51">
        <v>1.160134E7</v>
      </c>
      <c r="G4033" s="54"/>
      <c r="H4033" s="51">
        <v>2021.0</v>
      </c>
      <c r="I4033" s="51">
        <v>45603.0</v>
      </c>
      <c r="J4033" s="49" t="s">
        <v>145</v>
      </c>
      <c r="K4033" s="49" t="s">
        <v>588</v>
      </c>
    </row>
    <row r="4034">
      <c r="A4034" s="49" t="s">
        <v>8318</v>
      </c>
      <c r="B4034" s="49" t="s">
        <v>8319</v>
      </c>
      <c r="C4034" s="50">
        <v>8.32</v>
      </c>
      <c r="D4034" s="51">
        <v>-0.03</v>
      </c>
      <c r="E4034" s="52">
        <v>-0.0036</v>
      </c>
      <c r="F4034" s="53">
        <v>2.95E8</v>
      </c>
      <c r="G4034" s="49" t="s">
        <v>56</v>
      </c>
      <c r="H4034" s="51">
        <v>2014.0</v>
      </c>
      <c r="I4034" s="51">
        <v>193783.0</v>
      </c>
      <c r="J4034" s="49" t="s">
        <v>95</v>
      </c>
      <c r="K4034" s="49" t="s">
        <v>1195</v>
      </c>
    </row>
    <row r="4035">
      <c r="A4035" s="49" t="s">
        <v>8320</v>
      </c>
      <c r="B4035" s="49" t="s">
        <v>8321</v>
      </c>
      <c r="C4035" s="50">
        <v>0.423</v>
      </c>
      <c r="D4035" s="51">
        <v>-0.011</v>
      </c>
      <c r="E4035" s="52">
        <v>-0.0254</v>
      </c>
      <c r="F4035" s="51">
        <v>4.6472004E7</v>
      </c>
      <c r="G4035" s="49" t="s">
        <v>56</v>
      </c>
      <c r="I4035" s="51">
        <v>315534.0</v>
      </c>
      <c r="J4035" s="49" t="s">
        <v>72</v>
      </c>
      <c r="K4035" s="49" t="s">
        <v>68</v>
      </c>
    </row>
    <row r="4036">
      <c r="A4036" s="49" t="s">
        <v>8322</v>
      </c>
      <c r="B4036" s="49" t="s">
        <v>8323</v>
      </c>
      <c r="C4036" s="50">
        <v>70.32</v>
      </c>
      <c r="D4036" s="51">
        <v>-0.47</v>
      </c>
      <c r="E4036" s="52">
        <v>-0.0066</v>
      </c>
      <c r="F4036" s="53">
        <v>1.12E10</v>
      </c>
      <c r="G4036" s="49" t="s">
        <v>56</v>
      </c>
      <c r="H4036" s="51">
        <v>1997.0</v>
      </c>
      <c r="I4036" s="51">
        <v>712918.0</v>
      </c>
      <c r="J4036" s="49" t="s">
        <v>107</v>
      </c>
      <c r="K4036" s="49" t="s">
        <v>819</v>
      </c>
    </row>
    <row r="4037">
      <c r="A4037" s="49" t="s">
        <v>8324</v>
      </c>
      <c r="B4037" s="49" t="s">
        <v>8325</v>
      </c>
      <c r="C4037" s="50">
        <v>6.47</v>
      </c>
      <c r="D4037" s="51">
        <v>-0.12</v>
      </c>
      <c r="E4037" s="52">
        <v>-0.0182</v>
      </c>
      <c r="F4037" s="53">
        <v>7.55E8</v>
      </c>
      <c r="G4037" s="49" t="s">
        <v>1194</v>
      </c>
      <c r="H4037" s="51">
        <v>2017.0</v>
      </c>
      <c r="I4037" s="51">
        <v>234583.0</v>
      </c>
      <c r="J4037" s="49" t="s">
        <v>57</v>
      </c>
      <c r="K4037" s="49" t="s">
        <v>425</v>
      </c>
    </row>
    <row r="4038">
      <c r="A4038" s="49" t="s">
        <v>8326</v>
      </c>
      <c r="B4038" s="49" t="s">
        <v>8327</v>
      </c>
      <c r="C4038" s="50">
        <v>3.49</v>
      </c>
      <c r="D4038" s="51">
        <v>0.01</v>
      </c>
      <c r="E4038" s="52">
        <v>0.0029</v>
      </c>
      <c r="F4038" s="53">
        <v>1.66E8</v>
      </c>
      <c r="G4038" s="49" t="s">
        <v>121</v>
      </c>
      <c r="H4038" s="54"/>
      <c r="I4038" s="51">
        <v>117253.0</v>
      </c>
      <c r="J4038" s="49" t="s">
        <v>57</v>
      </c>
      <c r="K4038" s="49" t="s">
        <v>345</v>
      </c>
    </row>
    <row r="4039">
      <c r="A4039" s="49" t="s">
        <v>8328</v>
      </c>
      <c r="B4039" s="49" t="s">
        <v>8329</v>
      </c>
      <c r="C4039" s="50">
        <v>116.3</v>
      </c>
      <c r="D4039" s="51">
        <v>-1.68</v>
      </c>
      <c r="E4039" s="52">
        <v>-0.0142</v>
      </c>
      <c r="F4039" s="53">
        <v>3.52E9</v>
      </c>
      <c r="G4039" s="49" t="s">
        <v>56</v>
      </c>
      <c r="H4039" s="51">
        <v>2008.0</v>
      </c>
      <c r="I4039" s="51">
        <v>175087.0</v>
      </c>
      <c r="J4039" s="49" t="s">
        <v>68</v>
      </c>
      <c r="K4039" s="49" t="s">
        <v>69</v>
      </c>
    </row>
    <row r="4040">
      <c r="A4040" s="49" t="s">
        <v>8330</v>
      </c>
      <c r="B4040" s="49" t="s">
        <v>8331</v>
      </c>
      <c r="C4040" s="50">
        <v>15.83</v>
      </c>
      <c r="D4040" s="51">
        <v>-0.67</v>
      </c>
      <c r="E4040" s="52">
        <v>-0.0406</v>
      </c>
      <c r="F4040" s="53">
        <v>2.41E8</v>
      </c>
      <c r="G4040" s="49" t="s">
        <v>56</v>
      </c>
      <c r="H4040" s="51">
        <v>2018.0</v>
      </c>
      <c r="I4040" s="51">
        <v>281985.0</v>
      </c>
      <c r="J4040" s="49" t="s">
        <v>95</v>
      </c>
      <c r="K4040" s="49" t="s">
        <v>800</v>
      </c>
    </row>
    <row r="4041">
      <c r="A4041" s="49" t="s">
        <v>8332</v>
      </c>
      <c r="B4041" s="49" t="s">
        <v>8333</v>
      </c>
      <c r="C4041" s="50">
        <v>190.46</v>
      </c>
      <c r="D4041" s="51">
        <v>-3.0</v>
      </c>
      <c r="E4041" s="52">
        <v>-0.0155</v>
      </c>
      <c r="F4041" s="53">
        <v>1.1E11</v>
      </c>
      <c r="G4041" s="49" t="s">
        <v>56</v>
      </c>
      <c r="I4041" s="51">
        <v>2943366.0</v>
      </c>
      <c r="J4041" s="49" t="s">
        <v>95</v>
      </c>
      <c r="K4041" s="49" t="s">
        <v>1365</v>
      </c>
    </row>
    <row r="4042">
      <c r="A4042" s="49" t="s">
        <v>8334</v>
      </c>
      <c r="B4042" s="49" t="s">
        <v>8335</v>
      </c>
      <c r="C4042" s="50">
        <v>2.59</v>
      </c>
      <c r="D4042" s="51">
        <v>0.06</v>
      </c>
      <c r="E4042" s="52">
        <v>0.0237</v>
      </c>
      <c r="F4042" s="51">
        <v>1.3768E7</v>
      </c>
      <c r="G4042" s="49" t="s">
        <v>56</v>
      </c>
      <c r="I4042" s="51">
        <v>7967.0</v>
      </c>
      <c r="J4042" s="49" t="s">
        <v>82</v>
      </c>
      <c r="K4042" s="49" t="s">
        <v>83</v>
      </c>
    </row>
    <row r="4043">
      <c r="A4043" s="49" t="s">
        <v>8336</v>
      </c>
      <c r="B4043" s="49" t="s">
        <v>8337</v>
      </c>
      <c r="C4043" s="50">
        <v>29.62</v>
      </c>
      <c r="D4043" s="51">
        <v>-0.53</v>
      </c>
      <c r="E4043" s="52">
        <v>-0.0176</v>
      </c>
      <c r="F4043" s="53">
        <v>1.2E9</v>
      </c>
      <c r="G4043" s="49" t="s">
        <v>56</v>
      </c>
      <c r="H4043" s="51">
        <v>2014.0</v>
      </c>
      <c r="I4043" s="51">
        <v>869928.0</v>
      </c>
      <c r="J4043" s="49" t="s">
        <v>95</v>
      </c>
      <c r="K4043" s="49" t="s">
        <v>1315</v>
      </c>
    </row>
    <row r="4044">
      <c r="A4044" s="49" t="s">
        <v>8338</v>
      </c>
      <c r="B4044" s="49" t="s">
        <v>8339</v>
      </c>
      <c r="C4044" s="50">
        <v>4.41</v>
      </c>
      <c r="D4044" s="51">
        <v>-0.05</v>
      </c>
      <c r="E4044" s="52">
        <v>-0.0112</v>
      </c>
      <c r="F4044" s="53">
        <v>3.16E9</v>
      </c>
      <c r="G4044" s="49" t="s">
        <v>4099</v>
      </c>
      <c r="H4044" s="51">
        <v>2004.0</v>
      </c>
      <c r="I4044" s="51">
        <v>119289.0</v>
      </c>
      <c r="J4044" s="49" t="s">
        <v>107</v>
      </c>
      <c r="K4044" s="49" t="s">
        <v>111</v>
      </c>
    </row>
    <row r="4045">
      <c r="A4045" s="49" t="s">
        <v>8340</v>
      </c>
      <c r="B4045" s="49" t="s">
        <v>8341</v>
      </c>
      <c r="C4045" s="50">
        <v>225.88</v>
      </c>
      <c r="D4045" s="51">
        <v>-6.86</v>
      </c>
      <c r="E4045" s="52">
        <v>-0.0295</v>
      </c>
      <c r="F4045" s="53">
        <v>1.72E10</v>
      </c>
      <c r="G4045" s="49" t="s">
        <v>56</v>
      </c>
      <c r="H4045" s="51">
        <v>2010.0</v>
      </c>
      <c r="I4045" s="51">
        <v>364613.0</v>
      </c>
      <c r="J4045" s="49" t="s">
        <v>72</v>
      </c>
      <c r="K4045" s="49" t="s">
        <v>185</v>
      </c>
    </row>
    <row r="4046">
      <c r="A4046" s="49" t="s">
        <v>8342</v>
      </c>
      <c r="B4046" s="49" t="s">
        <v>8343</v>
      </c>
      <c r="C4046" s="50">
        <v>6.44</v>
      </c>
      <c r="D4046" s="51">
        <v>-0.08</v>
      </c>
      <c r="E4046" s="52">
        <v>-0.0123</v>
      </c>
      <c r="F4046" s="53">
        <v>7.77E8</v>
      </c>
      <c r="G4046" s="49" t="s">
        <v>56</v>
      </c>
      <c r="I4046" s="51">
        <v>347304.0</v>
      </c>
      <c r="J4046" s="49" t="s">
        <v>72</v>
      </c>
      <c r="K4046" s="49" t="s">
        <v>650</v>
      </c>
    </row>
    <row r="4047">
      <c r="A4047" s="49" t="s">
        <v>8344</v>
      </c>
      <c r="B4047" s="49" t="s">
        <v>8345</v>
      </c>
      <c r="C4047" s="50">
        <v>2.68</v>
      </c>
      <c r="D4047" s="51">
        <v>0.0</v>
      </c>
      <c r="E4047" s="52">
        <v>0.0</v>
      </c>
      <c r="F4047" s="53">
        <v>2.09E8</v>
      </c>
      <c r="G4047" s="49" t="s">
        <v>56</v>
      </c>
      <c r="H4047" s="51">
        <v>2000.0</v>
      </c>
      <c r="I4047" s="51">
        <v>1736365.0</v>
      </c>
      <c r="J4047" s="49" t="s">
        <v>107</v>
      </c>
      <c r="K4047" s="49" t="s">
        <v>262</v>
      </c>
    </row>
    <row r="4048">
      <c r="A4048" s="49" t="s">
        <v>8346</v>
      </c>
      <c r="B4048" s="49" t="s">
        <v>8347</v>
      </c>
      <c r="C4048" s="50">
        <v>1.48</v>
      </c>
      <c r="D4048" s="51">
        <v>-0.02</v>
      </c>
      <c r="E4048" s="52">
        <v>-0.0133</v>
      </c>
      <c r="F4048" s="51">
        <v>5.5434048E7</v>
      </c>
      <c r="G4048" s="49" t="s">
        <v>56</v>
      </c>
      <c r="H4048" s="51">
        <v>1996.0</v>
      </c>
      <c r="I4048" s="51">
        <v>12262.0</v>
      </c>
      <c r="J4048" s="49" t="s">
        <v>107</v>
      </c>
      <c r="K4048" s="49" t="s">
        <v>108</v>
      </c>
    </row>
    <row r="4049">
      <c r="A4049" s="49" t="s">
        <v>8348</v>
      </c>
      <c r="B4049" s="49" t="s">
        <v>8349</v>
      </c>
      <c r="C4049" s="50">
        <v>0.3984</v>
      </c>
      <c r="D4049" s="51">
        <v>0.0197</v>
      </c>
      <c r="E4049" s="52">
        <v>0.052</v>
      </c>
      <c r="F4049" s="51">
        <v>2.3654228E7</v>
      </c>
      <c r="G4049" s="49" t="s">
        <v>56</v>
      </c>
      <c r="H4049" s="51">
        <v>2022.0</v>
      </c>
      <c r="I4049" s="51">
        <v>51620.0</v>
      </c>
      <c r="J4049" s="49" t="s">
        <v>57</v>
      </c>
      <c r="K4049" s="49" t="s">
        <v>1795</v>
      </c>
    </row>
    <row r="4050">
      <c r="A4050" s="49" t="s">
        <v>8350</v>
      </c>
      <c r="B4050" s="49" t="s">
        <v>8351</v>
      </c>
      <c r="C4050" s="50">
        <v>1.41</v>
      </c>
      <c r="D4050" s="51">
        <v>-0.13</v>
      </c>
      <c r="E4050" s="52">
        <v>-0.0844</v>
      </c>
      <c r="F4050" s="51">
        <v>3.6047234E7</v>
      </c>
      <c r="G4050" s="49" t="s">
        <v>56</v>
      </c>
      <c r="I4050" s="51">
        <v>40331.0</v>
      </c>
      <c r="J4050" s="49" t="s">
        <v>82</v>
      </c>
      <c r="K4050" s="49" t="s">
        <v>139</v>
      </c>
    </row>
    <row r="4051">
      <c r="A4051" s="49" t="s">
        <v>8352</v>
      </c>
      <c r="B4051" s="49" t="s">
        <v>8353</v>
      </c>
      <c r="C4051" s="50">
        <v>54.0</v>
      </c>
      <c r="D4051" s="51">
        <v>-0.93</v>
      </c>
      <c r="E4051" s="52">
        <v>-0.0169</v>
      </c>
      <c r="F4051" s="53">
        <v>3.89E9</v>
      </c>
      <c r="G4051" s="49" t="s">
        <v>56</v>
      </c>
      <c r="I4051" s="51">
        <v>727302.0</v>
      </c>
      <c r="J4051" s="49" t="s">
        <v>127</v>
      </c>
      <c r="K4051" s="49" t="s">
        <v>987</v>
      </c>
    </row>
    <row r="4052">
      <c r="A4052" s="49" t="s">
        <v>8354</v>
      </c>
      <c r="B4052" s="49" t="s">
        <v>8355</v>
      </c>
      <c r="C4052" s="50">
        <v>5.77</v>
      </c>
      <c r="D4052" s="51">
        <v>-0.09</v>
      </c>
      <c r="E4052" s="52">
        <v>-0.0154</v>
      </c>
      <c r="F4052" s="53">
        <v>3.74E8</v>
      </c>
      <c r="G4052" s="49" t="s">
        <v>56</v>
      </c>
      <c r="H4052" s="51">
        <v>2018.0</v>
      </c>
      <c r="I4052" s="51">
        <v>417009.0</v>
      </c>
      <c r="J4052" s="49" t="s">
        <v>82</v>
      </c>
      <c r="K4052" s="49" t="s">
        <v>83</v>
      </c>
    </row>
    <row r="4053">
      <c r="A4053" s="49" t="s">
        <v>8356</v>
      </c>
      <c r="B4053" s="49" t="s">
        <v>8357</v>
      </c>
      <c r="C4053" s="50">
        <v>19.53</v>
      </c>
      <c r="D4053" s="51">
        <v>-0.02</v>
      </c>
      <c r="E4053" s="52">
        <v>-0.001</v>
      </c>
      <c r="F4053" s="53">
        <v>5.99E8</v>
      </c>
      <c r="G4053" s="49" t="s">
        <v>56</v>
      </c>
      <c r="H4053" s="51">
        <v>2006.0</v>
      </c>
      <c r="I4053" s="51">
        <v>101532.0</v>
      </c>
      <c r="J4053" s="49" t="s">
        <v>95</v>
      </c>
      <c r="K4053" s="49" t="s">
        <v>707</v>
      </c>
    </row>
    <row r="4054">
      <c r="A4054" s="49" t="s">
        <v>8358</v>
      </c>
      <c r="B4054" s="49" t="s">
        <v>8359</v>
      </c>
      <c r="C4054" s="50">
        <v>0.125</v>
      </c>
      <c r="D4054" s="51">
        <v>-0.0105</v>
      </c>
      <c r="E4054" s="52">
        <v>-0.0775</v>
      </c>
      <c r="F4054" s="51">
        <v>1725679.0</v>
      </c>
      <c r="G4054" s="49" t="s">
        <v>56</v>
      </c>
      <c r="H4054" s="51">
        <v>2023.0</v>
      </c>
      <c r="I4054" s="51">
        <v>1.2039425E7</v>
      </c>
      <c r="J4054" s="54"/>
      <c r="K4054" s="54"/>
    </row>
    <row r="4055">
      <c r="A4055" s="49" t="s">
        <v>8360</v>
      </c>
      <c r="B4055" s="49" t="s">
        <v>8361</v>
      </c>
      <c r="C4055" s="50">
        <v>601.95</v>
      </c>
      <c r="D4055" s="51">
        <v>-40.29</v>
      </c>
      <c r="E4055" s="52">
        <v>-0.0627</v>
      </c>
      <c r="F4055" s="53">
        <v>7.98E10</v>
      </c>
      <c r="G4055" s="49" t="s">
        <v>56</v>
      </c>
      <c r="H4055" s="51">
        <v>1984.0</v>
      </c>
      <c r="I4055" s="51">
        <v>2506578.0</v>
      </c>
      <c r="J4055" s="49" t="s">
        <v>107</v>
      </c>
      <c r="K4055" s="49" t="s">
        <v>111</v>
      </c>
    </row>
    <row r="4056">
      <c r="A4056" s="49" t="s">
        <v>8362</v>
      </c>
      <c r="B4056" s="49" t="s">
        <v>8363</v>
      </c>
      <c r="C4056" s="50">
        <v>5.41</v>
      </c>
      <c r="D4056" s="51">
        <v>-0.04</v>
      </c>
      <c r="E4056" s="52">
        <v>-0.0073</v>
      </c>
      <c r="F4056" s="51">
        <v>7.3802679E7</v>
      </c>
      <c r="G4056" s="49" t="s">
        <v>1626</v>
      </c>
      <c r="H4056" s="51">
        <v>2023.0</v>
      </c>
      <c r="I4056" s="51">
        <v>20763.0</v>
      </c>
      <c r="J4056" s="54"/>
      <c r="K4056" s="54"/>
    </row>
    <row r="4057">
      <c r="A4057" s="49" t="s">
        <v>8364</v>
      </c>
      <c r="B4057" s="49" t="s">
        <v>8365</v>
      </c>
      <c r="C4057" s="50">
        <v>20.42</v>
      </c>
      <c r="D4057" s="51">
        <v>-0.07</v>
      </c>
      <c r="E4057" s="52">
        <v>-0.0034</v>
      </c>
      <c r="F4057" s="51">
        <v>5.4956203E7</v>
      </c>
      <c r="G4057" s="49" t="s">
        <v>56</v>
      </c>
      <c r="H4057" s="51">
        <v>2013.0</v>
      </c>
      <c r="I4057" s="51">
        <v>2960.0</v>
      </c>
      <c r="J4057" s="49" t="s">
        <v>72</v>
      </c>
      <c r="K4057" s="49" t="s">
        <v>650</v>
      </c>
    </row>
    <row r="4058">
      <c r="A4058" s="49" t="s">
        <v>8366</v>
      </c>
      <c r="B4058" s="49" t="s">
        <v>8367</v>
      </c>
      <c r="C4058" s="50">
        <v>2.47</v>
      </c>
      <c r="D4058" s="51">
        <v>-0.06</v>
      </c>
      <c r="E4058" s="52">
        <v>-0.0237</v>
      </c>
      <c r="F4058" s="51">
        <v>0.0</v>
      </c>
      <c r="G4058" s="49" t="s">
        <v>56</v>
      </c>
      <c r="H4058" s="51">
        <v>2023.0</v>
      </c>
      <c r="I4058" s="51">
        <v>20333.0</v>
      </c>
      <c r="J4058" s="54"/>
      <c r="K4058" s="54"/>
    </row>
    <row r="4059">
      <c r="A4059" s="49" t="s">
        <v>8368</v>
      </c>
      <c r="B4059" s="49" t="s">
        <v>8369</v>
      </c>
      <c r="C4059" s="50">
        <v>2.86</v>
      </c>
      <c r="D4059" s="51">
        <v>-0.15</v>
      </c>
      <c r="E4059" s="52">
        <v>-0.0498</v>
      </c>
      <c r="F4059" s="53">
        <v>1.24E8</v>
      </c>
      <c r="G4059" s="49" t="s">
        <v>56</v>
      </c>
      <c r="H4059" s="51">
        <v>2014.0</v>
      </c>
      <c r="I4059" s="51">
        <v>120973.0</v>
      </c>
      <c r="J4059" s="49" t="s">
        <v>82</v>
      </c>
      <c r="K4059" s="49" t="s">
        <v>83</v>
      </c>
    </row>
    <row r="4060">
      <c r="A4060" s="49" t="s">
        <v>8370</v>
      </c>
      <c r="B4060" s="49" t="s">
        <v>8371</v>
      </c>
      <c r="C4060" s="50">
        <v>45.13</v>
      </c>
      <c r="D4060" s="51">
        <v>-0.6</v>
      </c>
      <c r="E4060" s="52">
        <v>-0.0131</v>
      </c>
      <c r="F4060" s="53">
        <v>1.94E9</v>
      </c>
      <c r="G4060" s="49" t="s">
        <v>56</v>
      </c>
      <c r="I4060" s="51">
        <v>384927.0</v>
      </c>
      <c r="J4060" s="49" t="s">
        <v>68</v>
      </c>
      <c r="K4060" s="49" t="s">
        <v>69</v>
      </c>
    </row>
    <row r="4061">
      <c r="A4061" s="49" t="s">
        <v>8372</v>
      </c>
      <c r="B4061" s="49" t="s">
        <v>8373</v>
      </c>
      <c r="C4061" s="50">
        <v>4.5</v>
      </c>
      <c r="D4061" s="51">
        <v>-0.01</v>
      </c>
      <c r="E4061" s="52">
        <v>-0.0022</v>
      </c>
      <c r="F4061" s="53">
        <v>2.77E8</v>
      </c>
      <c r="G4061" s="49" t="s">
        <v>1521</v>
      </c>
      <c r="I4061" s="51">
        <v>7708.0</v>
      </c>
      <c r="J4061" s="49" t="s">
        <v>107</v>
      </c>
      <c r="K4061" s="49" t="s">
        <v>348</v>
      </c>
    </row>
    <row r="4062">
      <c r="A4062" s="49" t="s">
        <v>8374</v>
      </c>
      <c r="B4062" s="49" t="s">
        <v>8375</v>
      </c>
      <c r="C4062" s="50">
        <v>9.79</v>
      </c>
      <c r="D4062" s="51">
        <v>0.0</v>
      </c>
      <c r="E4062" s="52">
        <v>0.0</v>
      </c>
      <c r="F4062" s="51">
        <v>6.6929472E7</v>
      </c>
      <c r="G4062" s="49" t="s">
        <v>56</v>
      </c>
      <c r="H4062" s="51">
        <v>2006.0</v>
      </c>
      <c r="I4062" s="51">
        <v>68.0</v>
      </c>
      <c r="J4062" s="49" t="s">
        <v>72</v>
      </c>
      <c r="K4062" s="49" t="s">
        <v>1641</v>
      </c>
    </row>
    <row r="4063">
      <c r="A4063" s="49" t="s">
        <v>8376</v>
      </c>
      <c r="B4063" s="49" t="s">
        <v>8377</v>
      </c>
      <c r="C4063" s="50">
        <v>73.98</v>
      </c>
      <c r="D4063" s="51">
        <v>-1.06</v>
      </c>
      <c r="E4063" s="52">
        <v>-0.0141</v>
      </c>
      <c r="F4063" s="53">
        <v>1.02E10</v>
      </c>
      <c r="G4063" s="49" t="s">
        <v>56</v>
      </c>
      <c r="I4063" s="51">
        <v>2014638.0</v>
      </c>
      <c r="J4063" s="49" t="s">
        <v>107</v>
      </c>
      <c r="K4063" s="49" t="s">
        <v>108</v>
      </c>
    </row>
    <row r="4064">
      <c r="A4064" s="49" t="s">
        <v>8378</v>
      </c>
      <c r="B4064" s="49" t="s">
        <v>8379</v>
      </c>
      <c r="C4064" s="50">
        <v>0.34</v>
      </c>
      <c r="D4064" s="51">
        <v>-0.0228</v>
      </c>
      <c r="E4064" s="52">
        <v>-0.0628</v>
      </c>
      <c r="F4064" s="51">
        <v>5999741.0</v>
      </c>
      <c r="G4064" s="49" t="s">
        <v>121</v>
      </c>
      <c r="H4064" s="51">
        <v>2023.0</v>
      </c>
      <c r="I4064" s="51">
        <v>148246.0</v>
      </c>
      <c r="J4064" s="49" t="s">
        <v>82</v>
      </c>
      <c r="K4064" s="49" t="s">
        <v>83</v>
      </c>
    </row>
    <row r="4065">
      <c r="A4065" s="49" t="s">
        <v>8380</v>
      </c>
      <c r="B4065" s="49" t="s">
        <v>8381</v>
      </c>
      <c r="C4065" s="50">
        <v>7.22</v>
      </c>
      <c r="D4065" s="51">
        <v>0.08</v>
      </c>
      <c r="E4065" s="52">
        <v>0.0112</v>
      </c>
      <c r="F4065" s="53">
        <v>2.79E8</v>
      </c>
      <c r="G4065" s="49" t="s">
        <v>56</v>
      </c>
      <c r="H4065" s="51">
        <v>2018.0</v>
      </c>
      <c r="I4065" s="51">
        <v>121048.0</v>
      </c>
      <c r="J4065" s="49" t="s">
        <v>95</v>
      </c>
      <c r="K4065" s="49" t="s">
        <v>1658</v>
      </c>
    </row>
    <row r="4066">
      <c r="A4066" s="49" t="s">
        <v>8382</v>
      </c>
      <c r="B4066" s="49" t="s">
        <v>8383</v>
      </c>
      <c r="C4066" s="50">
        <v>0.14</v>
      </c>
      <c r="D4066" s="51">
        <v>0.0</v>
      </c>
      <c r="E4066" s="52">
        <v>0.0</v>
      </c>
      <c r="F4066" s="51">
        <v>5402784.0</v>
      </c>
      <c r="G4066" s="49" t="s">
        <v>56</v>
      </c>
      <c r="H4066" s="51">
        <v>2018.0</v>
      </c>
      <c r="I4066" s="51">
        <v>3267.0</v>
      </c>
      <c r="J4066" s="49" t="s">
        <v>95</v>
      </c>
      <c r="K4066" s="49" t="s">
        <v>1658</v>
      </c>
    </row>
    <row r="4067">
      <c r="A4067" s="49" t="s">
        <v>8384</v>
      </c>
      <c r="B4067" s="49" t="s">
        <v>8385</v>
      </c>
      <c r="C4067" s="50">
        <v>0.8534</v>
      </c>
      <c r="D4067" s="51">
        <v>-0.0256</v>
      </c>
      <c r="E4067" s="52">
        <v>-0.0291</v>
      </c>
      <c r="F4067" s="51">
        <v>7973865.0</v>
      </c>
      <c r="G4067" s="54"/>
      <c r="H4067" s="51">
        <v>2020.0</v>
      </c>
      <c r="I4067" s="51">
        <v>10031.0</v>
      </c>
      <c r="J4067" s="49" t="s">
        <v>145</v>
      </c>
      <c r="K4067" s="49" t="s">
        <v>355</v>
      </c>
    </row>
    <row r="4068">
      <c r="A4068" s="49" t="s">
        <v>8386</v>
      </c>
      <c r="B4068" s="49" t="s">
        <v>8387</v>
      </c>
      <c r="C4068" s="50">
        <v>13.77</v>
      </c>
      <c r="D4068" s="51">
        <v>-0.08</v>
      </c>
      <c r="E4068" s="52">
        <v>-0.0058</v>
      </c>
      <c r="F4068" s="53">
        <v>2.09E9</v>
      </c>
      <c r="G4068" s="54"/>
      <c r="H4068" s="54"/>
      <c r="I4068" s="51">
        <v>559509.0</v>
      </c>
      <c r="J4068" s="54"/>
      <c r="K4068" s="54"/>
    </row>
    <row r="4069">
      <c r="A4069" s="49" t="s">
        <v>8388</v>
      </c>
      <c r="B4069" s="49" t="s">
        <v>8389</v>
      </c>
      <c r="C4069" s="50">
        <v>2.11</v>
      </c>
      <c r="D4069" s="51">
        <v>-0.07</v>
      </c>
      <c r="E4069" s="52">
        <v>-0.0321</v>
      </c>
      <c r="F4069" s="51">
        <v>1.7180373E7</v>
      </c>
      <c r="G4069" s="49" t="s">
        <v>56</v>
      </c>
      <c r="I4069" s="51">
        <v>7132.0</v>
      </c>
      <c r="J4069" s="49" t="s">
        <v>82</v>
      </c>
      <c r="K4069" s="49" t="s">
        <v>2612</v>
      </c>
    </row>
    <row r="4070">
      <c r="A4070" s="49" t="s">
        <v>8390</v>
      </c>
      <c r="B4070" s="49" t="s">
        <v>8391</v>
      </c>
      <c r="C4070" s="50">
        <v>169.99</v>
      </c>
      <c r="D4070" s="51">
        <v>-3.03</v>
      </c>
      <c r="E4070" s="52">
        <v>-0.0175</v>
      </c>
      <c r="F4070" s="53">
        <v>6.11E9</v>
      </c>
      <c r="G4070" s="49" t="s">
        <v>56</v>
      </c>
      <c r="H4070" s="51">
        <v>1993.0</v>
      </c>
      <c r="I4070" s="51">
        <v>234244.0</v>
      </c>
      <c r="J4070" s="49" t="s">
        <v>57</v>
      </c>
      <c r="K4070" s="49" t="s">
        <v>1185</v>
      </c>
    </row>
    <row r="4071">
      <c r="A4071" s="49" t="s">
        <v>8392</v>
      </c>
      <c r="B4071" s="49" t="s">
        <v>8393</v>
      </c>
      <c r="C4071" s="50">
        <v>25.16</v>
      </c>
      <c r="D4071" s="51">
        <v>-0.36</v>
      </c>
      <c r="E4071" s="52">
        <v>-0.0141</v>
      </c>
      <c r="F4071" s="53">
        <v>8.22E9</v>
      </c>
      <c r="G4071" s="49" t="s">
        <v>56</v>
      </c>
      <c r="I4071" s="51">
        <v>569207.0</v>
      </c>
      <c r="J4071" s="49" t="s">
        <v>95</v>
      </c>
      <c r="K4071" s="49" t="s">
        <v>901</v>
      </c>
    </row>
    <row r="4072">
      <c r="A4072" s="49" t="s">
        <v>8394</v>
      </c>
      <c r="B4072" s="49" t="s">
        <v>8395</v>
      </c>
      <c r="C4072" s="50">
        <v>25.89</v>
      </c>
      <c r="D4072" s="51">
        <v>0.0</v>
      </c>
      <c r="E4072" s="52">
        <v>0.0</v>
      </c>
      <c r="F4072" s="53">
        <v>8.46E9</v>
      </c>
      <c r="G4072" s="49" t="s">
        <v>56</v>
      </c>
      <c r="I4072" s="51">
        <v>1.0</v>
      </c>
      <c r="J4072" s="49" t="s">
        <v>57</v>
      </c>
      <c r="K4072" s="49" t="s">
        <v>1795</v>
      </c>
    </row>
    <row r="4073">
      <c r="A4073" s="49" t="s">
        <v>8396</v>
      </c>
      <c r="B4073" s="49" t="s">
        <v>8397</v>
      </c>
      <c r="C4073" s="50">
        <v>25.23</v>
      </c>
      <c r="D4073" s="51">
        <v>-0.37</v>
      </c>
      <c r="E4073" s="52">
        <v>-0.0145</v>
      </c>
      <c r="F4073" s="53">
        <v>8.24E9</v>
      </c>
      <c r="G4073" s="49" t="s">
        <v>56</v>
      </c>
      <c r="I4073" s="51">
        <v>638053.0</v>
      </c>
      <c r="J4073" s="49" t="s">
        <v>95</v>
      </c>
      <c r="K4073" s="49" t="s">
        <v>901</v>
      </c>
    </row>
    <row r="4074">
      <c r="A4074" s="49" t="s">
        <v>8398</v>
      </c>
      <c r="B4074" s="49" t="s">
        <v>8399</v>
      </c>
      <c r="C4074" s="50">
        <v>4.86</v>
      </c>
      <c r="D4074" s="51">
        <v>-0.12</v>
      </c>
      <c r="E4074" s="52">
        <v>-0.0241</v>
      </c>
      <c r="F4074" s="51">
        <v>6.1087167E7</v>
      </c>
      <c r="G4074" s="49" t="s">
        <v>56</v>
      </c>
      <c r="I4074" s="51">
        <v>37843.0</v>
      </c>
      <c r="J4074" s="49" t="s">
        <v>95</v>
      </c>
      <c r="K4074" s="49" t="s">
        <v>540</v>
      </c>
    </row>
    <row r="4075">
      <c r="A4075" s="49" t="s">
        <v>8400</v>
      </c>
      <c r="B4075" s="49" t="s">
        <v>8401</v>
      </c>
      <c r="C4075" s="50">
        <v>31.8</v>
      </c>
      <c r="D4075" s="51">
        <v>-0.55</v>
      </c>
      <c r="E4075" s="52">
        <v>-0.017</v>
      </c>
      <c r="F4075" s="53">
        <v>1.32E9</v>
      </c>
      <c r="G4075" s="49" t="s">
        <v>56</v>
      </c>
      <c r="I4075" s="51">
        <v>247856.0</v>
      </c>
      <c r="J4075" s="49" t="s">
        <v>68</v>
      </c>
      <c r="K4075" s="49" t="s">
        <v>86</v>
      </c>
    </row>
    <row r="4076">
      <c r="A4076" s="49" t="s">
        <v>8402</v>
      </c>
      <c r="B4076" s="49" t="s">
        <v>8403</v>
      </c>
      <c r="C4076" s="50">
        <v>14.71</v>
      </c>
      <c r="D4076" s="51">
        <v>-0.26</v>
      </c>
      <c r="E4076" s="52">
        <v>-0.0174</v>
      </c>
      <c r="F4076" s="53">
        <v>2.88E9</v>
      </c>
      <c r="G4076" s="49" t="s">
        <v>56</v>
      </c>
      <c r="H4076" s="51">
        <v>2021.0</v>
      </c>
      <c r="I4076" s="51">
        <v>463976.0</v>
      </c>
      <c r="J4076" s="49" t="s">
        <v>95</v>
      </c>
      <c r="K4076" s="49" t="s">
        <v>163</v>
      </c>
    </row>
    <row r="4077">
      <c r="A4077" s="49" t="s">
        <v>8404</v>
      </c>
      <c r="B4077" s="49" t="s">
        <v>8405</v>
      </c>
      <c r="C4077" s="50">
        <v>16.1</v>
      </c>
      <c r="D4077" s="51">
        <v>-0.97</v>
      </c>
      <c r="E4077" s="52">
        <v>-0.0568</v>
      </c>
      <c r="F4077" s="53">
        <v>2.89E9</v>
      </c>
      <c r="G4077" s="49" t="s">
        <v>56</v>
      </c>
      <c r="H4077" s="51">
        <v>2018.0</v>
      </c>
      <c r="I4077" s="51">
        <v>5733243.0</v>
      </c>
      <c r="J4077" s="49" t="s">
        <v>57</v>
      </c>
      <c r="K4077" s="49" t="s">
        <v>345</v>
      </c>
    </row>
    <row r="4078">
      <c r="A4078" s="49" t="s">
        <v>8406</v>
      </c>
      <c r="B4078" s="49" t="s">
        <v>8407</v>
      </c>
      <c r="C4078" s="50">
        <v>3.09</v>
      </c>
      <c r="D4078" s="51">
        <v>-0.28</v>
      </c>
      <c r="E4078" s="52">
        <v>-0.0831</v>
      </c>
      <c r="F4078" s="51">
        <v>3.3585334E7</v>
      </c>
      <c r="G4078" s="49" t="s">
        <v>56</v>
      </c>
      <c r="H4078" s="51">
        <v>2020.0</v>
      </c>
      <c r="I4078" s="51">
        <v>28046.0</v>
      </c>
      <c r="J4078" s="49" t="s">
        <v>82</v>
      </c>
      <c r="K4078" s="49" t="s">
        <v>83</v>
      </c>
    </row>
    <row r="4079">
      <c r="A4079" s="49" t="s">
        <v>8408</v>
      </c>
      <c r="B4079" s="49" t="s">
        <v>8409</v>
      </c>
      <c r="C4079" s="50">
        <v>0.45</v>
      </c>
      <c r="D4079" s="51">
        <v>0.0</v>
      </c>
      <c r="E4079" s="52">
        <v>0.0</v>
      </c>
      <c r="F4079" s="51">
        <v>3.4451727E7</v>
      </c>
      <c r="G4079" s="49" t="s">
        <v>56</v>
      </c>
      <c r="I4079" s="51">
        <v>221667.0</v>
      </c>
      <c r="J4079" s="49" t="s">
        <v>107</v>
      </c>
      <c r="K4079" s="49" t="s">
        <v>348</v>
      </c>
    </row>
    <row r="4080">
      <c r="A4080" s="49" t="s">
        <v>8410</v>
      </c>
      <c r="B4080" s="49" t="s">
        <v>8411</v>
      </c>
      <c r="C4080" s="50">
        <v>24.0</v>
      </c>
      <c r="D4080" s="51">
        <v>-0.66</v>
      </c>
      <c r="E4080" s="52">
        <v>-0.0268</v>
      </c>
      <c r="F4080" s="53">
        <v>1.84E9</v>
      </c>
      <c r="G4080" s="49" t="s">
        <v>56</v>
      </c>
      <c r="I4080" s="51">
        <v>307.0</v>
      </c>
      <c r="J4080" s="49" t="s">
        <v>107</v>
      </c>
      <c r="K4080" s="49" t="s">
        <v>348</v>
      </c>
    </row>
    <row r="4081">
      <c r="A4081" s="49" t="s">
        <v>8412</v>
      </c>
      <c r="B4081" s="49" t="s">
        <v>8413</v>
      </c>
      <c r="C4081" s="50">
        <v>4.11</v>
      </c>
      <c r="D4081" s="51">
        <v>-0.27</v>
      </c>
      <c r="E4081" s="52">
        <v>-0.0616</v>
      </c>
      <c r="F4081" s="53">
        <v>1.52E8</v>
      </c>
      <c r="G4081" s="49" t="s">
        <v>56</v>
      </c>
      <c r="H4081" s="51">
        <v>2000.0</v>
      </c>
      <c r="I4081" s="51">
        <v>103561.0</v>
      </c>
      <c r="J4081" s="49" t="s">
        <v>520</v>
      </c>
      <c r="K4081" s="49" t="s">
        <v>391</v>
      </c>
    </row>
    <row r="4082">
      <c r="A4082" s="49" t="s">
        <v>8414</v>
      </c>
      <c r="B4082" s="49" t="s">
        <v>8415</v>
      </c>
      <c r="C4082" s="50">
        <v>2.12</v>
      </c>
      <c r="D4082" s="51">
        <v>-0.05</v>
      </c>
      <c r="E4082" s="52">
        <v>-0.023</v>
      </c>
      <c r="F4082" s="54"/>
      <c r="G4082" s="49" t="s">
        <v>56</v>
      </c>
      <c r="H4082" s="51">
        <v>2023.0</v>
      </c>
      <c r="I4082" s="51">
        <v>8625.0</v>
      </c>
      <c r="J4082" s="49" t="s">
        <v>107</v>
      </c>
      <c r="K4082" s="49" t="s">
        <v>262</v>
      </c>
    </row>
    <row r="4083">
      <c r="A4083" s="49" t="s">
        <v>8416</v>
      </c>
      <c r="B4083" s="49" t="s">
        <v>8417</v>
      </c>
      <c r="C4083" s="50">
        <v>0.012</v>
      </c>
      <c r="D4083" s="51">
        <v>0.0019</v>
      </c>
      <c r="E4083" s="52">
        <v>0.1881</v>
      </c>
      <c r="F4083" s="54"/>
      <c r="G4083" s="49" t="s">
        <v>56</v>
      </c>
      <c r="H4083" s="51">
        <v>2023.0</v>
      </c>
      <c r="I4083" s="51">
        <v>15067.0</v>
      </c>
      <c r="J4083" s="49" t="s">
        <v>107</v>
      </c>
      <c r="K4083" s="49" t="s">
        <v>262</v>
      </c>
    </row>
    <row r="4084">
      <c r="A4084" s="49" t="s">
        <v>8418</v>
      </c>
      <c r="B4084" s="49" t="s">
        <v>8419</v>
      </c>
      <c r="C4084" s="50">
        <v>0.94</v>
      </c>
      <c r="D4084" s="51">
        <v>-0.0064</v>
      </c>
      <c r="E4084" s="52">
        <v>-0.0068</v>
      </c>
      <c r="F4084" s="53">
        <v>2.15E9</v>
      </c>
      <c r="G4084" s="49" t="s">
        <v>67</v>
      </c>
      <c r="H4084" s="51">
        <v>2020.0</v>
      </c>
      <c r="I4084" s="51">
        <v>2.1246216E7</v>
      </c>
      <c r="J4084" s="49" t="s">
        <v>72</v>
      </c>
      <c r="K4084" s="49" t="s">
        <v>650</v>
      </c>
    </row>
    <row r="4085">
      <c r="A4085" s="49" t="s">
        <v>8420</v>
      </c>
      <c r="B4085" s="49" t="s">
        <v>8421</v>
      </c>
      <c r="C4085" s="50">
        <v>1.23</v>
      </c>
      <c r="D4085" s="51">
        <v>0.01</v>
      </c>
      <c r="E4085" s="52">
        <v>0.0082</v>
      </c>
      <c r="F4085" s="51">
        <v>5.3782615E7</v>
      </c>
      <c r="G4085" s="49" t="s">
        <v>56</v>
      </c>
      <c r="H4085" s="51">
        <v>2021.0</v>
      </c>
      <c r="I4085" s="51">
        <v>38056.0</v>
      </c>
      <c r="J4085" s="49" t="s">
        <v>82</v>
      </c>
      <c r="K4085" s="49" t="s">
        <v>498</v>
      </c>
    </row>
    <row r="4086">
      <c r="A4086" s="49" t="s">
        <v>8422</v>
      </c>
      <c r="B4086" s="49" t="s">
        <v>8423</v>
      </c>
      <c r="C4086" s="50">
        <v>0.434</v>
      </c>
      <c r="D4086" s="51">
        <v>-0.056</v>
      </c>
      <c r="E4086" s="52">
        <v>-0.1143</v>
      </c>
      <c r="F4086" s="51">
        <v>5606082.0</v>
      </c>
      <c r="G4086" s="49" t="s">
        <v>56</v>
      </c>
      <c r="H4086" s="51">
        <v>2022.0</v>
      </c>
      <c r="I4086" s="51">
        <v>114137.0</v>
      </c>
      <c r="J4086" s="49" t="s">
        <v>82</v>
      </c>
      <c r="K4086" s="49" t="s">
        <v>745</v>
      </c>
    </row>
    <row r="4087">
      <c r="A4087" s="49" t="s">
        <v>8424</v>
      </c>
      <c r="B4087" s="49" t="s">
        <v>8425</v>
      </c>
      <c r="C4087" s="50">
        <v>0.1287</v>
      </c>
      <c r="D4087" s="51">
        <v>-3.0E-4</v>
      </c>
      <c r="E4087" s="52">
        <v>-0.0023</v>
      </c>
      <c r="F4087" s="51">
        <v>1662449.0</v>
      </c>
      <c r="G4087" s="49" t="s">
        <v>56</v>
      </c>
      <c r="H4087" s="51">
        <v>2022.0</v>
      </c>
      <c r="I4087" s="51">
        <v>805.0</v>
      </c>
      <c r="J4087" s="49" t="s">
        <v>82</v>
      </c>
      <c r="K4087" s="49" t="s">
        <v>745</v>
      </c>
    </row>
    <row r="4088">
      <c r="A4088" s="49" t="s">
        <v>8426</v>
      </c>
      <c r="B4088" s="49" t="s">
        <v>8427</v>
      </c>
      <c r="C4088" s="50">
        <v>396.19</v>
      </c>
      <c r="D4088" s="51">
        <v>-9.42</v>
      </c>
      <c r="E4088" s="52">
        <v>-0.0232</v>
      </c>
      <c r="F4088" s="53">
        <v>4.81E10</v>
      </c>
      <c r="G4088" s="49" t="s">
        <v>121</v>
      </c>
      <c r="H4088" s="51">
        <v>2007.0</v>
      </c>
      <c r="I4088" s="51">
        <v>2627335.0</v>
      </c>
      <c r="J4088" s="49" t="s">
        <v>95</v>
      </c>
      <c r="K4088" s="49" t="s">
        <v>2120</v>
      </c>
    </row>
    <row r="4089">
      <c r="A4089" s="49" t="s">
        <v>8428</v>
      </c>
      <c r="B4089" s="49" t="s">
        <v>8429</v>
      </c>
      <c r="C4089" s="50">
        <v>1.39</v>
      </c>
      <c r="D4089" s="51">
        <v>0.0</v>
      </c>
      <c r="E4089" s="52">
        <v>0.0</v>
      </c>
      <c r="F4089" s="53">
        <v>1.4E9</v>
      </c>
      <c r="G4089" s="49" t="s">
        <v>56</v>
      </c>
      <c r="I4089" s="51">
        <v>1.0098053E7</v>
      </c>
      <c r="J4089" s="49" t="s">
        <v>520</v>
      </c>
      <c r="K4089" s="49" t="s">
        <v>391</v>
      </c>
    </row>
    <row r="4090">
      <c r="A4090" s="49" t="s">
        <v>8430</v>
      </c>
      <c r="B4090" s="49" t="s">
        <v>8431</v>
      </c>
      <c r="C4090" s="50">
        <v>4.05</v>
      </c>
      <c r="D4090" s="51">
        <v>-0.15</v>
      </c>
      <c r="E4090" s="52">
        <v>-0.0357</v>
      </c>
      <c r="F4090" s="51">
        <v>3.213852E7</v>
      </c>
      <c r="G4090" s="49" t="s">
        <v>56</v>
      </c>
      <c r="H4090" s="51">
        <v>2011.0</v>
      </c>
      <c r="I4090" s="51">
        <v>9294.0</v>
      </c>
      <c r="J4090" s="49" t="s">
        <v>82</v>
      </c>
      <c r="K4090" s="49" t="s">
        <v>83</v>
      </c>
    </row>
    <row r="4091">
      <c r="A4091" s="49" t="s">
        <v>8432</v>
      </c>
      <c r="B4091" s="49" t="s">
        <v>8433</v>
      </c>
      <c r="C4091" s="50">
        <v>6.0</v>
      </c>
      <c r="D4091" s="51">
        <v>0.03</v>
      </c>
      <c r="E4091" s="52">
        <v>0.005</v>
      </c>
      <c r="F4091" s="53">
        <v>2.04E8</v>
      </c>
      <c r="G4091" s="49" t="s">
        <v>56</v>
      </c>
      <c r="H4091" s="51">
        <v>2006.0</v>
      </c>
      <c r="I4091" s="51">
        <v>210737.0</v>
      </c>
      <c r="J4091" s="49" t="s">
        <v>82</v>
      </c>
      <c r="K4091" s="49" t="s">
        <v>2876</v>
      </c>
    </row>
    <row r="4092">
      <c r="A4092" s="49" t="s">
        <v>8434</v>
      </c>
      <c r="B4092" s="49" t="s">
        <v>8435</v>
      </c>
      <c r="C4092" s="50">
        <v>8.4</v>
      </c>
      <c r="D4092" s="51">
        <v>-0.06</v>
      </c>
      <c r="E4092" s="52">
        <v>-0.0071</v>
      </c>
      <c r="F4092" s="53">
        <v>3.19E8</v>
      </c>
      <c r="G4092" s="49" t="s">
        <v>56</v>
      </c>
      <c r="H4092" s="51">
        <v>2020.0</v>
      </c>
      <c r="I4092" s="51">
        <v>176685.0</v>
      </c>
      <c r="J4092" s="49" t="s">
        <v>82</v>
      </c>
      <c r="K4092" s="49" t="s">
        <v>379</v>
      </c>
    </row>
    <row r="4093">
      <c r="A4093" s="49" t="s">
        <v>8436</v>
      </c>
      <c r="B4093" s="49" t="s">
        <v>8437</v>
      </c>
      <c r="C4093" s="50">
        <v>3.1</v>
      </c>
      <c r="D4093" s="51">
        <v>-0.23</v>
      </c>
      <c r="E4093" s="52">
        <v>-0.0691</v>
      </c>
      <c r="F4093" s="53">
        <v>2.69E8</v>
      </c>
      <c r="G4093" s="49" t="s">
        <v>56</v>
      </c>
      <c r="H4093" s="51">
        <v>2021.0</v>
      </c>
      <c r="I4093" s="51">
        <v>243611.0</v>
      </c>
      <c r="J4093" s="49" t="s">
        <v>57</v>
      </c>
      <c r="K4093" s="49" t="s">
        <v>111</v>
      </c>
    </row>
    <row r="4094">
      <c r="A4094" s="49" t="s">
        <v>8438</v>
      </c>
      <c r="B4094" s="49" t="s">
        <v>8439</v>
      </c>
      <c r="C4094" s="50">
        <v>0.2748</v>
      </c>
      <c r="D4094" s="51">
        <v>-0.0152</v>
      </c>
      <c r="E4094" s="52">
        <v>-0.0524</v>
      </c>
      <c r="F4094" s="51">
        <v>2.3827474E7</v>
      </c>
      <c r="G4094" s="49" t="s">
        <v>56</v>
      </c>
      <c r="H4094" s="51">
        <v>2021.0</v>
      </c>
      <c r="I4094" s="51">
        <v>834.0</v>
      </c>
      <c r="J4094" s="49" t="s">
        <v>57</v>
      </c>
      <c r="K4094" s="49" t="s">
        <v>111</v>
      </c>
    </row>
    <row r="4095">
      <c r="A4095" s="49" t="s">
        <v>8440</v>
      </c>
      <c r="B4095" s="49" t="s">
        <v>8441</v>
      </c>
      <c r="C4095" s="50">
        <v>24.37</v>
      </c>
      <c r="D4095" s="51">
        <v>-0.33</v>
      </c>
      <c r="E4095" s="52">
        <v>-0.0134</v>
      </c>
      <c r="F4095" s="53">
        <v>1.45E10</v>
      </c>
      <c r="G4095" s="49" t="s">
        <v>56</v>
      </c>
      <c r="I4095" s="51">
        <v>7263713.0</v>
      </c>
      <c r="J4095" s="49" t="s">
        <v>95</v>
      </c>
      <c r="K4095" s="49" t="s">
        <v>96</v>
      </c>
    </row>
    <row r="4096">
      <c r="A4096" s="49" t="s">
        <v>8442</v>
      </c>
      <c r="B4096" s="49" t="s">
        <v>8443</v>
      </c>
      <c r="C4096" s="50">
        <v>4.08</v>
      </c>
      <c r="D4096" s="51">
        <v>0.18</v>
      </c>
      <c r="E4096" s="52">
        <v>0.0462</v>
      </c>
      <c r="F4096" s="53">
        <v>1.46E8</v>
      </c>
      <c r="G4096" s="49" t="s">
        <v>56</v>
      </c>
      <c r="H4096" s="51">
        <v>2022.0</v>
      </c>
      <c r="I4096" s="51">
        <v>173644.0</v>
      </c>
      <c r="J4096" s="49" t="s">
        <v>72</v>
      </c>
      <c r="K4096" s="49" t="s">
        <v>68</v>
      </c>
    </row>
    <row r="4097">
      <c r="A4097" s="49" t="s">
        <v>8444</v>
      </c>
      <c r="B4097" s="49" t="s">
        <v>8445</v>
      </c>
      <c r="C4097" s="50">
        <v>2.14</v>
      </c>
      <c r="D4097" s="51">
        <v>-0.06</v>
      </c>
      <c r="E4097" s="52">
        <v>-0.0273</v>
      </c>
      <c r="F4097" s="51">
        <v>8.5940622E7</v>
      </c>
      <c r="G4097" s="49" t="s">
        <v>56</v>
      </c>
      <c r="H4097" s="51">
        <v>2021.0</v>
      </c>
      <c r="I4097" s="51">
        <v>7285.0</v>
      </c>
      <c r="J4097" s="49" t="s">
        <v>95</v>
      </c>
      <c r="K4097" s="49" t="s">
        <v>707</v>
      </c>
    </row>
    <row r="4098">
      <c r="A4098" s="49" t="s">
        <v>8446</v>
      </c>
      <c r="B4098" s="49" t="s">
        <v>8447</v>
      </c>
      <c r="C4098" s="50">
        <v>1.0</v>
      </c>
      <c r="D4098" s="51">
        <v>-0.04</v>
      </c>
      <c r="E4098" s="52">
        <v>-0.0385</v>
      </c>
      <c r="F4098" s="51">
        <v>9.0198395E7</v>
      </c>
      <c r="G4098" s="49" t="s">
        <v>56</v>
      </c>
      <c r="I4098" s="51">
        <v>294450.0</v>
      </c>
      <c r="J4098" s="49" t="s">
        <v>95</v>
      </c>
      <c r="K4098" s="49" t="s">
        <v>1195</v>
      </c>
    </row>
    <row r="4099">
      <c r="A4099" s="49" t="s">
        <v>8448</v>
      </c>
      <c r="B4099" s="49" t="s">
        <v>8449</v>
      </c>
      <c r="C4099" s="50">
        <v>3.61</v>
      </c>
      <c r="D4099" s="51">
        <v>-0.01</v>
      </c>
      <c r="E4099" s="52">
        <v>-0.0028</v>
      </c>
      <c r="F4099" s="53">
        <v>3.4E8</v>
      </c>
      <c r="G4099" s="49" t="s">
        <v>56</v>
      </c>
      <c r="H4099" s="51">
        <v>2021.0</v>
      </c>
      <c r="I4099" s="51">
        <v>729446.0</v>
      </c>
      <c r="J4099" s="49" t="s">
        <v>107</v>
      </c>
      <c r="K4099" s="49" t="s">
        <v>348</v>
      </c>
    </row>
    <row r="4100">
      <c r="A4100" s="49" t="s">
        <v>8450</v>
      </c>
      <c r="B4100" s="49" t="s">
        <v>8451</v>
      </c>
      <c r="C4100" s="50">
        <v>3.5</v>
      </c>
      <c r="D4100" s="51">
        <v>0.0</v>
      </c>
      <c r="E4100" s="52">
        <v>0.0</v>
      </c>
      <c r="F4100" s="53">
        <v>3.3E8</v>
      </c>
      <c r="G4100" s="49" t="s">
        <v>56</v>
      </c>
      <c r="H4100" s="51">
        <v>2021.0</v>
      </c>
      <c r="I4100" s="51">
        <v>30.0</v>
      </c>
      <c r="J4100" s="49" t="s">
        <v>107</v>
      </c>
      <c r="K4100" s="49" t="s">
        <v>348</v>
      </c>
    </row>
    <row r="4101">
      <c r="A4101" s="49" t="s">
        <v>8452</v>
      </c>
      <c r="B4101" s="49" t="s">
        <v>8453</v>
      </c>
      <c r="C4101" s="50">
        <v>0.121</v>
      </c>
      <c r="D4101" s="51">
        <v>0.0</v>
      </c>
      <c r="E4101" s="52">
        <v>0.0</v>
      </c>
      <c r="F4101" s="51">
        <v>1.1398566E7</v>
      </c>
      <c r="G4101" s="49" t="s">
        <v>56</v>
      </c>
      <c r="H4101" s="51">
        <v>2021.0</v>
      </c>
      <c r="I4101" s="51">
        <v>99.0</v>
      </c>
      <c r="J4101" s="49" t="s">
        <v>107</v>
      </c>
      <c r="K4101" s="49" t="s">
        <v>348</v>
      </c>
    </row>
    <row r="4102">
      <c r="A4102" s="49" t="s">
        <v>8454</v>
      </c>
      <c r="B4102" s="49" t="s">
        <v>8455</v>
      </c>
      <c r="C4102" s="50">
        <v>6.05</v>
      </c>
      <c r="D4102" s="51">
        <v>0.0</v>
      </c>
      <c r="E4102" s="52">
        <v>0.0</v>
      </c>
      <c r="F4102" s="53">
        <v>7.05E8</v>
      </c>
      <c r="G4102" s="49" t="s">
        <v>144</v>
      </c>
      <c r="H4102" s="54"/>
      <c r="I4102" s="51">
        <v>156.0</v>
      </c>
      <c r="J4102" s="49" t="s">
        <v>72</v>
      </c>
      <c r="K4102" s="49" t="s">
        <v>73</v>
      </c>
    </row>
    <row r="4103">
      <c r="A4103" s="49" t="s">
        <v>8456</v>
      </c>
      <c r="B4103" s="49" t="s">
        <v>8457</v>
      </c>
      <c r="C4103" s="50">
        <v>0.53</v>
      </c>
      <c r="D4103" s="51">
        <v>0.0074</v>
      </c>
      <c r="E4103" s="52">
        <v>0.0142</v>
      </c>
      <c r="F4103" s="51">
        <v>6.1802399E7</v>
      </c>
      <c r="G4103" s="49" t="s">
        <v>144</v>
      </c>
      <c r="H4103" s="54"/>
      <c r="I4103" s="51">
        <v>2540.0</v>
      </c>
      <c r="J4103" s="49" t="s">
        <v>72</v>
      </c>
      <c r="K4103" s="49" t="s">
        <v>73</v>
      </c>
    </row>
    <row r="4104">
      <c r="A4104" s="49" t="s">
        <v>8458</v>
      </c>
      <c r="B4104" s="49" t="s">
        <v>8459</v>
      </c>
      <c r="C4104" s="50">
        <v>45.88</v>
      </c>
      <c r="D4104" s="51">
        <v>1.28</v>
      </c>
      <c r="E4104" s="52">
        <v>0.0287</v>
      </c>
      <c r="F4104" s="53">
        <v>3.51E10</v>
      </c>
      <c r="G4104" s="49" t="s">
        <v>56</v>
      </c>
      <c r="H4104" s="51">
        <v>2004.0</v>
      </c>
      <c r="I4104" s="51">
        <v>1.0656584E7</v>
      </c>
      <c r="J4104" s="49" t="s">
        <v>95</v>
      </c>
      <c r="K4104" s="49" t="s">
        <v>163</v>
      </c>
    </row>
    <row r="4105">
      <c r="A4105" s="49" t="s">
        <v>8460</v>
      </c>
      <c r="B4105" s="49" t="s">
        <v>8461</v>
      </c>
      <c r="C4105" s="50">
        <v>1.4</v>
      </c>
      <c r="D4105" s="51">
        <v>-0.02</v>
      </c>
      <c r="E4105" s="52">
        <v>-0.0141</v>
      </c>
      <c r="F4105" s="51">
        <v>3.6806E7</v>
      </c>
      <c r="G4105" s="49" t="s">
        <v>422</v>
      </c>
      <c r="H4105" s="51">
        <v>2021.0</v>
      </c>
      <c r="I4105" s="51">
        <v>7386.0</v>
      </c>
      <c r="J4105" s="49" t="s">
        <v>82</v>
      </c>
      <c r="K4105" s="49" t="s">
        <v>83</v>
      </c>
    </row>
    <row r="4106">
      <c r="A4106" s="49" t="s">
        <v>8462</v>
      </c>
      <c r="B4106" s="49" t="s">
        <v>8463</v>
      </c>
      <c r="C4106" s="50">
        <v>7.96</v>
      </c>
      <c r="D4106" s="51">
        <v>-0.07</v>
      </c>
      <c r="E4106" s="52">
        <v>-0.0087</v>
      </c>
      <c r="F4106" s="53">
        <v>1.61E9</v>
      </c>
      <c r="G4106" s="49" t="s">
        <v>56</v>
      </c>
      <c r="H4106" s="51">
        <v>2022.0</v>
      </c>
      <c r="I4106" s="51">
        <v>49024.0</v>
      </c>
      <c r="J4106" s="54"/>
      <c r="K4106" s="54"/>
    </row>
    <row r="4107">
      <c r="A4107" s="49" t="s">
        <v>8464</v>
      </c>
      <c r="B4107" s="49" t="s">
        <v>8465</v>
      </c>
      <c r="C4107" s="50">
        <v>87.49</v>
      </c>
      <c r="D4107" s="51">
        <v>0.96</v>
      </c>
      <c r="E4107" s="52">
        <v>0.0111</v>
      </c>
      <c r="F4107" s="53">
        <v>1.27E10</v>
      </c>
      <c r="G4107" s="49" t="s">
        <v>56</v>
      </c>
      <c r="H4107" s="51">
        <v>2016.0</v>
      </c>
      <c r="I4107" s="51">
        <v>2843556.0</v>
      </c>
      <c r="J4107" s="49" t="s">
        <v>145</v>
      </c>
      <c r="K4107" s="49" t="s">
        <v>355</v>
      </c>
    </row>
    <row r="4108">
      <c r="A4108" s="49" t="s">
        <v>8466</v>
      </c>
      <c r="B4108" s="49" t="s">
        <v>8467</v>
      </c>
      <c r="C4108" s="50">
        <v>11.93</v>
      </c>
      <c r="D4108" s="51">
        <v>0.66</v>
      </c>
      <c r="E4108" s="52">
        <v>0.0586</v>
      </c>
      <c r="F4108" s="53">
        <v>1.75E8</v>
      </c>
      <c r="G4108" s="49" t="s">
        <v>56</v>
      </c>
      <c r="I4108" s="51">
        <v>48771.0</v>
      </c>
      <c r="J4108" s="49" t="s">
        <v>145</v>
      </c>
      <c r="K4108" s="49" t="s">
        <v>355</v>
      </c>
    </row>
    <row r="4109">
      <c r="A4109" s="49" t="s">
        <v>8468</v>
      </c>
      <c r="B4109" s="49" t="s">
        <v>8469</v>
      </c>
      <c r="C4109" s="50">
        <v>4.61</v>
      </c>
      <c r="D4109" s="51">
        <v>0.0</v>
      </c>
      <c r="E4109" s="52">
        <v>0.0</v>
      </c>
      <c r="F4109" s="53">
        <v>5.37E8</v>
      </c>
      <c r="G4109" s="49" t="s">
        <v>56</v>
      </c>
      <c r="I4109" s="51">
        <v>457460.0</v>
      </c>
      <c r="J4109" s="49" t="s">
        <v>57</v>
      </c>
      <c r="K4109" s="49" t="s">
        <v>898</v>
      </c>
    </row>
    <row r="4110">
      <c r="A4110" s="49" t="s">
        <v>8470</v>
      </c>
      <c r="B4110" s="49" t="s">
        <v>8471</v>
      </c>
      <c r="C4110" s="50">
        <v>1.99</v>
      </c>
      <c r="D4110" s="51">
        <v>0.02</v>
      </c>
      <c r="E4110" s="52">
        <v>0.0102</v>
      </c>
      <c r="F4110" s="53">
        <v>3.24E8</v>
      </c>
      <c r="G4110" s="49" t="s">
        <v>67</v>
      </c>
      <c r="H4110" s="51">
        <v>2017.0</v>
      </c>
      <c r="I4110" s="51">
        <v>369582.0</v>
      </c>
      <c r="J4110" s="49" t="s">
        <v>72</v>
      </c>
      <c r="K4110" s="49" t="s">
        <v>650</v>
      </c>
    </row>
    <row r="4111">
      <c r="A4111" s="49" t="s">
        <v>8472</v>
      </c>
      <c r="B4111" s="49" t="s">
        <v>8473</v>
      </c>
      <c r="C4111" s="50">
        <v>0.361</v>
      </c>
      <c r="D4111" s="51">
        <v>0.011</v>
      </c>
      <c r="E4111" s="52">
        <v>0.0314</v>
      </c>
      <c r="F4111" s="51">
        <v>4812130.0</v>
      </c>
      <c r="G4111" s="49" t="s">
        <v>67</v>
      </c>
      <c r="H4111" s="51">
        <v>2020.0</v>
      </c>
      <c r="I4111" s="51">
        <v>198566.0</v>
      </c>
      <c r="J4111" s="49" t="s">
        <v>68</v>
      </c>
      <c r="K4111" s="49" t="s">
        <v>69</v>
      </c>
    </row>
    <row r="4112">
      <c r="A4112" s="49" t="s">
        <v>8474</v>
      </c>
      <c r="B4112" s="49" t="s">
        <v>8475</v>
      </c>
      <c r="C4112" s="50">
        <v>8.87</v>
      </c>
      <c r="D4112" s="51">
        <v>-0.13</v>
      </c>
      <c r="E4112" s="52">
        <v>-0.0144</v>
      </c>
      <c r="F4112" s="53">
        <v>2.39E8</v>
      </c>
      <c r="G4112" s="49" t="s">
        <v>138</v>
      </c>
      <c r="H4112" s="51">
        <v>2012.0</v>
      </c>
      <c r="I4112" s="51">
        <v>253916.0</v>
      </c>
      <c r="J4112" s="49" t="s">
        <v>57</v>
      </c>
      <c r="K4112" s="49" t="s">
        <v>345</v>
      </c>
    </row>
    <row r="4113">
      <c r="A4113" s="49" t="s">
        <v>8476</v>
      </c>
      <c r="B4113" s="49" t="s">
        <v>8477</v>
      </c>
      <c r="C4113" s="50">
        <v>8.18</v>
      </c>
      <c r="D4113" s="51">
        <v>-0.29</v>
      </c>
      <c r="E4113" s="52">
        <v>-0.0342</v>
      </c>
      <c r="F4113" s="53">
        <v>2.39E9</v>
      </c>
      <c r="G4113" s="49" t="s">
        <v>56</v>
      </c>
      <c r="I4113" s="51">
        <v>1703349.0</v>
      </c>
      <c r="J4113" s="49" t="s">
        <v>68</v>
      </c>
      <c r="K4113" s="49" t="s">
        <v>86</v>
      </c>
    </row>
    <row r="4114">
      <c r="A4114" s="49" t="s">
        <v>8478</v>
      </c>
      <c r="B4114" s="49" t="s">
        <v>8479</v>
      </c>
      <c r="C4114" s="50">
        <v>44.1201</v>
      </c>
      <c r="D4114" s="51">
        <v>0.0401</v>
      </c>
      <c r="E4114" s="52">
        <v>9.0E-4</v>
      </c>
      <c r="F4114" s="54"/>
      <c r="G4114" s="49" t="s">
        <v>56</v>
      </c>
      <c r="I4114" s="51">
        <v>2519.0</v>
      </c>
      <c r="J4114" s="54"/>
      <c r="K4114" s="54"/>
    </row>
    <row r="4115">
      <c r="A4115" s="49" t="s">
        <v>8480</v>
      </c>
      <c r="B4115" s="49" t="s">
        <v>8481</v>
      </c>
      <c r="C4115" s="50">
        <v>1.155</v>
      </c>
      <c r="D4115" s="51">
        <v>-0.045</v>
      </c>
      <c r="E4115" s="52">
        <v>-0.0375</v>
      </c>
      <c r="F4115" s="53">
        <v>2.83E8</v>
      </c>
      <c r="G4115" s="49" t="s">
        <v>56</v>
      </c>
      <c r="I4115" s="51">
        <v>2626397.0</v>
      </c>
      <c r="J4115" s="49" t="s">
        <v>82</v>
      </c>
      <c r="K4115" s="49" t="s">
        <v>83</v>
      </c>
    </row>
    <row r="4116">
      <c r="A4116" s="49" t="s">
        <v>8482</v>
      </c>
      <c r="B4116" s="49" t="s">
        <v>8483</v>
      </c>
      <c r="C4116" s="50">
        <v>9.55</v>
      </c>
      <c r="D4116" s="51">
        <v>-0.19</v>
      </c>
      <c r="E4116" s="52">
        <v>-0.0195</v>
      </c>
      <c r="F4116" s="53">
        <v>7.1E8</v>
      </c>
      <c r="G4116" s="49" t="s">
        <v>56</v>
      </c>
      <c r="H4116" s="51">
        <v>2003.0</v>
      </c>
      <c r="I4116" s="51">
        <v>404223.0</v>
      </c>
      <c r="J4116" s="49" t="s">
        <v>57</v>
      </c>
      <c r="K4116" s="49" t="s">
        <v>345</v>
      </c>
    </row>
    <row r="4117">
      <c r="A4117" s="49" t="s">
        <v>8484</v>
      </c>
      <c r="B4117" s="49" t="s">
        <v>8485</v>
      </c>
      <c r="C4117" s="50">
        <v>92.75</v>
      </c>
      <c r="D4117" s="51">
        <v>-0.76</v>
      </c>
      <c r="E4117" s="52">
        <v>-0.0081</v>
      </c>
      <c r="F4117" s="53">
        <v>3.01E10</v>
      </c>
      <c r="G4117" s="49" t="s">
        <v>422</v>
      </c>
      <c r="I4117" s="51">
        <v>1059873.0</v>
      </c>
      <c r="J4117" s="49" t="s">
        <v>57</v>
      </c>
      <c r="K4117" s="49" t="s">
        <v>345</v>
      </c>
    </row>
    <row r="4118">
      <c r="A4118" s="49" t="s">
        <v>8486</v>
      </c>
      <c r="B4118" s="49" t="s">
        <v>8487</v>
      </c>
      <c r="C4118" s="50">
        <v>1.58</v>
      </c>
      <c r="D4118" s="51">
        <v>0.0</v>
      </c>
      <c r="E4118" s="52">
        <v>0.0</v>
      </c>
      <c r="F4118" s="53">
        <v>3.97E8</v>
      </c>
      <c r="G4118" s="49" t="s">
        <v>56</v>
      </c>
      <c r="H4118" s="51">
        <v>2021.0</v>
      </c>
      <c r="I4118" s="51">
        <v>608827.0</v>
      </c>
      <c r="J4118" s="49" t="s">
        <v>82</v>
      </c>
      <c r="K4118" s="49" t="s">
        <v>83</v>
      </c>
    </row>
    <row r="4119">
      <c r="A4119" s="49" t="s">
        <v>8488</v>
      </c>
      <c r="B4119" s="49" t="s">
        <v>8489</v>
      </c>
      <c r="C4119" s="50">
        <v>10.09</v>
      </c>
      <c r="D4119" s="51">
        <v>-0.22</v>
      </c>
      <c r="E4119" s="52">
        <v>-0.0213</v>
      </c>
      <c r="F4119" s="53">
        <v>3.81E9</v>
      </c>
      <c r="G4119" s="49" t="s">
        <v>56</v>
      </c>
      <c r="H4119" s="51">
        <v>2019.0</v>
      </c>
      <c r="I4119" s="51">
        <v>1.2644482E7</v>
      </c>
      <c r="J4119" s="49" t="s">
        <v>107</v>
      </c>
      <c r="K4119" s="49" t="s">
        <v>348</v>
      </c>
    </row>
    <row r="4120">
      <c r="A4120" s="49" t="s">
        <v>8490</v>
      </c>
      <c r="B4120" s="49" t="s">
        <v>8491</v>
      </c>
      <c r="C4120" s="50">
        <v>2.0</v>
      </c>
      <c r="D4120" s="51">
        <v>-0.04</v>
      </c>
      <c r="E4120" s="52">
        <v>-0.0196</v>
      </c>
      <c r="F4120" s="53">
        <v>1.32E11</v>
      </c>
      <c r="G4120" s="49" t="s">
        <v>138</v>
      </c>
      <c r="I4120" s="51">
        <v>1.2318557E7</v>
      </c>
      <c r="J4120" s="49" t="s">
        <v>72</v>
      </c>
      <c r="K4120" s="49" t="s">
        <v>878</v>
      </c>
    </row>
    <row r="4121">
      <c r="A4121" s="49" t="s">
        <v>8492</v>
      </c>
      <c r="B4121" s="49" t="s">
        <v>8493</v>
      </c>
      <c r="C4121" s="50">
        <v>3.51</v>
      </c>
      <c r="D4121" s="51">
        <v>-0.03</v>
      </c>
      <c r="E4121" s="52">
        <v>-0.0085</v>
      </c>
      <c r="F4121" s="53">
        <v>1.74E8</v>
      </c>
      <c r="G4121" s="49" t="s">
        <v>56</v>
      </c>
      <c r="H4121" s="51">
        <v>2020.0</v>
      </c>
      <c r="I4121" s="51">
        <v>32617.0</v>
      </c>
      <c r="J4121" s="49" t="s">
        <v>82</v>
      </c>
      <c r="K4121" s="49" t="s">
        <v>178</v>
      </c>
    </row>
    <row r="4122">
      <c r="A4122" s="49" t="s">
        <v>8494</v>
      </c>
      <c r="B4122" s="49" t="s">
        <v>8495</v>
      </c>
      <c r="C4122" s="50">
        <v>0.1644</v>
      </c>
      <c r="D4122" s="51">
        <v>-0.0157</v>
      </c>
      <c r="E4122" s="52">
        <v>-0.0872</v>
      </c>
      <c r="F4122" s="51">
        <v>5614928.0</v>
      </c>
      <c r="G4122" s="49" t="s">
        <v>1009</v>
      </c>
      <c r="H4122" s="51">
        <v>2022.0</v>
      </c>
      <c r="I4122" s="51">
        <v>133441.0</v>
      </c>
      <c r="J4122" s="49" t="s">
        <v>107</v>
      </c>
      <c r="K4122" s="49" t="s">
        <v>348</v>
      </c>
    </row>
    <row r="4123">
      <c r="A4123" s="49" t="s">
        <v>8496</v>
      </c>
      <c r="B4123" s="49" t="s">
        <v>8497</v>
      </c>
      <c r="C4123" s="50">
        <v>15.07</v>
      </c>
      <c r="D4123" s="51">
        <v>-0.86</v>
      </c>
      <c r="E4123" s="52">
        <v>-0.054</v>
      </c>
      <c r="F4123" s="53">
        <v>4.3E8</v>
      </c>
      <c r="G4123" s="49" t="s">
        <v>56</v>
      </c>
      <c r="H4123" s="51">
        <v>1985.0</v>
      </c>
      <c r="I4123" s="51">
        <v>266682.0</v>
      </c>
      <c r="J4123" s="49" t="s">
        <v>95</v>
      </c>
      <c r="K4123" s="49" t="s">
        <v>1558</v>
      </c>
    </row>
    <row r="4124">
      <c r="A4124" s="49" t="s">
        <v>8498</v>
      </c>
      <c r="B4124" s="49" t="s">
        <v>8499</v>
      </c>
      <c r="C4124" s="50">
        <v>80.5</v>
      </c>
      <c r="D4124" s="51">
        <v>-2.04</v>
      </c>
      <c r="E4124" s="52">
        <v>-0.0247</v>
      </c>
      <c r="F4124" s="53">
        <v>1.85E10</v>
      </c>
      <c r="G4124" s="49" t="s">
        <v>56</v>
      </c>
      <c r="I4124" s="51">
        <v>1538008.0</v>
      </c>
      <c r="J4124" s="49" t="s">
        <v>95</v>
      </c>
      <c r="K4124" s="49" t="s">
        <v>229</v>
      </c>
    </row>
    <row r="4125">
      <c r="A4125" s="49" t="s">
        <v>8500</v>
      </c>
      <c r="B4125" s="49" t="s">
        <v>8501</v>
      </c>
      <c r="C4125" s="50">
        <v>10.35</v>
      </c>
      <c r="D4125" s="51">
        <v>-0.15</v>
      </c>
      <c r="E4125" s="52">
        <v>-0.0143</v>
      </c>
      <c r="F4125" s="53">
        <v>1.99E9</v>
      </c>
      <c r="G4125" s="49" t="s">
        <v>56</v>
      </c>
      <c r="H4125" s="51">
        <v>2021.0</v>
      </c>
      <c r="I4125" s="51">
        <v>825472.0</v>
      </c>
      <c r="J4125" s="49" t="s">
        <v>107</v>
      </c>
      <c r="K4125" s="49" t="s">
        <v>348</v>
      </c>
    </row>
    <row r="4126">
      <c r="A4126" s="49" t="s">
        <v>8502</v>
      </c>
      <c r="B4126" s="49" t="s">
        <v>8503</v>
      </c>
      <c r="C4126" s="50">
        <v>28.93</v>
      </c>
      <c r="D4126" s="51">
        <v>-0.06</v>
      </c>
      <c r="E4126" s="52">
        <v>-0.0021</v>
      </c>
      <c r="F4126" s="53">
        <v>1.25E9</v>
      </c>
      <c r="G4126" s="49" t="s">
        <v>56</v>
      </c>
      <c r="I4126" s="51">
        <v>356005.0</v>
      </c>
      <c r="J4126" s="49" t="s">
        <v>95</v>
      </c>
      <c r="K4126" s="49" t="s">
        <v>2465</v>
      </c>
    </row>
    <row r="4127">
      <c r="A4127" s="49" t="s">
        <v>8504</v>
      </c>
      <c r="B4127" s="49" t="s">
        <v>8505</v>
      </c>
      <c r="C4127" s="50">
        <v>9.85</v>
      </c>
      <c r="D4127" s="51">
        <v>0.03</v>
      </c>
      <c r="E4127" s="52">
        <v>0.0031</v>
      </c>
      <c r="F4127" s="53">
        <v>7.82E8</v>
      </c>
      <c r="G4127" s="49" t="s">
        <v>8506</v>
      </c>
      <c r="I4127" s="51">
        <v>46462.0</v>
      </c>
      <c r="J4127" s="49" t="s">
        <v>127</v>
      </c>
      <c r="K4127" s="49" t="s">
        <v>128</v>
      </c>
    </row>
    <row r="4128">
      <c r="A4128" s="49" t="s">
        <v>8507</v>
      </c>
      <c r="B4128" s="49" t="s">
        <v>8508</v>
      </c>
      <c r="C4128" s="50">
        <v>11.38</v>
      </c>
      <c r="D4128" s="51">
        <v>-0.04</v>
      </c>
      <c r="E4128" s="52">
        <v>-0.0035</v>
      </c>
      <c r="F4128" s="53">
        <v>3.11E9</v>
      </c>
      <c r="G4128" s="49" t="s">
        <v>56</v>
      </c>
      <c r="I4128" s="51">
        <v>8409440.0</v>
      </c>
      <c r="J4128" s="49" t="s">
        <v>95</v>
      </c>
      <c r="K4128" s="49" t="s">
        <v>1767</v>
      </c>
    </row>
    <row r="4129">
      <c r="A4129" s="49" t="s">
        <v>8509</v>
      </c>
      <c r="B4129" s="49" t="s">
        <v>8510</v>
      </c>
      <c r="C4129" s="50">
        <v>387.87</v>
      </c>
      <c r="D4129" s="51">
        <v>-5.34</v>
      </c>
      <c r="E4129" s="52">
        <v>-0.0136</v>
      </c>
      <c r="F4129" s="53">
        <v>3.68E11</v>
      </c>
      <c r="G4129" s="49" t="s">
        <v>56</v>
      </c>
      <c r="H4129" s="51">
        <v>2006.0</v>
      </c>
      <c r="I4129" s="51">
        <v>3472766.0</v>
      </c>
      <c r="J4129" s="49" t="s">
        <v>95</v>
      </c>
      <c r="K4129" s="49" t="s">
        <v>215</v>
      </c>
    </row>
    <row r="4130">
      <c r="A4130" s="49" t="s">
        <v>8511</v>
      </c>
      <c r="B4130" s="49" t="s">
        <v>8512</v>
      </c>
      <c r="C4130" s="50">
        <v>130.9</v>
      </c>
      <c r="D4130" s="51">
        <v>-1.05</v>
      </c>
      <c r="E4130" s="52">
        <v>-0.008</v>
      </c>
      <c r="F4130" s="53">
        <v>1.53E10</v>
      </c>
      <c r="G4130" s="49" t="s">
        <v>56</v>
      </c>
      <c r="H4130" s="51">
        <v>1994.0</v>
      </c>
      <c r="I4130" s="51">
        <v>678500.0</v>
      </c>
      <c r="J4130" s="49" t="s">
        <v>68</v>
      </c>
      <c r="K4130" s="49" t="s">
        <v>86</v>
      </c>
    </row>
    <row r="4131">
      <c r="A4131" s="49" t="s">
        <v>8513</v>
      </c>
      <c r="B4131" s="49" t="s">
        <v>8514</v>
      </c>
      <c r="C4131" s="50">
        <v>54.4</v>
      </c>
      <c r="D4131" s="51">
        <v>0.15</v>
      </c>
      <c r="E4131" s="52">
        <v>0.0028</v>
      </c>
      <c r="F4131" s="54"/>
      <c r="G4131" s="49" t="s">
        <v>56</v>
      </c>
      <c r="I4131" s="51">
        <v>417.0</v>
      </c>
      <c r="J4131" s="54"/>
      <c r="K4131" s="54"/>
    </row>
    <row r="4132">
      <c r="A4132" s="49" t="s">
        <v>8515</v>
      </c>
      <c r="B4132" s="49" t="s">
        <v>8516</v>
      </c>
      <c r="C4132" s="50">
        <v>10.66</v>
      </c>
      <c r="D4132" s="51">
        <v>-0.31</v>
      </c>
      <c r="E4132" s="52">
        <v>-0.0283</v>
      </c>
      <c r="F4132" s="53">
        <v>2.29E9</v>
      </c>
      <c r="G4132" s="49" t="s">
        <v>56</v>
      </c>
      <c r="H4132" s="51">
        <v>1994.0</v>
      </c>
      <c r="I4132" s="51">
        <v>1895060.0</v>
      </c>
      <c r="J4132" s="49" t="s">
        <v>68</v>
      </c>
      <c r="K4132" s="49" t="s">
        <v>86</v>
      </c>
    </row>
    <row r="4133">
      <c r="A4133" s="49" t="s">
        <v>8517</v>
      </c>
      <c r="B4133" s="49" t="s">
        <v>8518</v>
      </c>
      <c r="C4133" s="50">
        <v>10.87</v>
      </c>
      <c r="D4133" s="51">
        <v>0.02</v>
      </c>
      <c r="E4133" s="52">
        <v>0.0018</v>
      </c>
      <c r="F4133" s="51">
        <v>0.0</v>
      </c>
      <c r="G4133" s="49" t="s">
        <v>56</v>
      </c>
      <c r="H4133" s="51">
        <v>2021.0</v>
      </c>
      <c r="I4133" s="51">
        <v>115.0</v>
      </c>
      <c r="J4133" s="49" t="s">
        <v>72</v>
      </c>
      <c r="K4133" s="49" t="s">
        <v>73</v>
      </c>
    </row>
    <row r="4134">
      <c r="A4134" s="49" t="s">
        <v>8519</v>
      </c>
      <c r="B4134" s="49" t="s">
        <v>8520</v>
      </c>
      <c r="C4134" s="50">
        <v>10.6</v>
      </c>
      <c r="D4134" s="51">
        <v>0.0</v>
      </c>
      <c r="E4134" s="52">
        <v>0.0</v>
      </c>
      <c r="F4134" s="51">
        <v>0.0</v>
      </c>
      <c r="G4134" s="49" t="s">
        <v>56</v>
      </c>
      <c r="H4134" s="51">
        <v>2021.0</v>
      </c>
      <c r="I4134" s="51">
        <v>2.0</v>
      </c>
      <c r="J4134" s="49" t="s">
        <v>72</v>
      </c>
      <c r="K4134" s="49" t="s">
        <v>73</v>
      </c>
    </row>
    <row r="4135">
      <c r="A4135" s="49" t="s">
        <v>8521</v>
      </c>
      <c r="B4135" s="49" t="s">
        <v>8522</v>
      </c>
      <c r="C4135" s="50">
        <v>12.21</v>
      </c>
      <c r="D4135" s="51">
        <v>-0.01</v>
      </c>
      <c r="E4135" s="52">
        <v>-8.0E-4</v>
      </c>
      <c r="F4135" s="53">
        <v>1.75E8</v>
      </c>
      <c r="G4135" s="49" t="s">
        <v>56</v>
      </c>
      <c r="H4135" s="51">
        <v>2012.0</v>
      </c>
      <c r="I4135" s="51">
        <v>29680.0</v>
      </c>
      <c r="J4135" s="49" t="s">
        <v>82</v>
      </c>
      <c r="K4135" s="49" t="s">
        <v>83</v>
      </c>
    </row>
    <row r="4136">
      <c r="A4136" s="49" t="s">
        <v>8523</v>
      </c>
      <c r="B4136" s="49" t="s">
        <v>8524</v>
      </c>
      <c r="C4136" s="50">
        <v>11.0</v>
      </c>
      <c r="D4136" s="51">
        <v>-0.05</v>
      </c>
      <c r="E4136" s="52">
        <v>-0.0045</v>
      </c>
      <c r="F4136" s="53">
        <v>1.13E9</v>
      </c>
      <c r="G4136" s="49" t="s">
        <v>121</v>
      </c>
      <c r="H4136" s="54"/>
      <c r="I4136" s="51">
        <v>772699.0</v>
      </c>
      <c r="J4136" s="49" t="s">
        <v>127</v>
      </c>
      <c r="K4136" s="49" t="s">
        <v>441</v>
      </c>
    </row>
    <row r="4137">
      <c r="A4137" s="49" t="s">
        <v>8525</v>
      </c>
      <c r="B4137" s="49" t="s">
        <v>8526</v>
      </c>
      <c r="C4137" s="50">
        <v>2.35</v>
      </c>
      <c r="D4137" s="51">
        <v>0.05</v>
      </c>
      <c r="E4137" s="52">
        <v>0.0217</v>
      </c>
      <c r="F4137" s="51">
        <v>3.2020924E7</v>
      </c>
      <c r="G4137" s="54"/>
      <c r="H4137" s="51">
        <v>2022.0</v>
      </c>
      <c r="I4137" s="51">
        <v>188521.0</v>
      </c>
      <c r="J4137" s="49" t="s">
        <v>82</v>
      </c>
      <c r="K4137" s="49" t="s">
        <v>83</v>
      </c>
    </row>
    <row r="4138">
      <c r="A4138" s="49" t="s">
        <v>8527</v>
      </c>
      <c r="B4138" s="49" t="s">
        <v>8528</v>
      </c>
      <c r="C4138" s="50">
        <v>39.75</v>
      </c>
      <c r="D4138" s="51">
        <v>-0.33</v>
      </c>
      <c r="E4138" s="52">
        <v>-0.0082</v>
      </c>
      <c r="F4138" s="53">
        <v>3.28E9</v>
      </c>
      <c r="G4138" s="49" t="s">
        <v>56</v>
      </c>
      <c r="H4138" s="51">
        <v>2007.0</v>
      </c>
      <c r="I4138" s="51">
        <v>391207.0</v>
      </c>
      <c r="J4138" s="49" t="s">
        <v>72</v>
      </c>
      <c r="K4138" s="49" t="s">
        <v>321</v>
      </c>
    </row>
    <row r="4139">
      <c r="A4139" s="49" t="s">
        <v>8529</v>
      </c>
      <c r="B4139" s="49" t="s">
        <v>8530</v>
      </c>
      <c r="C4139" s="50">
        <v>3.98</v>
      </c>
      <c r="D4139" s="51">
        <v>-0.01</v>
      </c>
      <c r="E4139" s="52">
        <v>-0.0025</v>
      </c>
      <c r="F4139" s="53">
        <v>1.49E8</v>
      </c>
      <c r="G4139" s="49" t="s">
        <v>56</v>
      </c>
      <c r="I4139" s="51">
        <v>190553.0</v>
      </c>
      <c r="J4139" s="49" t="s">
        <v>145</v>
      </c>
      <c r="K4139" s="49" t="s">
        <v>2409</v>
      </c>
    </row>
    <row r="4140">
      <c r="A4140" s="49" t="s">
        <v>8531</v>
      </c>
      <c r="B4140" s="49" t="s">
        <v>8532</v>
      </c>
      <c r="C4140" s="50">
        <v>69.5</v>
      </c>
      <c r="D4140" s="51">
        <v>-1.71</v>
      </c>
      <c r="E4140" s="52">
        <v>-0.024</v>
      </c>
      <c r="F4140" s="53">
        <v>3.45E9</v>
      </c>
      <c r="G4140" s="49" t="s">
        <v>56</v>
      </c>
      <c r="I4140" s="51">
        <v>870711.0</v>
      </c>
      <c r="J4140" s="49" t="s">
        <v>95</v>
      </c>
      <c r="K4140" s="49" t="s">
        <v>540</v>
      </c>
    </row>
    <row r="4141">
      <c r="A4141" s="49" t="s">
        <v>8533</v>
      </c>
      <c r="B4141" s="49" t="s">
        <v>8534</v>
      </c>
      <c r="C4141" s="50">
        <v>196.26</v>
      </c>
      <c r="D4141" s="51">
        <v>-5.39</v>
      </c>
      <c r="E4141" s="52">
        <v>-0.0267</v>
      </c>
      <c r="F4141" s="53">
        <v>1.21E10</v>
      </c>
      <c r="G4141" s="49" t="s">
        <v>56</v>
      </c>
      <c r="H4141" s="51">
        <v>1998.0</v>
      </c>
      <c r="I4141" s="51">
        <v>561347.0</v>
      </c>
      <c r="J4141" s="49" t="s">
        <v>107</v>
      </c>
      <c r="K4141" s="49" t="s">
        <v>262</v>
      </c>
    </row>
    <row r="4142">
      <c r="A4142" s="49" t="s">
        <v>8535</v>
      </c>
      <c r="B4142" s="49" t="s">
        <v>8536</v>
      </c>
      <c r="C4142" s="50">
        <v>17.5</v>
      </c>
      <c r="D4142" s="51">
        <v>-0.05</v>
      </c>
      <c r="E4142" s="52">
        <v>-0.0029</v>
      </c>
      <c r="F4142" s="53">
        <v>2.88E9</v>
      </c>
      <c r="G4142" s="49" t="s">
        <v>138</v>
      </c>
      <c r="H4142" s="51">
        <v>2012.0</v>
      </c>
      <c r="I4142" s="51">
        <v>1866284.0</v>
      </c>
      <c r="J4142" s="49" t="s">
        <v>95</v>
      </c>
      <c r="K4142" s="49" t="s">
        <v>229</v>
      </c>
    </row>
    <row r="4143">
      <c r="A4143" s="49" t="s">
        <v>8537</v>
      </c>
      <c r="B4143" s="49" t="s">
        <v>8538</v>
      </c>
      <c r="C4143" s="50">
        <v>1.19</v>
      </c>
      <c r="D4143" s="51">
        <v>0.02</v>
      </c>
      <c r="E4143" s="52">
        <v>0.0171</v>
      </c>
      <c r="F4143" s="53">
        <v>1.77E8</v>
      </c>
      <c r="G4143" s="49" t="s">
        <v>56</v>
      </c>
      <c r="H4143" s="51">
        <v>2019.0</v>
      </c>
      <c r="I4143" s="51">
        <v>226475.0</v>
      </c>
      <c r="J4143" s="49" t="s">
        <v>95</v>
      </c>
      <c r="K4143" s="49" t="s">
        <v>69</v>
      </c>
    </row>
    <row r="4144">
      <c r="A4144" s="49" t="s">
        <v>8539</v>
      </c>
      <c r="B4144" s="49" t="s">
        <v>8540</v>
      </c>
      <c r="C4144" s="50">
        <v>0.0851</v>
      </c>
      <c r="D4144" s="51">
        <v>-0.0148</v>
      </c>
      <c r="E4144" s="52">
        <v>-0.1482</v>
      </c>
      <c r="F4144" s="51">
        <v>1.2671561E7</v>
      </c>
      <c r="G4144" s="49" t="s">
        <v>56</v>
      </c>
      <c r="H4144" s="51">
        <v>2019.0</v>
      </c>
      <c r="I4144" s="51">
        <v>5500.0</v>
      </c>
      <c r="J4144" s="49" t="s">
        <v>95</v>
      </c>
      <c r="K4144" s="49" t="s">
        <v>69</v>
      </c>
    </row>
    <row r="4145">
      <c r="A4145" s="49" t="s">
        <v>8541</v>
      </c>
      <c r="B4145" s="49" t="s">
        <v>8542</v>
      </c>
      <c r="C4145" s="50">
        <v>11.8</v>
      </c>
      <c r="D4145" s="51">
        <v>0.0</v>
      </c>
      <c r="E4145" s="52">
        <v>0.0</v>
      </c>
      <c r="F4145" s="51">
        <v>0.0</v>
      </c>
      <c r="G4145" s="49" t="s">
        <v>56</v>
      </c>
      <c r="H4145" s="51">
        <v>2021.0</v>
      </c>
      <c r="I4145" s="51">
        <v>3.0</v>
      </c>
      <c r="J4145" s="49" t="s">
        <v>72</v>
      </c>
      <c r="K4145" s="49" t="s">
        <v>73</v>
      </c>
    </row>
    <row r="4146">
      <c r="A4146" s="49" t="s">
        <v>8543</v>
      </c>
      <c r="B4146" s="49" t="s">
        <v>8544</v>
      </c>
      <c r="C4146" s="50">
        <v>11.62</v>
      </c>
      <c r="D4146" s="51">
        <v>0.0</v>
      </c>
      <c r="E4146" s="52">
        <v>0.0</v>
      </c>
      <c r="F4146" s="51">
        <v>0.0</v>
      </c>
      <c r="G4146" s="49" t="s">
        <v>56</v>
      </c>
      <c r="H4146" s="51">
        <v>2021.0</v>
      </c>
      <c r="I4146" s="51">
        <v>1.0</v>
      </c>
      <c r="J4146" s="49" t="s">
        <v>72</v>
      </c>
      <c r="K4146" s="49" t="s">
        <v>73</v>
      </c>
    </row>
    <row r="4147">
      <c r="A4147" s="49" t="s">
        <v>8545</v>
      </c>
      <c r="B4147" s="49" t="s">
        <v>8546</v>
      </c>
      <c r="C4147" s="50">
        <v>0.03</v>
      </c>
      <c r="D4147" s="51">
        <v>-0.005</v>
      </c>
      <c r="E4147" s="52">
        <v>-0.1429</v>
      </c>
      <c r="F4147" s="51">
        <v>0.0</v>
      </c>
      <c r="G4147" s="49" t="s">
        <v>56</v>
      </c>
      <c r="H4147" s="51">
        <v>2021.0</v>
      </c>
      <c r="I4147" s="51">
        <v>1100.0</v>
      </c>
      <c r="J4147" s="49" t="s">
        <v>72</v>
      </c>
      <c r="K4147" s="49" t="s">
        <v>73</v>
      </c>
    </row>
    <row r="4148">
      <c r="A4148" s="49" t="s">
        <v>8547</v>
      </c>
      <c r="B4148" s="49" t="s">
        <v>8548</v>
      </c>
      <c r="C4148" s="50">
        <v>192.31</v>
      </c>
      <c r="D4148" s="51">
        <v>-2.09</v>
      </c>
      <c r="E4148" s="52">
        <v>-0.0108</v>
      </c>
      <c r="F4148" s="53">
        <v>5.74E10</v>
      </c>
      <c r="G4148" s="49" t="s">
        <v>56</v>
      </c>
      <c r="I4148" s="51">
        <v>1770698.0</v>
      </c>
      <c r="J4148" s="49" t="s">
        <v>95</v>
      </c>
      <c r="K4148" s="49" t="s">
        <v>163</v>
      </c>
    </row>
    <row r="4149">
      <c r="A4149" s="49" t="s">
        <v>8549</v>
      </c>
      <c r="B4149" s="49" t="s">
        <v>8550</v>
      </c>
      <c r="C4149" s="50">
        <v>7.71</v>
      </c>
      <c r="D4149" s="51">
        <v>-0.03</v>
      </c>
      <c r="E4149" s="52">
        <v>-0.0039</v>
      </c>
      <c r="F4149" s="53">
        <v>1.34E9</v>
      </c>
      <c r="G4149" s="49" t="s">
        <v>56</v>
      </c>
      <c r="I4149" s="51">
        <v>3.0900748E7</v>
      </c>
      <c r="J4149" s="49" t="s">
        <v>107</v>
      </c>
      <c r="K4149" s="49" t="s">
        <v>348</v>
      </c>
    </row>
    <row r="4150">
      <c r="A4150" s="49" t="s">
        <v>8551</v>
      </c>
      <c r="B4150" s="49" t="s">
        <v>8552</v>
      </c>
      <c r="C4150" s="50">
        <v>0.48</v>
      </c>
      <c r="D4150" s="51">
        <v>-0.0298</v>
      </c>
      <c r="E4150" s="52">
        <v>-0.0585</v>
      </c>
      <c r="F4150" s="51">
        <v>8782848.0</v>
      </c>
      <c r="G4150" s="49" t="s">
        <v>56</v>
      </c>
      <c r="I4150" s="51">
        <v>162799.0</v>
      </c>
      <c r="J4150" s="49" t="s">
        <v>95</v>
      </c>
      <c r="K4150" s="49" t="s">
        <v>391</v>
      </c>
    </row>
    <row r="4151">
      <c r="A4151" s="49" t="s">
        <v>8553</v>
      </c>
      <c r="B4151" s="49" t="s">
        <v>8554</v>
      </c>
      <c r="C4151" s="50">
        <v>5.5047</v>
      </c>
      <c r="D4151" s="51">
        <v>0.0497</v>
      </c>
      <c r="E4151" s="52">
        <v>0.0091</v>
      </c>
      <c r="F4151" s="51">
        <v>1.10094E7</v>
      </c>
      <c r="G4151" s="49" t="s">
        <v>56</v>
      </c>
      <c r="I4151" s="51">
        <v>17260.0</v>
      </c>
      <c r="J4151" s="49" t="s">
        <v>223</v>
      </c>
      <c r="K4151" s="49" t="s">
        <v>953</v>
      </c>
    </row>
    <row r="4152">
      <c r="A4152" s="49" t="s">
        <v>8555</v>
      </c>
      <c r="B4152" s="49" t="s">
        <v>8556</v>
      </c>
      <c r="C4152" s="50">
        <v>10.53</v>
      </c>
      <c r="D4152" s="51">
        <v>0.0</v>
      </c>
      <c r="E4152" s="52">
        <v>0.0</v>
      </c>
      <c r="F4152" s="51">
        <v>0.0</v>
      </c>
      <c r="G4152" s="49" t="s">
        <v>56</v>
      </c>
      <c r="H4152" s="51">
        <v>2023.0</v>
      </c>
      <c r="I4152" s="51">
        <v>1.0</v>
      </c>
      <c r="J4152" s="49" t="s">
        <v>72</v>
      </c>
      <c r="K4152" s="49" t="s">
        <v>73</v>
      </c>
    </row>
    <row r="4153">
      <c r="A4153" s="49" t="s">
        <v>8557</v>
      </c>
      <c r="B4153" s="49" t="s">
        <v>8558</v>
      </c>
      <c r="C4153" s="50">
        <v>0.28</v>
      </c>
      <c r="D4153" s="51">
        <v>0.0</v>
      </c>
      <c r="E4153" s="52">
        <v>0.0</v>
      </c>
      <c r="F4153" s="51">
        <v>0.0</v>
      </c>
      <c r="G4153" s="49" t="s">
        <v>56</v>
      </c>
      <c r="H4153" s="51">
        <v>2023.0</v>
      </c>
      <c r="I4153" s="51">
        <v>901.0</v>
      </c>
      <c r="J4153" s="49" t="s">
        <v>72</v>
      </c>
      <c r="K4153" s="49" t="s">
        <v>73</v>
      </c>
    </row>
    <row r="4154">
      <c r="A4154" s="49" t="s">
        <v>8559</v>
      </c>
      <c r="B4154" s="49" t="s">
        <v>8560</v>
      </c>
      <c r="C4154" s="50">
        <v>50.12</v>
      </c>
      <c r="D4154" s="51">
        <v>-0.67</v>
      </c>
      <c r="E4154" s="52">
        <v>-0.0132</v>
      </c>
      <c r="F4154" s="53">
        <v>1.13E10</v>
      </c>
      <c r="G4154" s="49" t="s">
        <v>56</v>
      </c>
      <c r="I4154" s="51">
        <v>1806204.0</v>
      </c>
      <c r="J4154" s="49" t="s">
        <v>57</v>
      </c>
      <c r="K4154" s="49" t="s">
        <v>379</v>
      </c>
    </row>
    <row r="4155">
      <c r="A4155" s="49" t="s">
        <v>8561</v>
      </c>
      <c r="B4155" s="49" t="s">
        <v>8562</v>
      </c>
      <c r="C4155" s="50">
        <v>80.0</v>
      </c>
      <c r="D4155" s="51">
        <v>0.76</v>
      </c>
      <c r="E4155" s="52">
        <v>0.0096</v>
      </c>
      <c r="F4155" s="53">
        <v>4.23E9</v>
      </c>
      <c r="G4155" s="49" t="s">
        <v>56</v>
      </c>
      <c r="H4155" s="51">
        <v>2007.0</v>
      </c>
      <c r="I4155" s="51">
        <v>829503.0</v>
      </c>
      <c r="J4155" s="49" t="s">
        <v>82</v>
      </c>
      <c r="K4155" s="49" t="s">
        <v>178</v>
      </c>
    </row>
    <row r="4156">
      <c r="A4156" s="49" t="s">
        <v>8563</v>
      </c>
      <c r="B4156" s="49" t="s">
        <v>8564</v>
      </c>
      <c r="C4156" s="50">
        <v>5.58</v>
      </c>
      <c r="D4156" s="51">
        <v>-0.07</v>
      </c>
      <c r="E4156" s="52">
        <v>-0.0124</v>
      </c>
      <c r="F4156" s="53">
        <v>1.8E8</v>
      </c>
      <c r="G4156" s="49" t="s">
        <v>56</v>
      </c>
      <c r="H4156" s="51">
        <v>2020.0</v>
      </c>
      <c r="I4156" s="51">
        <v>81240.0</v>
      </c>
      <c r="J4156" s="49" t="s">
        <v>82</v>
      </c>
      <c r="K4156" s="49" t="s">
        <v>178</v>
      </c>
    </row>
    <row r="4157">
      <c r="A4157" s="49" t="s">
        <v>8565</v>
      </c>
      <c r="B4157" s="49" t="s">
        <v>8566</v>
      </c>
      <c r="C4157" s="50">
        <v>20.73</v>
      </c>
      <c r="D4157" s="51">
        <v>-0.31</v>
      </c>
      <c r="E4157" s="52">
        <v>-0.0147</v>
      </c>
      <c r="F4157" s="53">
        <v>7.34E9</v>
      </c>
      <c r="G4157" s="49" t="s">
        <v>56</v>
      </c>
      <c r="I4157" s="51">
        <v>2992107.0</v>
      </c>
      <c r="J4157" s="49" t="s">
        <v>95</v>
      </c>
      <c r="K4157" s="49" t="s">
        <v>1354</v>
      </c>
    </row>
    <row r="4158">
      <c r="A4158" s="49" t="s">
        <v>8567</v>
      </c>
      <c r="B4158" s="49" t="s">
        <v>8568</v>
      </c>
      <c r="C4158" s="50">
        <v>1.3406</v>
      </c>
      <c r="D4158" s="51">
        <v>-0.1294</v>
      </c>
      <c r="E4158" s="52">
        <v>-0.088</v>
      </c>
      <c r="F4158" s="51">
        <v>3.6059955E7</v>
      </c>
      <c r="G4158" s="49" t="s">
        <v>67</v>
      </c>
      <c r="H4158" s="51">
        <v>2017.0</v>
      </c>
      <c r="I4158" s="51">
        <v>2268.0</v>
      </c>
      <c r="J4158" s="49" t="s">
        <v>72</v>
      </c>
      <c r="K4158" s="49" t="s">
        <v>321</v>
      </c>
    </row>
    <row r="4159">
      <c r="A4159" s="49" t="s">
        <v>8569</v>
      </c>
      <c r="B4159" s="49" t="s">
        <v>8570</v>
      </c>
      <c r="C4159" s="50">
        <v>13.86</v>
      </c>
      <c r="D4159" s="51">
        <v>-0.56</v>
      </c>
      <c r="E4159" s="52">
        <v>-0.0388</v>
      </c>
      <c r="F4159" s="53">
        <v>7.58E8</v>
      </c>
      <c r="G4159" s="49" t="s">
        <v>56</v>
      </c>
      <c r="I4159" s="51">
        <v>227266.0</v>
      </c>
      <c r="J4159" s="49" t="s">
        <v>127</v>
      </c>
      <c r="K4159" s="49" t="s">
        <v>3303</v>
      </c>
    </row>
    <row r="4160">
      <c r="A4160" s="49" t="s">
        <v>8571</v>
      </c>
      <c r="B4160" s="49" t="s">
        <v>8572</v>
      </c>
      <c r="C4160" s="50">
        <v>37.36</v>
      </c>
      <c r="D4160" s="51">
        <v>-1.55</v>
      </c>
      <c r="E4160" s="52">
        <v>-0.0398</v>
      </c>
      <c r="F4160" s="53">
        <v>1.14E9</v>
      </c>
      <c r="G4160" s="49" t="s">
        <v>56</v>
      </c>
      <c r="H4160" s="51">
        <v>1994.0</v>
      </c>
      <c r="I4160" s="51">
        <v>103012.0</v>
      </c>
      <c r="J4160" s="49" t="s">
        <v>520</v>
      </c>
      <c r="K4160" s="49" t="s">
        <v>64</v>
      </c>
    </row>
    <row r="4161">
      <c r="A4161" s="49" t="s">
        <v>8573</v>
      </c>
      <c r="B4161" s="49" t="s">
        <v>8574</v>
      </c>
      <c r="C4161" s="50">
        <v>86.68</v>
      </c>
      <c r="D4161" s="51">
        <v>-2.56</v>
      </c>
      <c r="E4161" s="52">
        <v>-0.0287</v>
      </c>
      <c r="F4161" s="53">
        <v>3.06E9</v>
      </c>
      <c r="G4161" s="49" t="s">
        <v>56</v>
      </c>
      <c r="I4161" s="51">
        <v>217150.0</v>
      </c>
      <c r="J4161" s="49" t="s">
        <v>95</v>
      </c>
      <c r="K4161" s="49" t="s">
        <v>1315</v>
      </c>
    </row>
    <row r="4162">
      <c r="A4162" s="49" t="s">
        <v>8575</v>
      </c>
      <c r="B4162" s="49" t="s">
        <v>8576</v>
      </c>
      <c r="C4162" s="50">
        <v>6.51</v>
      </c>
      <c r="D4162" s="51">
        <v>-0.07</v>
      </c>
      <c r="E4162" s="52">
        <v>-0.0106</v>
      </c>
      <c r="F4162" s="51">
        <v>0.0</v>
      </c>
      <c r="G4162" s="49" t="s">
        <v>56</v>
      </c>
      <c r="I4162" s="51">
        <v>96833.0</v>
      </c>
      <c r="J4162" s="49" t="s">
        <v>72</v>
      </c>
      <c r="K4162" s="49" t="s">
        <v>552</v>
      </c>
    </row>
    <row r="4163">
      <c r="A4163" s="49" t="s">
        <v>8577</v>
      </c>
      <c r="B4163" s="49" t="s">
        <v>8578</v>
      </c>
      <c r="C4163" s="50">
        <v>9.68</v>
      </c>
      <c r="D4163" s="51">
        <v>-0.12</v>
      </c>
      <c r="E4163" s="52">
        <v>-0.0122</v>
      </c>
      <c r="F4163" s="53">
        <v>6.23E8</v>
      </c>
      <c r="G4163" s="49" t="s">
        <v>56</v>
      </c>
      <c r="H4163" s="51">
        <v>2020.0</v>
      </c>
      <c r="I4163" s="51">
        <v>100880.0</v>
      </c>
      <c r="J4163" s="49" t="s">
        <v>57</v>
      </c>
      <c r="K4163" s="49" t="s">
        <v>111</v>
      </c>
    </row>
    <row r="4164">
      <c r="A4164" s="49" t="s">
        <v>8579</v>
      </c>
      <c r="B4164" s="49" t="s">
        <v>8580</v>
      </c>
      <c r="C4164" s="50">
        <v>8.11</v>
      </c>
      <c r="D4164" s="51">
        <v>-0.56</v>
      </c>
      <c r="E4164" s="52">
        <v>-0.0646</v>
      </c>
      <c r="F4164" s="53">
        <v>4.26E8</v>
      </c>
      <c r="G4164" s="49" t="s">
        <v>476</v>
      </c>
      <c r="I4164" s="51">
        <v>1132356.0</v>
      </c>
      <c r="J4164" s="49" t="s">
        <v>107</v>
      </c>
      <c r="K4164" s="49" t="s">
        <v>108</v>
      </c>
    </row>
    <row r="4165">
      <c r="A4165" s="49" t="s">
        <v>8581</v>
      </c>
      <c r="B4165" s="49" t="s">
        <v>8582</v>
      </c>
      <c r="C4165" s="50">
        <v>47.54</v>
      </c>
      <c r="D4165" s="51">
        <v>0.0</v>
      </c>
      <c r="E4165" s="52">
        <v>0.0</v>
      </c>
      <c r="F4165" s="51">
        <v>9.5830181E7</v>
      </c>
      <c r="G4165" s="49" t="s">
        <v>56</v>
      </c>
      <c r="I4165" s="51">
        <v>40.0</v>
      </c>
      <c r="J4165" s="49" t="s">
        <v>68</v>
      </c>
      <c r="K4165" s="49" t="s">
        <v>430</v>
      </c>
    </row>
    <row r="4166">
      <c r="A4166" s="49" t="s">
        <v>8583</v>
      </c>
      <c r="B4166" s="49" t="s">
        <v>8584</v>
      </c>
      <c r="C4166" s="50">
        <v>10.41</v>
      </c>
      <c r="D4166" s="51">
        <v>-0.04</v>
      </c>
      <c r="E4166" s="52">
        <v>-0.0038</v>
      </c>
      <c r="F4166" s="53">
        <v>1.51E8</v>
      </c>
      <c r="G4166" s="54"/>
      <c r="H4166" s="51">
        <v>2021.0</v>
      </c>
      <c r="I4166" s="51">
        <v>18560.0</v>
      </c>
      <c r="J4166" s="49" t="s">
        <v>95</v>
      </c>
      <c r="K4166" s="49" t="s">
        <v>391</v>
      </c>
    </row>
    <row r="4167">
      <c r="A4167" s="49" t="s">
        <v>8585</v>
      </c>
      <c r="B4167" s="49" t="s">
        <v>8586</v>
      </c>
      <c r="C4167" s="50">
        <v>10.55</v>
      </c>
      <c r="D4167" s="51">
        <v>-0.63</v>
      </c>
      <c r="E4167" s="52">
        <v>-0.0564</v>
      </c>
      <c r="F4167" s="53">
        <v>1.35E9</v>
      </c>
      <c r="G4167" s="49" t="s">
        <v>56</v>
      </c>
      <c r="H4167" s="51">
        <v>2022.0</v>
      </c>
      <c r="I4167" s="51">
        <v>797059.0</v>
      </c>
      <c r="J4167" s="49" t="s">
        <v>57</v>
      </c>
      <c r="K4167" s="49" t="s">
        <v>1573</v>
      </c>
    </row>
    <row r="4168">
      <c r="A4168" s="49" t="s">
        <v>8587</v>
      </c>
      <c r="B4168" s="49" t="s">
        <v>8588</v>
      </c>
      <c r="C4168" s="50">
        <v>26.15</v>
      </c>
      <c r="D4168" s="51">
        <v>-1.03</v>
      </c>
      <c r="E4168" s="52">
        <v>-0.0379</v>
      </c>
      <c r="F4168" s="53">
        <v>2.12E8</v>
      </c>
      <c r="G4168" s="49" t="s">
        <v>56</v>
      </c>
      <c r="I4168" s="51">
        <v>9026.0</v>
      </c>
      <c r="J4168" s="49" t="s">
        <v>72</v>
      </c>
      <c r="K4168" s="49" t="s">
        <v>133</v>
      </c>
    </row>
    <row r="4169">
      <c r="A4169" s="49" t="s">
        <v>8589</v>
      </c>
      <c r="B4169" s="49" t="s">
        <v>8590</v>
      </c>
      <c r="C4169" s="50">
        <v>6.22</v>
      </c>
      <c r="D4169" s="51">
        <v>-0.16</v>
      </c>
      <c r="E4169" s="52">
        <v>-0.0251</v>
      </c>
      <c r="F4169" s="53">
        <v>3.23E8</v>
      </c>
      <c r="G4169" s="49" t="s">
        <v>56</v>
      </c>
      <c r="H4169" s="51">
        <v>1987.0</v>
      </c>
      <c r="I4169" s="51">
        <v>216749.0</v>
      </c>
      <c r="J4169" s="49" t="s">
        <v>72</v>
      </c>
      <c r="K4169" s="49" t="s">
        <v>237</v>
      </c>
    </row>
    <row r="4170">
      <c r="A4170" s="49" t="s">
        <v>8591</v>
      </c>
      <c r="B4170" s="49" t="s">
        <v>8592</v>
      </c>
      <c r="C4170" s="50">
        <v>26.77</v>
      </c>
      <c r="D4170" s="51">
        <v>-0.26</v>
      </c>
      <c r="E4170" s="52">
        <v>-0.0096</v>
      </c>
      <c r="F4170" s="53">
        <v>1.16E9</v>
      </c>
      <c r="G4170" s="49" t="s">
        <v>56</v>
      </c>
      <c r="H4170" s="51">
        <v>2017.0</v>
      </c>
      <c r="I4170" s="51">
        <v>42307.0</v>
      </c>
      <c r="J4170" s="49" t="s">
        <v>72</v>
      </c>
      <c r="K4170" s="49" t="s">
        <v>133</v>
      </c>
    </row>
    <row r="4171">
      <c r="A4171" s="49" t="s">
        <v>8593</v>
      </c>
      <c r="B4171" s="49" t="s">
        <v>8594</v>
      </c>
      <c r="C4171" s="50">
        <v>21.91</v>
      </c>
      <c r="D4171" s="51">
        <v>-0.43</v>
      </c>
      <c r="E4171" s="52">
        <v>-0.0193</v>
      </c>
      <c r="F4171" s="53">
        <v>9.47E8</v>
      </c>
      <c r="G4171" s="49" t="s">
        <v>56</v>
      </c>
      <c r="I4171" s="51">
        <v>20143.0</v>
      </c>
      <c r="J4171" s="49" t="s">
        <v>72</v>
      </c>
      <c r="K4171" s="49" t="s">
        <v>133</v>
      </c>
    </row>
    <row r="4172">
      <c r="A4172" s="49" t="s">
        <v>8595</v>
      </c>
      <c r="B4172" s="49" t="s">
        <v>8596</v>
      </c>
      <c r="C4172" s="50">
        <v>16.5</v>
      </c>
      <c r="D4172" s="51">
        <v>-0.07</v>
      </c>
      <c r="E4172" s="52">
        <v>-0.0042</v>
      </c>
      <c r="F4172" s="53">
        <v>7.13E8</v>
      </c>
      <c r="G4172" s="49" t="s">
        <v>56</v>
      </c>
      <c r="I4172" s="51">
        <v>5297.0</v>
      </c>
      <c r="J4172" s="49" t="s">
        <v>72</v>
      </c>
      <c r="K4172" s="49" t="s">
        <v>133</v>
      </c>
    </row>
    <row r="4173">
      <c r="A4173" s="49" t="s">
        <v>8597</v>
      </c>
      <c r="B4173" s="49" t="s">
        <v>8598</v>
      </c>
      <c r="C4173" s="50">
        <v>19.95</v>
      </c>
      <c r="D4173" s="51">
        <v>-0.24</v>
      </c>
      <c r="E4173" s="52">
        <v>-0.0119</v>
      </c>
      <c r="F4173" s="53">
        <v>8.63E8</v>
      </c>
      <c r="G4173" s="49" t="s">
        <v>56</v>
      </c>
      <c r="I4173" s="51">
        <v>18702.0</v>
      </c>
      <c r="J4173" s="49" t="s">
        <v>72</v>
      </c>
      <c r="K4173" s="49" t="s">
        <v>133</v>
      </c>
    </row>
    <row r="4174">
      <c r="A4174" s="49" t="s">
        <v>8599</v>
      </c>
      <c r="B4174" s="49" t="s">
        <v>8600</v>
      </c>
      <c r="C4174" s="50">
        <v>23.0141</v>
      </c>
      <c r="D4174" s="51">
        <v>0.3041</v>
      </c>
      <c r="E4174" s="52">
        <v>0.0134</v>
      </c>
      <c r="F4174" s="53">
        <v>9.95E8</v>
      </c>
      <c r="G4174" s="49" t="s">
        <v>56</v>
      </c>
      <c r="I4174" s="51">
        <v>4719.0</v>
      </c>
      <c r="J4174" s="49" t="s">
        <v>72</v>
      </c>
      <c r="K4174" s="49" t="s">
        <v>133</v>
      </c>
    </row>
    <row r="4175">
      <c r="A4175" s="49" t="s">
        <v>8601</v>
      </c>
      <c r="B4175" s="49" t="s">
        <v>8602</v>
      </c>
      <c r="C4175" s="50">
        <v>1.68</v>
      </c>
      <c r="D4175" s="51">
        <v>-0.07</v>
      </c>
      <c r="E4175" s="52">
        <v>-0.04</v>
      </c>
      <c r="F4175" s="51">
        <v>1.3783733E7</v>
      </c>
      <c r="G4175" s="49" t="s">
        <v>56</v>
      </c>
      <c r="I4175" s="51">
        <v>19838.0</v>
      </c>
      <c r="J4175" s="49" t="s">
        <v>82</v>
      </c>
      <c r="K4175" s="49" t="s">
        <v>83</v>
      </c>
    </row>
    <row r="4176">
      <c r="A4176" s="49" t="s">
        <v>8603</v>
      </c>
      <c r="B4176" s="49" t="s">
        <v>8604</v>
      </c>
      <c r="C4176" s="50">
        <v>35.01</v>
      </c>
      <c r="D4176" s="51">
        <v>-0.84</v>
      </c>
      <c r="E4176" s="52">
        <v>-0.0234</v>
      </c>
      <c r="F4176" s="53">
        <v>3.3E9</v>
      </c>
      <c r="G4176" s="49" t="s">
        <v>738</v>
      </c>
      <c r="H4176" s="51">
        <v>2022.0</v>
      </c>
      <c r="I4176" s="51">
        <v>1801437.0</v>
      </c>
      <c r="J4176" s="49" t="s">
        <v>107</v>
      </c>
      <c r="K4176" s="49" t="s">
        <v>262</v>
      </c>
    </row>
    <row r="4177">
      <c r="A4177" s="49" t="s">
        <v>8605</v>
      </c>
      <c r="B4177" s="49" t="s">
        <v>8606</v>
      </c>
      <c r="C4177" s="50">
        <v>23.2</v>
      </c>
      <c r="D4177" s="51">
        <v>-0.0499</v>
      </c>
      <c r="E4177" s="52">
        <v>-0.0022</v>
      </c>
      <c r="F4177" s="51">
        <v>0.0</v>
      </c>
      <c r="G4177" s="49" t="s">
        <v>56</v>
      </c>
      <c r="H4177" s="51">
        <v>2019.0</v>
      </c>
      <c r="I4177" s="51">
        <v>1083.0</v>
      </c>
      <c r="J4177" s="49" t="s">
        <v>72</v>
      </c>
      <c r="K4177" s="49" t="s">
        <v>878</v>
      </c>
    </row>
    <row r="4178">
      <c r="A4178" s="49" t="s">
        <v>8607</v>
      </c>
      <c r="B4178" s="49" t="s">
        <v>8608</v>
      </c>
      <c r="C4178" s="50">
        <v>1.35</v>
      </c>
      <c r="D4178" s="51">
        <v>-0.11</v>
      </c>
      <c r="E4178" s="52">
        <v>-0.0753</v>
      </c>
      <c r="F4178" s="51">
        <v>1.5804878E7</v>
      </c>
      <c r="G4178" s="49" t="s">
        <v>738</v>
      </c>
      <c r="H4178" s="54"/>
      <c r="I4178" s="51">
        <v>212536.0</v>
      </c>
      <c r="J4178" s="49" t="s">
        <v>82</v>
      </c>
      <c r="K4178" s="49" t="s">
        <v>139</v>
      </c>
    </row>
    <row r="4179">
      <c r="A4179" s="49" t="s">
        <v>8609</v>
      </c>
      <c r="B4179" s="49" t="s">
        <v>8610</v>
      </c>
      <c r="C4179" s="50">
        <v>0.615</v>
      </c>
      <c r="D4179" s="51">
        <v>0.03</v>
      </c>
      <c r="E4179" s="52">
        <v>0.0513</v>
      </c>
      <c r="F4179" s="51">
        <v>1.8333422E7</v>
      </c>
      <c r="G4179" s="49" t="s">
        <v>56</v>
      </c>
      <c r="H4179" s="51">
        <v>2016.0</v>
      </c>
      <c r="I4179" s="51">
        <v>131875.0</v>
      </c>
      <c r="J4179" s="49" t="s">
        <v>82</v>
      </c>
      <c r="K4179" s="49" t="s">
        <v>83</v>
      </c>
    </row>
    <row r="4180">
      <c r="A4180" s="49" t="s">
        <v>8611</v>
      </c>
      <c r="B4180" s="49" t="s">
        <v>8612</v>
      </c>
      <c r="C4180" s="50">
        <v>11.75</v>
      </c>
      <c r="D4180" s="51">
        <v>0.0</v>
      </c>
      <c r="E4180" s="52">
        <v>0.0</v>
      </c>
      <c r="F4180" s="51">
        <v>0.0</v>
      </c>
      <c r="G4180" s="49" t="s">
        <v>56</v>
      </c>
      <c r="H4180" s="51">
        <v>2021.0</v>
      </c>
      <c r="I4180" s="51">
        <v>2.0</v>
      </c>
      <c r="J4180" s="49" t="s">
        <v>72</v>
      </c>
      <c r="K4180" s="49" t="s">
        <v>73</v>
      </c>
    </row>
    <row r="4181">
      <c r="A4181" s="49" t="s">
        <v>8613</v>
      </c>
      <c r="B4181" s="49" t="s">
        <v>8614</v>
      </c>
      <c r="C4181" s="50">
        <v>0.16</v>
      </c>
      <c r="D4181" s="51">
        <v>-0.005</v>
      </c>
      <c r="E4181" s="52">
        <v>-0.0303</v>
      </c>
      <c r="F4181" s="51">
        <v>0.0</v>
      </c>
      <c r="G4181" s="49" t="s">
        <v>56</v>
      </c>
      <c r="H4181" s="51">
        <v>2021.0</v>
      </c>
      <c r="I4181" s="51">
        <v>6900.0</v>
      </c>
      <c r="J4181" s="49" t="s">
        <v>72</v>
      </c>
      <c r="K4181" s="49" t="s">
        <v>73</v>
      </c>
    </row>
    <row r="4182">
      <c r="A4182" s="49" t="s">
        <v>8615</v>
      </c>
      <c r="B4182" s="49" t="s">
        <v>8616</v>
      </c>
      <c r="C4182" s="50">
        <v>50.18</v>
      </c>
      <c r="D4182" s="51">
        <v>-0.44</v>
      </c>
      <c r="E4182" s="52">
        <v>-0.0087</v>
      </c>
      <c r="F4182" s="53">
        <v>1.03E9</v>
      </c>
      <c r="G4182" s="49" t="s">
        <v>56</v>
      </c>
      <c r="H4182" s="51">
        <v>2014.0</v>
      </c>
      <c r="I4182" s="51">
        <v>104203.0</v>
      </c>
      <c r="J4182" s="49" t="s">
        <v>57</v>
      </c>
      <c r="K4182" s="49" t="s">
        <v>1315</v>
      </c>
    </row>
    <row r="4183">
      <c r="A4183" s="49" t="s">
        <v>8617</v>
      </c>
      <c r="B4183" s="49" t="s">
        <v>8618</v>
      </c>
      <c r="C4183" s="50">
        <v>32.19</v>
      </c>
      <c r="D4183" s="51">
        <v>-0.18</v>
      </c>
      <c r="E4183" s="52">
        <v>-0.0056</v>
      </c>
      <c r="F4183" s="53">
        <v>5.16E8</v>
      </c>
      <c r="G4183" s="49" t="s">
        <v>56</v>
      </c>
      <c r="H4183" s="51">
        <v>1998.0</v>
      </c>
      <c r="I4183" s="51">
        <v>22932.0</v>
      </c>
      <c r="J4183" s="49" t="s">
        <v>72</v>
      </c>
      <c r="K4183" s="49" t="s">
        <v>133</v>
      </c>
    </row>
    <row r="4184">
      <c r="A4184" s="49" t="s">
        <v>8619</v>
      </c>
      <c r="B4184" s="49" t="s">
        <v>8620</v>
      </c>
      <c r="C4184" s="50">
        <v>41.43</v>
      </c>
      <c r="D4184" s="51">
        <v>-1.12</v>
      </c>
      <c r="E4184" s="52">
        <v>-0.0263</v>
      </c>
      <c r="F4184" s="53">
        <v>2.94E9</v>
      </c>
      <c r="G4184" s="49" t="s">
        <v>56</v>
      </c>
      <c r="H4184" s="51">
        <v>2014.0</v>
      </c>
      <c r="I4184" s="51">
        <v>607131.0</v>
      </c>
      <c r="J4184" s="49" t="s">
        <v>72</v>
      </c>
      <c r="K4184" s="49" t="s">
        <v>124</v>
      </c>
    </row>
    <row r="4185">
      <c r="A4185" s="49" t="s">
        <v>8621</v>
      </c>
      <c r="B4185" s="49" t="s">
        <v>8622</v>
      </c>
      <c r="C4185" s="50">
        <v>11.2</v>
      </c>
      <c r="D4185" s="51">
        <v>0.06</v>
      </c>
      <c r="E4185" s="52">
        <v>0.0054</v>
      </c>
      <c r="F4185" s="51">
        <v>0.0</v>
      </c>
      <c r="G4185" s="49" t="s">
        <v>56</v>
      </c>
      <c r="H4185" s="51">
        <v>2021.0</v>
      </c>
      <c r="I4185" s="51">
        <v>104.0</v>
      </c>
      <c r="J4185" s="49" t="s">
        <v>72</v>
      </c>
      <c r="K4185" s="49" t="s">
        <v>73</v>
      </c>
    </row>
    <row r="4186">
      <c r="A4186" s="49" t="s">
        <v>8623</v>
      </c>
      <c r="B4186" s="49" t="s">
        <v>8624</v>
      </c>
      <c r="C4186" s="50">
        <v>10.7</v>
      </c>
      <c r="D4186" s="51">
        <v>0.0</v>
      </c>
      <c r="E4186" s="52">
        <v>0.0</v>
      </c>
      <c r="F4186" s="51">
        <v>0.0</v>
      </c>
      <c r="G4186" s="49" t="s">
        <v>56</v>
      </c>
      <c r="H4186" s="51">
        <v>2021.0</v>
      </c>
      <c r="I4186" s="51">
        <v>2.0</v>
      </c>
      <c r="J4186" s="49" t="s">
        <v>72</v>
      </c>
      <c r="K4186" s="49" t="s">
        <v>73</v>
      </c>
    </row>
    <row r="4187">
      <c r="A4187" s="49" t="s">
        <v>8625</v>
      </c>
      <c r="B4187" s="49" t="s">
        <v>8626</v>
      </c>
      <c r="C4187" s="50">
        <v>0.117</v>
      </c>
      <c r="D4187" s="51">
        <v>-0.0021</v>
      </c>
      <c r="E4187" s="52">
        <v>-0.0176</v>
      </c>
      <c r="F4187" s="51">
        <v>0.0</v>
      </c>
      <c r="G4187" s="49" t="s">
        <v>56</v>
      </c>
      <c r="H4187" s="51">
        <v>2021.0</v>
      </c>
      <c r="I4187" s="51">
        <v>1882.0</v>
      </c>
      <c r="J4187" s="49" t="s">
        <v>72</v>
      </c>
      <c r="K4187" s="49" t="s">
        <v>73</v>
      </c>
    </row>
    <row r="4188">
      <c r="A4188" s="49" t="s">
        <v>8627</v>
      </c>
      <c r="B4188" s="49" t="s">
        <v>8628</v>
      </c>
      <c r="C4188" s="50">
        <v>10.73</v>
      </c>
      <c r="D4188" s="51">
        <v>0.0</v>
      </c>
      <c r="E4188" s="52">
        <v>0.0</v>
      </c>
      <c r="F4188" s="51">
        <v>0.0</v>
      </c>
      <c r="G4188" s="49" t="s">
        <v>56</v>
      </c>
      <c r="H4188" s="51">
        <v>2022.0</v>
      </c>
      <c r="I4188" s="51">
        <v>20685.0</v>
      </c>
      <c r="J4188" s="49" t="s">
        <v>72</v>
      </c>
      <c r="K4188" s="49" t="s">
        <v>73</v>
      </c>
    </row>
    <row r="4189">
      <c r="A4189" s="49" t="s">
        <v>8629</v>
      </c>
      <c r="B4189" s="49" t="s">
        <v>8630</v>
      </c>
      <c r="C4189" s="50">
        <v>0.1546</v>
      </c>
      <c r="D4189" s="51">
        <v>0.0</v>
      </c>
      <c r="E4189" s="52">
        <v>0.0</v>
      </c>
      <c r="F4189" s="51">
        <v>0.0</v>
      </c>
      <c r="G4189" s="49" t="s">
        <v>56</v>
      </c>
      <c r="H4189" s="51">
        <v>2022.0</v>
      </c>
      <c r="I4189" s="51">
        <v>1.0</v>
      </c>
      <c r="J4189" s="49" t="s">
        <v>72</v>
      </c>
      <c r="K4189" s="49" t="s">
        <v>73</v>
      </c>
    </row>
    <row r="4190">
      <c r="A4190" s="49" t="s">
        <v>8631</v>
      </c>
      <c r="B4190" s="49" t="s">
        <v>8632</v>
      </c>
      <c r="C4190" s="50">
        <v>0.014</v>
      </c>
      <c r="D4190" s="51">
        <v>-0.001</v>
      </c>
      <c r="E4190" s="52">
        <v>-0.0667</v>
      </c>
      <c r="F4190" s="51">
        <v>0.0</v>
      </c>
      <c r="G4190" s="49" t="s">
        <v>56</v>
      </c>
      <c r="H4190" s="51">
        <v>2022.0</v>
      </c>
      <c r="I4190" s="51">
        <v>72182.0</v>
      </c>
      <c r="J4190" s="49" t="s">
        <v>72</v>
      </c>
      <c r="K4190" s="49" t="s">
        <v>73</v>
      </c>
    </row>
    <row r="4191">
      <c r="A4191" s="49" t="s">
        <v>8633</v>
      </c>
      <c r="B4191" s="49" t="s">
        <v>8634</v>
      </c>
      <c r="C4191" s="50">
        <v>10.78</v>
      </c>
      <c r="D4191" s="51">
        <v>0.0</v>
      </c>
      <c r="E4191" s="52">
        <v>0.0</v>
      </c>
      <c r="F4191" s="51">
        <v>0.0</v>
      </c>
      <c r="G4191" s="49" t="s">
        <v>56</v>
      </c>
      <c r="H4191" s="51">
        <v>2021.0</v>
      </c>
      <c r="I4191" s="51">
        <v>2.0</v>
      </c>
      <c r="J4191" s="49" t="s">
        <v>72</v>
      </c>
      <c r="K4191" s="49" t="s">
        <v>73</v>
      </c>
    </row>
    <row r="4192">
      <c r="A4192" s="49" t="s">
        <v>8635</v>
      </c>
      <c r="B4192" s="49" t="s">
        <v>8636</v>
      </c>
      <c r="C4192" s="50">
        <v>0.1998</v>
      </c>
      <c r="D4192" s="51">
        <v>-3.0E-4</v>
      </c>
      <c r="E4192" s="52">
        <v>-0.0015</v>
      </c>
      <c r="F4192" s="51">
        <v>0.0</v>
      </c>
      <c r="G4192" s="49" t="s">
        <v>56</v>
      </c>
      <c r="H4192" s="51">
        <v>2021.0</v>
      </c>
      <c r="I4192" s="51">
        <v>5000.0</v>
      </c>
      <c r="J4192" s="49" t="s">
        <v>72</v>
      </c>
      <c r="K4192" s="49" t="s">
        <v>73</v>
      </c>
    </row>
    <row r="4193">
      <c r="A4193" s="49" t="s">
        <v>8637</v>
      </c>
      <c r="B4193" s="49" t="s">
        <v>8638</v>
      </c>
      <c r="C4193" s="50">
        <v>10.65</v>
      </c>
      <c r="D4193" s="51">
        <v>0.0</v>
      </c>
      <c r="E4193" s="52">
        <v>0.0</v>
      </c>
      <c r="F4193" s="51">
        <v>0.0</v>
      </c>
      <c r="G4193" s="49" t="s">
        <v>56</v>
      </c>
      <c r="H4193" s="51">
        <v>2021.0</v>
      </c>
      <c r="I4193" s="51">
        <v>1.0</v>
      </c>
      <c r="J4193" s="49" t="s">
        <v>72</v>
      </c>
      <c r="K4193" s="49" t="s">
        <v>73</v>
      </c>
    </row>
    <row r="4194">
      <c r="A4194" s="49" t="s">
        <v>8639</v>
      </c>
      <c r="B4194" s="49" t="s">
        <v>8640</v>
      </c>
      <c r="C4194" s="50">
        <v>0.18</v>
      </c>
      <c r="D4194" s="51">
        <v>-0.023</v>
      </c>
      <c r="E4194" s="52">
        <v>-0.1133</v>
      </c>
      <c r="F4194" s="51">
        <v>0.0</v>
      </c>
      <c r="G4194" s="49" t="s">
        <v>56</v>
      </c>
      <c r="H4194" s="51">
        <v>2021.0</v>
      </c>
      <c r="I4194" s="51">
        <v>610.0</v>
      </c>
      <c r="J4194" s="49" t="s">
        <v>72</v>
      </c>
      <c r="K4194" s="49" t="s">
        <v>73</v>
      </c>
    </row>
    <row r="4195">
      <c r="A4195" s="49" t="s">
        <v>8641</v>
      </c>
      <c r="B4195" s="49" t="s">
        <v>8642</v>
      </c>
      <c r="C4195" s="50">
        <v>32.21</v>
      </c>
      <c r="D4195" s="51">
        <v>-1.03</v>
      </c>
      <c r="E4195" s="52">
        <v>-0.031</v>
      </c>
      <c r="F4195" s="53">
        <v>3.56E8</v>
      </c>
      <c r="G4195" s="49" t="s">
        <v>56</v>
      </c>
      <c r="H4195" s="51">
        <v>2017.0</v>
      </c>
      <c r="I4195" s="51">
        <v>108006.0</v>
      </c>
      <c r="J4195" s="49" t="s">
        <v>72</v>
      </c>
      <c r="K4195" s="49" t="s">
        <v>133</v>
      </c>
    </row>
    <row r="4196">
      <c r="A4196" s="49" t="s">
        <v>8643</v>
      </c>
      <c r="B4196" s="49" t="s">
        <v>8644</v>
      </c>
      <c r="C4196" s="50">
        <v>8.97</v>
      </c>
      <c r="D4196" s="51">
        <v>0.01</v>
      </c>
      <c r="E4196" s="52">
        <v>0.0011</v>
      </c>
      <c r="F4196" s="53">
        <v>3.08E8</v>
      </c>
      <c r="G4196" s="49" t="s">
        <v>56</v>
      </c>
      <c r="I4196" s="51">
        <v>33569.0</v>
      </c>
      <c r="J4196" s="49" t="s">
        <v>72</v>
      </c>
      <c r="K4196" s="49" t="s">
        <v>133</v>
      </c>
    </row>
    <row r="4197">
      <c r="A4197" s="49" t="s">
        <v>8645</v>
      </c>
      <c r="B4197" s="49" t="s">
        <v>8646</v>
      </c>
      <c r="C4197" s="50">
        <v>19.62</v>
      </c>
      <c r="D4197" s="51">
        <v>-0.41</v>
      </c>
      <c r="E4197" s="52">
        <v>-0.0205</v>
      </c>
      <c r="F4197" s="53">
        <v>4.96E8</v>
      </c>
      <c r="G4197" s="49" t="s">
        <v>56</v>
      </c>
      <c r="H4197" s="51">
        <v>2019.0</v>
      </c>
      <c r="I4197" s="51">
        <v>17991.0</v>
      </c>
      <c r="J4197" s="49" t="s">
        <v>72</v>
      </c>
      <c r="K4197" s="49" t="s">
        <v>133</v>
      </c>
    </row>
    <row r="4198">
      <c r="A4198" s="49" t="s">
        <v>8647</v>
      </c>
      <c r="B4198" s="49" t="s">
        <v>8648</v>
      </c>
      <c r="C4198" s="50">
        <v>258.38</v>
      </c>
      <c r="D4198" s="51">
        <v>2.35</v>
      </c>
      <c r="E4198" s="52">
        <v>0.0092</v>
      </c>
      <c r="F4198" s="53">
        <v>1.88E11</v>
      </c>
      <c r="G4198" s="49" t="s">
        <v>56</v>
      </c>
      <c r="I4198" s="51">
        <v>5644956.0</v>
      </c>
      <c r="J4198" s="49" t="s">
        <v>95</v>
      </c>
      <c r="K4198" s="49" t="s">
        <v>1195</v>
      </c>
    </row>
    <row r="4199">
      <c r="A4199" s="49" t="s">
        <v>8649</v>
      </c>
      <c r="B4199" s="49" t="s">
        <v>8650</v>
      </c>
      <c r="C4199" s="50">
        <v>22.44</v>
      </c>
      <c r="D4199" s="51">
        <v>-0.29</v>
      </c>
      <c r="E4199" s="52">
        <v>-0.0128</v>
      </c>
      <c r="F4199" s="53">
        <v>3.93E8</v>
      </c>
      <c r="G4199" s="49" t="s">
        <v>56</v>
      </c>
      <c r="H4199" s="51">
        <v>2015.0</v>
      </c>
      <c r="I4199" s="51">
        <v>77713.0</v>
      </c>
      <c r="J4199" s="49" t="s">
        <v>57</v>
      </c>
      <c r="K4199" s="49" t="s">
        <v>1315</v>
      </c>
    </row>
    <row r="4200">
      <c r="A4200" s="49" t="s">
        <v>8651</v>
      </c>
      <c r="B4200" s="49" t="s">
        <v>8652</v>
      </c>
      <c r="C4200" s="50">
        <v>76.79</v>
      </c>
      <c r="D4200" s="51">
        <v>-1.2</v>
      </c>
      <c r="E4200" s="52">
        <v>-0.0154</v>
      </c>
      <c r="F4200" s="53">
        <v>4.18E10</v>
      </c>
      <c r="G4200" s="49" t="s">
        <v>56</v>
      </c>
      <c r="H4200" s="51">
        <v>1993.0</v>
      </c>
      <c r="I4200" s="51">
        <v>4081476.0</v>
      </c>
      <c r="J4200" s="49" t="s">
        <v>107</v>
      </c>
      <c r="K4200" s="49" t="s">
        <v>108</v>
      </c>
    </row>
    <row r="4201">
      <c r="A4201" s="49" t="s">
        <v>8653</v>
      </c>
      <c r="B4201" s="49" t="s">
        <v>8654</v>
      </c>
      <c r="C4201" s="50">
        <v>1.5</v>
      </c>
      <c r="D4201" s="51">
        <v>0.04</v>
      </c>
      <c r="E4201" s="52">
        <v>0.0274</v>
      </c>
      <c r="F4201" s="51">
        <v>6.5046863E7</v>
      </c>
      <c r="G4201" s="49" t="s">
        <v>56</v>
      </c>
      <c r="H4201" s="51">
        <v>2004.0</v>
      </c>
      <c r="I4201" s="51">
        <v>60826.0</v>
      </c>
      <c r="J4201" s="49" t="s">
        <v>95</v>
      </c>
      <c r="K4201" s="49" t="s">
        <v>215</v>
      </c>
    </row>
    <row r="4202">
      <c r="A4202" s="49" t="s">
        <v>8655</v>
      </c>
      <c r="B4202" s="49" t="s">
        <v>8656</v>
      </c>
      <c r="C4202" s="50">
        <v>16.14</v>
      </c>
      <c r="D4202" s="51">
        <v>0.17</v>
      </c>
      <c r="E4202" s="52">
        <v>0.0106</v>
      </c>
      <c r="F4202" s="53">
        <v>3.27E8</v>
      </c>
      <c r="G4202" s="49" t="s">
        <v>56</v>
      </c>
      <c r="I4202" s="51">
        <v>28009.0</v>
      </c>
      <c r="J4202" s="49" t="s">
        <v>72</v>
      </c>
      <c r="K4202" s="49" t="s">
        <v>481</v>
      </c>
    </row>
    <row r="4203">
      <c r="A4203" s="49" t="s">
        <v>8657</v>
      </c>
      <c r="B4203" s="49" t="s">
        <v>8658</v>
      </c>
      <c r="C4203" s="50">
        <v>453.27</v>
      </c>
      <c r="D4203" s="51">
        <v>-2.45</v>
      </c>
      <c r="E4203" s="52">
        <v>-0.0054</v>
      </c>
      <c r="F4203" s="53">
        <v>6.11E10</v>
      </c>
      <c r="G4203" s="49" t="s">
        <v>56</v>
      </c>
      <c r="I4203" s="51">
        <v>600744.0</v>
      </c>
      <c r="J4203" s="49" t="s">
        <v>82</v>
      </c>
      <c r="K4203" s="49" t="s">
        <v>206</v>
      </c>
    </row>
    <row r="4204">
      <c r="A4204" s="49" t="s">
        <v>8659</v>
      </c>
      <c r="B4204" s="49" t="s">
        <v>8660</v>
      </c>
      <c r="C4204" s="50">
        <v>6.77</v>
      </c>
      <c r="D4204" s="51">
        <v>-0.17</v>
      </c>
      <c r="E4204" s="52">
        <v>-0.0245</v>
      </c>
      <c r="F4204" s="51">
        <v>0.0</v>
      </c>
      <c r="G4204" s="49" t="s">
        <v>56</v>
      </c>
      <c r="H4204" s="51">
        <v>2004.0</v>
      </c>
      <c r="I4204" s="51">
        <v>72514.0</v>
      </c>
      <c r="J4204" s="54"/>
      <c r="K4204" s="54"/>
    </row>
    <row r="4205">
      <c r="A4205" s="49" t="s">
        <v>8661</v>
      </c>
      <c r="B4205" s="49" t="s">
        <v>8662</v>
      </c>
      <c r="C4205" s="50">
        <v>311.58</v>
      </c>
      <c r="D4205" s="51">
        <v>-2.44</v>
      </c>
      <c r="E4205" s="52">
        <v>-0.0078</v>
      </c>
      <c r="F4205" s="53">
        <v>5.72E10</v>
      </c>
      <c r="G4205" s="49" t="s">
        <v>56</v>
      </c>
      <c r="I4205" s="51">
        <v>548700.0</v>
      </c>
      <c r="J4205" s="49" t="s">
        <v>72</v>
      </c>
      <c r="K4205" s="49" t="s">
        <v>650</v>
      </c>
    </row>
    <row r="4206">
      <c r="A4206" s="49" t="s">
        <v>8663</v>
      </c>
      <c r="B4206" s="49" t="s">
        <v>8664</v>
      </c>
      <c r="C4206" s="50">
        <v>0.0368</v>
      </c>
      <c r="D4206" s="51">
        <v>-0.0092</v>
      </c>
      <c r="E4206" s="52">
        <v>-0.2</v>
      </c>
      <c r="F4206" s="51">
        <v>4810721.0</v>
      </c>
      <c r="G4206" s="49" t="s">
        <v>56</v>
      </c>
      <c r="H4206" s="51">
        <v>2019.0</v>
      </c>
      <c r="I4206" s="51">
        <v>8.2683438E7</v>
      </c>
      <c r="J4206" s="49" t="s">
        <v>95</v>
      </c>
      <c r="K4206" s="49" t="s">
        <v>215</v>
      </c>
    </row>
    <row r="4207">
      <c r="A4207" s="49" t="s">
        <v>8665</v>
      </c>
      <c r="B4207" s="49" t="s">
        <v>8666</v>
      </c>
      <c r="C4207" s="50">
        <v>0.019</v>
      </c>
      <c r="D4207" s="51">
        <v>0.0015</v>
      </c>
      <c r="E4207" s="52">
        <v>0.0857</v>
      </c>
      <c r="F4207" s="51">
        <v>2483796.0</v>
      </c>
      <c r="G4207" s="49" t="s">
        <v>56</v>
      </c>
      <c r="H4207" s="51">
        <v>2019.0</v>
      </c>
      <c r="I4207" s="51">
        <v>84106.0</v>
      </c>
      <c r="J4207" s="49" t="s">
        <v>95</v>
      </c>
      <c r="K4207" s="49" t="s">
        <v>215</v>
      </c>
    </row>
    <row r="4208">
      <c r="A4208" s="49" t="s">
        <v>8667</v>
      </c>
      <c r="B4208" s="49" t="s">
        <v>8668</v>
      </c>
      <c r="C4208" s="50">
        <v>5.7</v>
      </c>
      <c r="D4208" s="51">
        <v>0.02</v>
      </c>
      <c r="E4208" s="52">
        <v>0.0035</v>
      </c>
      <c r="F4208" s="53">
        <v>2.51E8</v>
      </c>
      <c r="G4208" s="49" t="s">
        <v>56</v>
      </c>
      <c r="H4208" s="51">
        <v>1989.0</v>
      </c>
      <c r="I4208" s="51">
        <v>115690.0</v>
      </c>
      <c r="J4208" s="49" t="s">
        <v>72</v>
      </c>
      <c r="K4208" s="49" t="s">
        <v>481</v>
      </c>
    </row>
    <row r="4209">
      <c r="A4209" s="49" t="s">
        <v>8669</v>
      </c>
      <c r="B4209" s="49" t="s">
        <v>8670</v>
      </c>
      <c r="C4209" s="50">
        <v>1.305</v>
      </c>
      <c r="D4209" s="51">
        <v>-0.045</v>
      </c>
      <c r="E4209" s="52">
        <v>-0.0333</v>
      </c>
      <c r="F4209" s="53">
        <v>1.67E8</v>
      </c>
      <c r="G4209" s="49" t="s">
        <v>56</v>
      </c>
      <c r="H4209" s="51">
        <v>2015.0</v>
      </c>
      <c r="I4209" s="51">
        <v>2668754.0</v>
      </c>
      <c r="J4209" s="49" t="s">
        <v>82</v>
      </c>
      <c r="K4209" s="49" t="s">
        <v>83</v>
      </c>
    </row>
    <row r="4210">
      <c r="A4210" s="49" t="s">
        <v>8671</v>
      </c>
      <c r="B4210" s="49" t="s">
        <v>8672</v>
      </c>
      <c r="C4210" s="50">
        <v>57.99</v>
      </c>
      <c r="D4210" s="51">
        <v>-3.485</v>
      </c>
      <c r="E4210" s="52">
        <v>-0.0567</v>
      </c>
      <c r="F4210" s="53">
        <v>1.11E9</v>
      </c>
      <c r="G4210" s="49" t="s">
        <v>56</v>
      </c>
      <c r="H4210" s="51">
        <v>1993.0</v>
      </c>
      <c r="I4210" s="51">
        <v>191884.0</v>
      </c>
      <c r="J4210" s="49" t="s">
        <v>95</v>
      </c>
      <c r="K4210" s="49" t="s">
        <v>163</v>
      </c>
    </row>
    <row r="4211">
      <c r="A4211" s="49" t="s">
        <v>8673</v>
      </c>
      <c r="B4211" s="49" t="s">
        <v>8674</v>
      </c>
      <c r="C4211" s="50">
        <v>15.49</v>
      </c>
      <c r="D4211" s="51">
        <v>-0.04</v>
      </c>
      <c r="E4211" s="52">
        <v>-0.0026</v>
      </c>
      <c r="F4211" s="53">
        <v>4.91E8</v>
      </c>
      <c r="G4211" s="49" t="s">
        <v>56</v>
      </c>
      <c r="I4211" s="51">
        <v>165716.0</v>
      </c>
      <c r="J4211" s="49" t="s">
        <v>95</v>
      </c>
      <c r="K4211" s="49" t="s">
        <v>901</v>
      </c>
    </row>
    <row r="4212">
      <c r="A4212" s="49" t="s">
        <v>8675</v>
      </c>
      <c r="B4212" s="49" t="s">
        <v>8676</v>
      </c>
      <c r="C4212" s="50">
        <v>3.19</v>
      </c>
      <c r="D4212" s="51">
        <v>-0.06</v>
      </c>
      <c r="E4212" s="52">
        <v>-0.0185</v>
      </c>
      <c r="F4212" s="51">
        <v>1.9730963E7</v>
      </c>
      <c r="G4212" s="49" t="s">
        <v>56</v>
      </c>
      <c r="I4212" s="51">
        <v>2373.0</v>
      </c>
      <c r="J4212" s="49" t="s">
        <v>72</v>
      </c>
      <c r="K4212" s="49" t="s">
        <v>552</v>
      </c>
    </row>
    <row r="4213">
      <c r="A4213" s="49" t="s">
        <v>8677</v>
      </c>
      <c r="B4213" s="49" t="s">
        <v>8678</v>
      </c>
      <c r="C4213" s="50">
        <v>5.4</v>
      </c>
      <c r="D4213" s="51">
        <v>-0.21</v>
      </c>
      <c r="E4213" s="52">
        <v>-0.0374</v>
      </c>
      <c r="F4213" s="53">
        <v>1.69E9</v>
      </c>
      <c r="G4213" s="49" t="s">
        <v>56</v>
      </c>
      <c r="H4213" s="51">
        <v>2021.0</v>
      </c>
      <c r="I4213" s="51">
        <v>1071031.0</v>
      </c>
      <c r="J4213" s="54"/>
      <c r="K4213" s="54"/>
    </row>
    <row r="4214">
      <c r="A4214" s="49" t="s">
        <v>8679</v>
      </c>
      <c r="B4214" s="49" t="s">
        <v>8680</v>
      </c>
      <c r="C4214" s="50">
        <v>30.52</v>
      </c>
      <c r="D4214" s="51">
        <v>-0.39</v>
      </c>
      <c r="E4214" s="52">
        <v>-0.0126</v>
      </c>
      <c r="F4214" s="53">
        <v>1.69E9</v>
      </c>
      <c r="G4214" s="49" t="s">
        <v>56</v>
      </c>
      <c r="I4214" s="51">
        <v>112424.0</v>
      </c>
      <c r="J4214" s="49" t="s">
        <v>72</v>
      </c>
      <c r="K4214" s="49" t="s">
        <v>237</v>
      </c>
    </row>
    <row r="4215">
      <c r="A4215" s="49" t="s">
        <v>8681</v>
      </c>
      <c r="B4215" s="49" t="s">
        <v>8682</v>
      </c>
      <c r="C4215" s="50">
        <v>12.74</v>
      </c>
      <c r="D4215" s="51">
        <v>-0.12</v>
      </c>
      <c r="E4215" s="52">
        <v>-0.0093</v>
      </c>
      <c r="F4215" s="53">
        <v>1.07E9</v>
      </c>
      <c r="G4215" s="49" t="s">
        <v>56</v>
      </c>
      <c r="I4215" s="51">
        <v>377495.0</v>
      </c>
      <c r="J4215" s="49" t="s">
        <v>82</v>
      </c>
      <c r="K4215" s="49" t="s">
        <v>1454</v>
      </c>
    </row>
    <row r="4216">
      <c r="A4216" s="49" t="s">
        <v>8683</v>
      </c>
      <c r="B4216" s="49" t="s">
        <v>8684</v>
      </c>
      <c r="C4216" s="50">
        <v>3.61</v>
      </c>
      <c r="D4216" s="51">
        <v>1.02</v>
      </c>
      <c r="E4216" s="52">
        <v>0.3938</v>
      </c>
      <c r="F4216" s="51">
        <v>0.0</v>
      </c>
      <c r="G4216" s="49" t="s">
        <v>56</v>
      </c>
      <c r="H4216" s="51">
        <v>2021.0</v>
      </c>
      <c r="I4216" s="51">
        <v>5.1639246E7</v>
      </c>
      <c r="J4216" s="49" t="s">
        <v>82</v>
      </c>
      <c r="K4216" s="49" t="s">
        <v>178</v>
      </c>
    </row>
    <row r="4217">
      <c r="A4217" s="49" t="s">
        <v>8685</v>
      </c>
      <c r="B4217" s="49" t="s">
        <v>8686</v>
      </c>
      <c r="C4217" s="50">
        <v>0.18</v>
      </c>
      <c r="D4217" s="51">
        <v>0.02</v>
      </c>
      <c r="E4217" s="52">
        <v>0.125</v>
      </c>
      <c r="F4217" s="51">
        <v>0.0</v>
      </c>
      <c r="G4217" s="49" t="s">
        <v>56</v>
      </c>
      <c r="H4217" s="51">
        <v>2021.0</v>
      </c>
      <c r="I4217" s="51">
        <v>343656.0</v>
      </c>
      <c r="J4217" s="49" t="s">
        <v>82</v>
      </c>
      <c r="K4217" s="49" t="s">
        <v>178</v>
      </c>
    </row>
    <row r="4218">
      <c r="A4218" s="49" t="s">
        <v>8687</v>
      </c>
      <c r="B4218" s="49" t="s">
        <v>8688</v>
      </c>
      <c r="C4218" s="50">
        <v>358.0</v>
      </c>
      <c r="D4218" s="51">
        <v>-0.68</v>
      </c>
      <c r="E4218" s="52">
        <v>-0.0019</v>
      </c>
      <c r="F4218" s="53">
        <v>2.55E10</v>
      </c>
      <c r="G4218" s="49" t="s">
        <v>56</v>
      </c>
      <c r="H4218" s="51">
        <v>2017.0</v>
      </c>
      <c r="I4218" s="51">
        <v>931730.0</v>
      </c>
      <c r="J4218" s="49" t="s">
        <v>107</v>
      </c>
      <c r="K4218" s="49" t="s">
        <v>262</v>
      </c>
    </row>
    <row r="4219">
      <c r="A4219" s="49" t="s">
        <v>8689</v>
      </c>
      <c r="B4219" s="49" t="s">
        <v>8690</v>
      </c>
      <c r="C4219" s="50">
        <v>11.595</v>
      </c>
      <c r="D4219" s="51">
        <v>0.395</v>
      </c>
      <c r="E4219" s="52">
        <v>0.0353</v>
      </c>
      <c r="F4219" s="51">
        <v>8.8457861E7</v>
      </c>
      <c r="G4219" s="49" t="s">
        <v>56</v>
      </c>
      <c r="H4219" s="51">
        <v>2023.0</v>
      </c>
      <c r="I4219" s="51">
        <v>1537.0</v>
      </c>
      <c r="J4219" s="54"/>
      <c r="K4219" s="54"/>
    </row>
    <row r="4220">
      <c r="A4220" s="49" t="s">
        <v>8691</v>
      </c>
      <c r="B4220" s="49" t="s">
        <v>8692</v>
      </c>
      <c r="C4220" s="50">
        <v>37.46</v>
      </c>
      <c r="D4220" s="51">
        <v>-0.71</v>
      </c>
      <c r="E4220" s="52">
        <v>-0.0186</v>
      </c>
      <c r="F4220" s="53">
        <v>2.79E9</v>
      </c>
      <c r="G4220" s="49" t="s">
        <v>56</v>
      </c>
      <c r="I4220" s="51">
        <v>581262.0</v>
      </c>
      <c r="J4220" s="49" t="s">
        <v>95</v>
      </c>
      <c r="K4220" s="49" t="s">
        <v>1658</v>
      </c>
    </row>
    <row r="4221">
      <c r="A4221" s="49" t="s">
        <v>8693</v>
      </c>
      <c r="B4221" s="49" t="s">
        <v>8694</v>
      </c>
      <c r="C4221" s="50">
        <v>130.32</v>
      </c>
      <c r="D4221" s="51">
        <v>-5.78</v>
      </c>
      <c r="E4221" s="52">
        <v>-0.0425</v>
      </c>
      <c r="F4221" s="53">
        <v>2.41E9</v>
      </c>
      <c r="G4221" s="49" t="s">
        <v>56</v>
      </c>
      <c r="H4221" s="51">
        <v>2007.0</v>
      </c>
      <c r="I4221" s="51">
        <v>387579.0</v>
      </c>
      <c r="J4221" s="49" t="s">
        <v>82</v>
      </c>
      <c r="K4221" s="49" t="s">
        <v>83</v>
      </c>
    </row>
    <row r="4222">
      <c r="A4222" s="49" t="s">
        <v>8695</v>
      </c>
      <c r="B4222" s="49" t="s">
        <v>8696</v>
      </c>
      <c r="C4222" s="50">
        <v>3.3192</v>
      </c>
      <c r="D4222" s="51">
        <v>-0.0608</v>
      </c>
      <c r="E4222" s="52">
        <v>-0.018</v>
      </c>
      <c r="F4222" s="51">
        <v>5457090.0</v>
      </c>
      <c r="G4222" s="49" t="s">
        <v>738</v>
      </c>
      <c r="H4222" s="54"/>
      <c r="I4222" s="51">
        <v>11196.0</v>
      </c>
      <c r="J4222" s="49" t="s">
        <v>82</v>
      </c>
      <c r="K4222" s="49" t="s">
        <v>178</v>
      </c>
    </row>
    <row r="4223">
      <c r="A4223" s="49" t="s">
        <v>8697</v>
      </c>
      <c r="B4223" s="49" t="s">
        <v>8698</v>
      </c>
      <c r="C4223" s="50">
        <v>0.7258</v>
      </c>
      <c r="D4223" s="51">
        <v>-0.0242</v>
      </c>
      <c r="E4223" s="52">
        <v>-0.0323</v>
      </c>
      <c r="F4223" s="51">
        <v>1.8737214E7</v>
      </c>
      <c r="G4223" s="49" t="s">
        <v>56</v>
      </c>
      <c r="I4223" s="51">
        <v>4663.0</v>
      </c>
      <c r="J4223" s="49" t="s">
        <v>95</v>
      </c>
      <c r="K4223" s="49" t="s">
        <v>1795</v>
      </c>
    </row>
    <row r="4224">
      <c r="A4224" s="49" t="s">
        <v>8699</v>
      </c>
      <c r="B4224" s="49" t="s">
        <v>8700</v>
      </c>
      <c r="C4224" s="50">
        <v>1.68</v>
      </c>
      <c r="D4224" s="51">
        <v>-0.0901</v>
      </c>
      <c r="E4224" s="52">
        <v>-0.0509</v>
      </c>
      <c r="F4224" s="51">
        <v>1.96224E7</v>
      </c>
      <c r="G4224" s="49" t="s">
        <v>67</v>
      </c>
      <c r="H4224" s="51">
        <v>2019.0</v>
      </c>
      <c r="I4224" s="51">
        <v>21899.0</v>
      </c>
      <c r="J4224" s="49" t="s">
        <v>72</v>
      </c>
      <c r="K4224" s="49" t="s">
        <v>68</v>
      </c>
    </row>
    <row r="4225">
      <c r="A4225" s="49" t="s">
        <v>8701</v>
      </c>
      <c r="B4225" s="49" t="s">
        <v>8702</v>
      </c>
      <c r="C4225" s="50">
        <v>64.21</v>
      </c>
      <c r="D4225" s="51">
        <v>0.06</v>
      </c>
      <c r="E4225" s="52">
        <v>9.0E-4</v>
      </c>
      <c r="F4225" s="53">
        <v>8.74E10</v>
      </c>
      <c r="G4225" s="49" t="s">
        <v>56</v>
      </c>
      <c r="I4225" s="51">
        <v>8736219.0</v>
      </c>
      <c r="J4225" s="49" t="s">
        <v>145</v>
      </c>
      <c r="K4225" s="49" t="s">
        <v>355</v>
      </c>
    </row>
    <row r="4226">
      <c r="A4226" s="49" t="s">
        <v>8703</v>
      </c>
      <c r="B4226" s="49" t="s">
        <v>8704</v>
      </c>
      <c r="C4226" s="50">
        <v>0.305</v>
      </c>
      <c r="D4226" s="51">
        <v>-0.005</v>
      </c>
      <c r="E4226" s="52">
        <v>-0.0161</v>
      </c>
      <c r="F4226" s="51">
        <v>2.1239428E7</v>
      </c>
      <c r="G4226" s="49" t="s">
        <v>121</v>
      </c>
      <c r="H4226" s="54"/>
      <c r="I4226" s="51">
        <v>131936.0</v>
      </c>
      <c r="J4226" s="49" t="s">
        <v>82</v>
      </c>
      <c r="K4226" s="49" t="s">
        <v>309</v>
      </c>
    </row>
    <row r="4227">
      <c r="A4227" s="49" t="s">
        <v>8705</v>
      </c>
      <c r="B4227" s="49" t="s">
        <v>8706</v>
      </c>
      <c r="C4227" s="50">
        <v>5.27</v>
      </c>
      <c r="D4227" s="51">
        <v>-0.0553</v>
      </c>
      <c r="E4227" s="52">
        <v>-0.0104</v>
      </c>
      <c r="F4227" s="51">
        <v>1.1693129E7</v>
      </c>
      <c r="G4227" s="49" t="s">
        <v>56</v>
      </c>
      <c r="H4227" s="51">
        <v>2018.0</v>
      </c>
      <c r="I4227" s="51">
        <v>1041.0</v>
      </c>
      <c r="J4227" s="49" t="s">
        <v>68</v>
      </c>
      <c r="K4227" s="49" t="s">
        <v>86</v>
      </c>
    </row>
    <row r="4228">
      <c r="A4228" s="49" t="s">
        <v>8707</v>
      </c>
      <c r="B4228" s="49" t="s">
        <v>8708</v>
      </c>
      <c r="C4228" s="50">
        <v>22.0</v>
      </c>
      <c r="D4228" s="51">
        <v>0.0</v>
      </c>
      <c r="E4228" s="52">
        <v>0.0</v>
      </c>
      <c r="F4228" s="51">
        <v>4.881382E7</v>
      </c>
      <c r="G4228" s="49" t="s">
        <v>56</v>
      </c>
      <c r="I4228" s="51">
        <v>20.0</v>
      </c>
      <c r="J4228" s="49" t="s">
        <v>68</v>
      </c>
      <c r="K4228" s="49" t="s">
        <v>86</v>
      </c>
    </row>
    <row r="4229">
      <c r="A4229" s="49" t="s">
        <v>8709</v>
      </c>
      <c r="B4229" s="49" t="s">
        <v>8710</v>
      </c>
      <c r="C4229" s="50">
        <v>13.47</v>
      </c>
      <c r="D4229" s="51">
        <v>0.17</v>
      </c>
      <c r="E4229" s="52">
        <v>0.0128</v>
      </c>
      <c r="F4229" s="53">
        <v>1.47E9</v>
      </c>
      <c r="G4229" s="49" t="s">
        <v>56</v>
      </c>
      <c r="I4229" s="51">
        <v>1014238.0</v>
      </c>
      <c r="J4229" s="49" t="s">
        <v>107</v>
      </c>
      <c r="K4229" s="49" t="s">
        <v>348</v>
      </c>
    </row>
    <row r="4230">
      <c r="A4230" s="49" t="s">
        <v>8711</v>
      </c>
      <c r="B4230" s="49" t="s">
        <v>8712</v>
      </c>
      <c r="C4230" s="50">
        <v>72.35</v>
      </c>
      <c r="D4230" s="51">
        <v>-0.35</v>
      </c>
      <c r="E4230" s="52">
        <v>-0.0048</v>
      </c>
      <c r="F4230" s="53">
        <v>9.63E10</v>
      </c>
      <c r="G4230" s="49" t="s">
        <v>56</v>
      </c>
      <c r="I4230" s="51">
        <v>7048415.0</v>
      </c>
      <c r="J4230" s="49" t="s">
        <v>82</v>
      </c>
      <c r="K4230" s="49" t="s">
        <v>498</v>
      </c>
    </row>
    <row r="4231">
      <c r="A4231" s="49" t="s">
        <v>8713</v>
      </c>
      <c r="B4231" s="49" t="s">
        <v>8714</v>
      </c>
      <c r="C4231" s="50">
        <v>18.91</v>
      </c>
      <c r="D4231" s="51">
        <v>-0.11</v>
      </c>
      <c r="E4231" s="52">
        <v>-0.0058</v>
      </c>
      <c r="F4231" s="53">
        <v>3.85E9</v>
      </c>
      <c r="G4231" s="49" t="s">
        <v>56</v>
      </c>
      <c r="I4231" s="51">
        <v>1018769.0</v>
      </c>
      <c r="J4231" s="49" t="s">
        <v>57</v>
      </c>
      <c r="K4231" s="49" t="s">
        <v>1467</v>
      </c>
    </row>
    <row r="4232">
      <c r="A4232" s="49" t="s">
        <v>8715</v>
      </c>
      <c r="B4232" s="49" t="s">
        <v>8716</v>
      </c>
      <c r="C4232" s="50">
        <v>14.79</v>
      </c>
      <c r="D4232" s="51">
        <v>-0.13</v>
      </c>
      <c r="E4232" s="52">
        <v>-0.0087</v>
      </c>
      <c r="F4232" s="53">
        <v>1.12E8</v>
      </c>
      <c r="G4232" s="54"/>
      <c r="H4232" s="51">
        <v>2022.0</v>
      </c>
      <c r="I4232" s="51">
        <v>5885.0</v>
      </c>
      <c r="J4232" s="49" t="s">
        <v>95</v>
      </c>
      <c r="K4232" s="49" t="s">
        <v>1389</v>
      </c>
    </row>
    <row r="4233">
      <c r="A4233" s="49" t="s">
        <v>8717</v>
      </c>
      <c r="B4233" s="49" t="s">
        <v>8718</v>
      </c>
      <c r="C4233" s="50">
        <v>22.69</v>
      </c>
      <c r="D4233" s="51">
        <v>-0.41</v>
      </c>
      <c r="E4233" s="52">
        <v>-0.0178</v>
      </c>
      <c r="F4233" s="54"/>
      <c r="G4233" s="54"/>
      <c r="H4233" s="54"/>
      <c r="I4233" s="51">
        <v>4350.0</v>
      </c>
      <c r="J4233" s="54"/>
      <c r="K4233" s="54"/>
    </row>
    <row r="4234">
      <c r="A4234" s="49" t="s">
        <v>8719</v>
      </c>
      <c r="B4234" s="49" t="s">
        <v>8720</v>
      </c>
      <c r="C4234" s="50">
        <v>4.62</v>
      </c>
      <c r="D4234" s="51">
        <v>0.0</v>
      </c>
      <c r="E4234" s="52">
        <v>0.0</v>
      </c>
      <c r="F4234" s="51">
        <v>7456269.0</v>
      </c>
      <c r="G4234" s="49" t="s">
        <v>56</v>
      </c>
      <c r="I4234" s="51">
        <v>165.0</v>
      </c>
      <c r="J4234" s="49" t="s">
        <v>145</v>
      </c>
      <c r="K4234" s="49" t="s">
        <v>3198</v>
      </c>
    </row>
    <row r="4235">
      <c r="A4235" s="49" t="s">
        <v>8721</v>
      </c>
      <c r="B4235" s="49" t="s">
        <v>8722</v>
      </c>
      <c r="C4235" s="50">
        <v>7.9</v>
      </c>
      <c r="D4235" s="51">
        <v>-0.3</v>
      </c>
      <c r="E4235" s="52">
        <v>-0.0366</v>
      </c>
      <c r="F4235" s="51">
        <v>5.7196158E7</v>
      </c>
      <c r="G4235" s="49" t="s">
        <v>738</v>
      </c>
      <c r="H4235" s="51">
        <v>2014.0</v>
      </c>
      <c r="I4235" s="51">
        <v>23104.0</v>
      </c>
      <c r="J4235" s="49" t="s">
        <v>82</v>
      </c>
      <c r="K4235" s="49" t="s">
        <v>211</v>
      </c>
    </row>
    <row r="4236">
      <c r="A4236" s="49" t="s">
        <v>8723</v>
      </c>
      <c r="B4236" s="49" t="s">
        <v>8724</v>
      </c>
      <c r="C4236" s="50">
        <v>26.17</v>
      </c>
      <c r="D4236" s="51">
        <v>0.0</v>
      </c>
      <c r="E4236" s="52">
        <v>0.0</v>
      </c>
      <c r="F4236" s="51">
        <v>9.799736E7</v>
      </c>
      <c r="G4236" s="49" t="s">
        <v>56</v>
      </c>
      <c r="I4236" s="51">
        <v>5662.0</v>
      </c>
      <c r="J4236" s="49" t="s">
        <v>72</v>
      </c>
      <c r="K4236" s="49" t="s">
        <v>101</v>
      </c>
    </row>
    <row r="4237">
      <c r="A4237" s="49" t="s">
        <v>8725</v>
      </c>
      <c r="B4237" s="49" t="s">
        <v>8726</v>
      </c>
      <c r="C4237" s="50">
        <v>6.09</v>
      </c>
      <c r="D4237" s="51">
        <v>-0.21</v>
      </c>
      <c r="E4237" s="52">
        <v>-0.0333</v>
      </c>
      <c r="F4237" s="53">
        <v>7.07E8</v>
      </c>
      <c r="G4237" s="49" t="s">
        <v>56</v>
      </c>
      <c r="I4237" s="51">
        <v>456396.0</v>
      </c>
      <c r="J4237" s="49" t="s">
        <v>82</v>
      </c>
      <c r="K4237" s="49" t="s">
        <v>83</v>
      </c>
    </row>
    <row r="4238">
      <c r="A4238" s="49" t="s">
        <v>8727</v>
      </c>
      <c r="B4238" s="49" t="s">
        <v>8728</v>
      </c>
      <c r="C4238" s="50">
        <v>2.34</v>
      </c>
      <c r="D4238" s="51">
        <v>-0.25</v>
      </c>
      <c r="E4238" s="52">
        <v>-0.0965</v>
      </c>
      <c r="F4238" s="51">
        <v>3.811414E7</v>
      </c>
      <c r="G4238" s="49" t="s">
        <v>2540</v>
      </c>
      <c r="H4238" s="51">
        <v>2021.0</v>
      </c>
      <c r="I4238" s="51">
        <v>211659.0</v>
      </c>
      <c r="J4238" s="54"/>
      <c r="K4238" s="54"/>
    </row>
    <row r="4239">
      <c r="A4239" s="49" t="s">
        <v>8729</v>
      </c>
      <c r="B4239" s="49" t="s">
        <v>8730</v>
      </c>
      <c r="C4239" s="50">
        <v>0.8235</v>
      </c>
      <c r="D4239" s="51">
        <v>0.0251</v>
      </c>
      <c r="E4239" s="52">
        <v>0.0314</v>
      </c>
      <c r="F4239" s="53">
        <v>3.89E8</v>
      </c>
      <c r="G4239" s="49" t="s">
        <v>56</v>
      </c>
      <c r="I4239" s="51">
        <v>1327146.0</v>
      </c>
      <c r="J4239" s="49" t="s">
        <v>82</v>
      </c>
      <c r="K4239" s="49" t="s">
        <v>1897</v>
      </c>
    </row>
    <row r="4240">
      <c r="A4240" s="49" t="s">
        <v>8731</v>
      </c>
      <c r="B4240" s="49" t="s">
        <v>8732</v>
      </c>
      <c r="C4240" s="50">
        <v>12.18</v>
      </c>
      <c r="D4240" s="51">
        <v>-0.2</v>
      </c>
      <c r="E4240" s="52">
        <v>-0.0162</v>
      </c>
      <c r="F4240" s="53">
        <v>2.48E8</v>
      </c>
      <c r="G4240" s="49" t="s">
        <v>56</v>
      </c>
      <c r="H4240" s="51">
        <v>2019.0</v>
      </c>
      <c r="I4240" s="51">
        <v>82737.0</v>
      </c>
      <c r="J4240" s="49" t="s">
        <v>57</v>
      </c>
      <c r="K4240" s="49" t="s">
        <v>379</v>
      </c>
    </row>
    <row r="4241">
      <c r="A4241" s="49" t="s">
        <v>8733</v>
      </c>
      <c r="B4241" s="49" t="s">
        <v>8734</v>
      </c>
      <c r="C4241" s="50">
        <v>74.86</v>
      </c>
      <c r="D4241" s="51">
        <v>-1.6</v>
      </c>
      <c r="E4241" s="52">
        <v>-0.0209</v>
      </c>
      <c r="F4241" s="53">
        <v>8.15E8</v>
      </c>
      <c r="G4241" s="49" t="s">
        <v>56</v>
      </c>
      <c r="I4241" s="51">
        <v>175568.0</v>
      </c>
      <c r="J4241" s="49" t="s">
        <v>95</v>
      </c>
      <c r="K4241" s="49" t="s">
        <v>69</v>
      </c>
    </row>
    <row r="4242">
      <c r="A4242" s="49" t="s">
        <v>8735</v>
      </c>
      <c r="B4242" s="49" t="s">
        <v>8736</v>
      </c>
      <c r="C4242" s="50">
        <v>229.56</v>
      </c>
      <c r="D4242" s="51">
        <v>-1.46</v>
      </c>
      <c r="E4242" s="52">
        <v>-0.0063</v>
      </c>
      <c r="F4242" s="53">
        <v>7.02E9</v>
      </c>
      <c r="G4242" s="49" t="s">
        <v>56</v>
      </c>
      <c r="H4242" s="51">
        <v>2016.0</v>
      </c>
      <c r="I4242" s="51">
        <v>294271.0</v>
      </c>
      <c r="J4242" s="49" t="s">
        <v>82</v>
      </c>
      <c r="K4242" s="49" t="s">
        <v>2876</v>
      </c>
    </row>
    <row r="4243">
      <c r="A4243" s="49" t="s">
        <v>8737</v>
      </c>
      <c r="B4243" s="49" t="s">
        <v>8738</v>
      </c>
      <c r="C4243" s="50">
        <v>7.4</v>
      </c>
      <c r="D4243" s="51">
        <v>0.72</v>
      </c>
      <c r="E4243" s="52">
        <v>0.1078</v>
      </c>
      <c r="F4243" s="51">
        <v>9229051.0</v>
      </c>
      <c r="G4243" s="49" t="s">
        <v>56</v>
      </c>
      <c r="I4243" s="51">
        <v>55290.0</v>
      </c>
      <c r="J4243" s="49" t="s">
        <v>82</v>
      </c>
      <c r="K4243" s="49" t="s">
        <v>206</v>
      </c>
    </row>
    <row r="4244">
      <c r="A4244" s="49" t="s">
        <v>8739</v>
      </c>
      <c r="B4244" s="49" t="s">
        <v>8740</v>
      </c>
      <c r="C4244" s="50">
        <v>26.72</v>
      </c>
      <c r="D4244" s="51">
        <v>-1.23</v>
      </c>
      <c r="E4244" s="52">
        <v>-0.044</v>
      </c>
      <c r="F4244" s="53">
        <v>8.06E8</v>
      </c>
      <c r="G4244" s="49" t="s">
        <v>56</v>
      </c>
      <c r="H4244" s="51">
        <v>2020.0</v>
      </c>
      <c r="I4244" s="51">
        <v>195276.0</v>
      </c>
      <c r="J4244" s="49" t="s">
        <v>95</v>
      </c>
      <c r="K4244" s="49" t="s">
        <v>540</v>
      </c>
    </row>
    <row r="4245">
      <c r="A4245" s="49" t="s">
        <v>8741</v>
      </c>
      <c r="B4245" s="49" t="s">
        <v>8742</v>
      </c>
      <c r="C4245" s="50">
        <v>10.85</v>
      </c>
      <c r="D4245" s="51">
        <v>-0.18</v>
      </c>
      <c r="E4245" s="52">
        <v>-0.0163</v>
      </c>
      <c r="F4245" s="51">
        <v>0.0</v>
      </c>
      <c r="G4245" s="49" t="s">
        <v>56</v>
      </c>
      <c r="H4245" s="51">
        <v>2021.0</v>
      </c>
      <c r="I4245" s="51">
        <v>170052.0</v>
      </c>
      <c r="J4245" s="49" t="s">
        <v>72</v>
      </c>
      <c r="K4245" s="49" t="s">
        <v>124</v>
      </c>
    </row>
    <row r="4246">
      <c r="A4246" s="49" t="s">
        <v>8743</v>
      </c>
      <c r="B4246" s="49" t="s">
        <v>8744</v>
      </c>
      <c r="C4246" s="50">
        <v>0.96</v>
      </c>
      <c r="D4246" s="51">
        <v>-0.0158</v>
      </c>
      <c r="E4246" s="52">
        <v>-0.0162</v>
      </c>
      <c r="F4246" s="51">
        <v>1.94496E7</v>
      </c>
      <c r="G4246" s="49" t="s">
        <v>214</v>
      </c>
      <c r="H4246" s="51">
        <v>2022.0</v>
      </c>
      <c r="I4246" s="51">
        <v>253429.0</v>
      </c>
      <c r="J4246" s="49" t="s">
        <v>72</v>
      </c>
      <c r="K4246" s="49" t="s">
        <v>650</v>
      </c>
    </row>
    <row r="4247">
      <c r="A4247" s="49" t="s">
        <v>8745</v>
      </c>
      <c r="B4247" s="49" t="s">
        <v>8746</v>
      </c>
      <c r="C4247" s="50">
        <v>23.76</v>
      </c>
      <c r="D4247" s="51">
        <v>-0.74</v>
      </c>
      <c r="E4247" s="52">
        <v>-0.0302</v>
      </c>
      <c r="F4247" s="53">
        <v>8.56E8</v>
      </c>
      <c r="G4247" s="49" t="s">
        <v>56</v>
      </c>
      <c r="I4247" s="51">
        <v>476752.0</v>
      </c>
      <c r="J4247" s="49" t="s">
        <v>107</v>
      </c>
      <c r="K4247" s="49" t="s">
        <v>58</v>
      </c>
    </row>
    <row r="4248">
      <c r="A4248" s="49" t="s">
        <v>8747</v>
      </c>
      <c r="B4248" s="49" t="s">
        <v>8748</v>
      </c>
      <c r="C4248" s="50">
        <v>6.91</v>
      </c>
      <c r="D4248" s="51">
        <v>0.11</v>
      </c>
      <c r="E4248" s="52">
        <v>0.0162</v>
      </c>
      <c r="F4248" s="51">
        <v>4.6040342E7</v>
      </c>
      <c r="G4248" s="49" t="s">
        <v>56</v>
      </c>
      <c r="H4248" s="51">
        <v>2003.0</v>
      </c>
      <c r="I4248" s="51">
        <v>8742.0</v>
      </c>
      <c r="J4248" s="49" t="s">
        <v>82</v>
      </c>
      <c r="K4248" s="49" t="s">
        <v>83</v>
      </c>
    </row>
    <row r="4249">
      <c r="A4249" s="49" t="s">
        <v>8749</v>
      </c>
      <c r="B4249" s="49" t="s">
        <v>8750</v>
      </c>
      <c r="C4249" s="50">
        <v>1179.96</v>
      </c>
      <c r="D4249" s="51">
        <v>-31.74</v>
      </c>
      <c r="E4249" s="52">
        <v>-0.0262</v>
      </c>
      <c r="F4249" s="53">
        <v>5.91E10</v>
      </c>
      <c r="G4249" s="49" t="s">
        <v>1194</v>
      </c>
      <c r="H4249" s="51">
        <v>2007.0</v>
      </c>
      <c r="I4249" s="51">
        <v>492352.0</v>
      </c>
      <c r="J4249" s="49" t="s">
        <v>95</v>
      </c>
      <c r="K4249" s="49" t="s">
        <v>215</v>
      </c>
    </row>
    <row r="4250">
      <c r="A4250" s="49" t="s">
        <v>8751</v>
      </c>
      <c r="B4250" s="49" t="s">
        <v>8752</v>
      </c>
      <c r="C4250" s="50">
        <v>41.9</v>
      </c>
      <c r="D4250" s="51">
        <v>-0.41</v>
      </c>
      <c r="E4250" s="52">
        <v>-0.0097</v>
      </c>
      <c r="F4250" s="53">
        <v>2.82E9</v>
      </c>
      <c r="G4250" s="49" t="s">
        <v>121</v>
      </c>
      <c r="H4250" s="54"/>
      <c r="I4250" s="51">
        <v>159980.0</v>
      </c>
      <c r="J4250" s="49" t="s">
        <v>57</v>
      </c>
      <c r="K4250" s="49" t="s">
        <v>345</v>
      </c>
    </row>
    <row r="4251">
      <c r="A4251" s="49" t="s">
        <v>8753</v>
      </c>
      <c r="B4251" s="49" t="s">
        <v>8754</v>
      </c>
      <c r="C4251" s="50">
        <v>24.62</v>
      </c>
      <c r="D4251" s="51">
        <v>-0.11</v>
      </c>
      <c r="E4251" s="52">
        <v>-0.0045</v>
      </c>
      <c r="F4251" s="54"/>
      <c r="G4251" s="49" t="s">
        <v>56</v>
      </c>
      <c r="I4251" s="51">
        <v>50375.0</v>
      </c>
      <c r="J4251" s="54"/>
      <c r="K4251" s="54"/>
    </row>
    <row r="4252">
      <c r="A4252" s="49" t="s">
        <v>8755</v>
      </c>
      <c r="B4252" s="49" t="s">
        <v>8756</v>
      </c>
      <c r="C4252" s="50">
        <v>9.05</v>
      </c>
      <c r="D4252" s="51">
        <v>-0.43</v>
      </c>
      <c r="E4252" s="52">
        <v>-0.0454</v>
      </c>
      <c r="F4252" s="53">
        <v>6.02E8</v>
      </c>
      <c r="G4252" s="49" t="s">
        <v>121</v>
      </c>
      <c r="H4252" s="54"/>
      <c r="I4252" s="51">
        <v>685775.0</v>
      </c>
      <c r="J4252" s="49" t="s">
        <v>127</v>
      </c>
      <c r="K4252" s="49" t="s">
        <v>3303</v>
      </c>
    </row>
    <row r="4253">
      <c r="A4253" s="49" t="s">
        <v>8757</v>
      </c>
      <c r="B4253" s="49" t="s">
        <v>8758</v>
      </c>
      <c r="C4253" s="50">
        <v>0.7342</v>
      </c>
      <c r="D4253" s="51">
        <v>-0.0491</v>
      </c>
      <c r="E4253" s="52">
        <v>-0.0627</v>
      </c>
      <c r="F4253" s="51">
        <v>2.9977822E7</v>
      </c>
      <c r="G4253" s="49" t="s">
        <v>56</v>
      </c>
      <c r="H4253" s="51">
        <v>2018.0</v>
      </c>
      <c r="I4253" s="51">
        <v>404722.0</v>
      </c>
      <c r="J4253" s="49" t="s">
        <v>95</v>
      </c>
      <c r="K4253" s="49" t="s">
        <v>96</v>
      </c>
    </row>
    <row r="4254">
      <c r="A4254" s="49" t="s">
        <v>8759</v>
      </c>
      <c r="B4254" s="49" t="s">
        <v>8760</v>
      </c>
      <c r="C4254" s="50">
        <v>1.19</v>
      </c>
      <c r="D4254" s="51">
        <v>0.02</v>
      </c>
      <c r="E4254" s="52">
        <v>0.0171</v>
      </c>
      <c r="F4254" s="53">
        <v>1.94E8</v>
      </c>
      <c r="G4254" s="49" t="s">
        <v>610</v>
      </c>
      <c r="H4254" s="51">
        <v>2015.0</v>
      </c>
      <c r="I4254" s="51">
        <v>69055.0</v>
      </c>
      <c r="J4254" s="49" t="s">
        <v>82</v>
      </c>
      <c r="K4254" s="49" t="s">
        <v>139</v>
      </c>
    </row>
    <row r="4255">
      <c r="A4255" s="49" t="s">
        <v>8761</v>
      </c>
      <c r="B4255" s="49" t="s">
        <v>8762</v>
      </c>
      <c r="C4255" s="50">
        <v>61.92</v>
      </c>
      <c r="D4255" s="51">
        <v>-1.16</v>
      </c>
      <c r="E4255" s="52">
        <v>-0.0184</v>
      </c>
      <c r="F4255" s="53">
        <v>4.66E10</v>
      </c>
      <c r="G4255" s="49" t="s">
        <v>56</v>
      </c>
      <c r="H4255" s="51">
        <v>2000.0</v>
      </c>
      <c r="I4255" s="51">
        <v>3987820.0</v>
      </c>
      <c r="J4255" s="49" t="s">
        <v>72</v>
      </c>
      <c r="K4255" s="49" t="s">
        <v>101</v>
      </c>
    </row>
    <row r="4256">
      <c r="A4256" s="49" t="s">
        <v>8763</v>
      </c>
      <c r="B4256" s="49" t="s">
        <v>8764</v>
      </c>
      <c r="C4256" s="50">
        <v>22.28</v>
      </c>
      <c r="D4256" s="51">
        <v>-0.02</v>
      </c>
      <c r="E4256" s="52">
        <v>-9.0E-4</v>
      </c>
      <c r="F4256" s="54"/>
      <c r="G4256" s="49" t="s">
        <v>56</v>
      </c>
      <c r="I4256" s="51">
        <v>21433.0</v>
      </c>
      <c r="J4256" s="54"/>
      <c r="K4256" s="54"/>
    </row>
    <row r="4257">
      <c r="A4257" s="49" t="s">
        <v>8765</v>
      </c>
      <c r="B4257" s="49" t="s">
        <v>8766</v>
      </c>
      <c r="C4257" s="50">
        <v>21.22</v>
      </c>
      <c r="D4257" s="51">
        <v>-0.38</v>
      </c>
      <c r="E4257" s="52">
        <v>-0.0176</v>
      </c>
      <c r="F4257" s="54"/>
      <c r="G4257" s="49" t="s">
        <v>56</v>
      </c>
      <c r="I4257" s="51">
        <v>54119.0</v>
      </c>
      <c r="J4257" s="54"/>
      <c r="K4257" s="54"/>
    </row>
    <row r="4258">
      <c r="A4258" s="49" t="s">
        <v>8767</v>
      </c>
      <c r="B4258" s="49" t="s">
        <v>8768</v>
      </c>
      <c r="C4258" s="50">
        <v>18.5</v>
      </c>
      <c r="D4258" s="51">
        <v>-0.23</v>
      </c>
      <c r="E4258" s="52">
        <v>-0.0123</v>
      </c>
      <c r="F4258" s="54"/>
      <c r="G4258" s="49" t="s">
        <v>56</v>
      </c>
      <c r="I4258" s="51">
        <v>79338.0</v>
      </c>
      <c r="J4258" s="54"/>
      <c r="K4258" s="54"/>
    </row>
    <row r="4259">
      <c r="A4259" s="49" t="s">
        <v>8769</v>
      </c>
      <c r="B4259" s="49" t="s">
        <v>8770</v>
      </c>
      <c r="C4259" s="50">
        <v>312.81</v>
      </c>
      <c r="D4259" s="51">
        <v>-4.16</v>
      </c>
      <c r="E4259" s="52">
        <v>-0.0131</v>
      </c>
      <c r="F4259" s="53">
        <v>8.02E11</v>
      </c>
      <c r="G4259" s="49" t="s">
        <v>56</v>
      </c>
      <c r="H4259" s="51">
        <v>2012.0</v>
      </c>
      <c r="I4259" s="51">
        <v>1.8677424E7</v>
      </c>
      <c r="J4259" s="49" t="s">
        <v>107</v>
      </c>
      <c r="K4259" s="49" t="s">
        <v>2079</v>
      </c>
    </row>
    <row r="4260">
      <c r="A4260" s="49" t="s">
        <v>8771</v>
      </c>
      <c r="B4260" s="49" t="s">
        <v>8772</v>
      </c>
      <c r="C4260" s="50">
        <v>12.34</v>
      </c>
      <c r="D4260" s="51">
        <v>-0.08</v>
      </c>
      <c r="E4260" s="52">
        <v>-0.0064</v>
      </c>
      <c r="F4260" s="53">
        <v>6.5E8</v>
      </c>
      <c r="G4260" s="49" t="s">
        <v>56</v>
      </c>
      <c r="H4260" s="51">
        <v>2017.0</v>
      </c>
      <c r="I4260" s="51">
        <v>421963.0</v>
      </c>
      <c r="J4260" s="49" t="s">
        <v>223</v>
      </c>
      <c r="K4260" s="49" t="s">
        <v>956</v>
      </c>
    </row>
    <row r="4261">
      <c r="A4261" s="49" t="s">
        <v>8773</v>
      </c>
      <c r="B4261" s="49" t="s">
        <v>8774</v>
      </c>
      <c r="C4261" s="50">
        <v>12.69</v>
      </c>
      <c r="D4261" s="51">
        <v>0.34</v>
      </c>
      <c r="E4261" s="52">
        <v>0.0275</v>
      </c>
      <c r="F4261" s="53">
        <v>6.69E8</v>
      </c>
      <c r="G4261" s="49" t="s">
        <v>56</v>
      </c>
      <c r="I4261" s="51">
        <v>11060.0</v>
      </c>
      <c r="J4261" s="49" t="s">
        <v>223</v>
      </c>
      <c r="K4261" s="49" t="s">
        <v>956</v>
      </c>
    </row>
    <row r="4262">
      <c r="A4262" s="49" t="s">
        <v>8775</v>
      </c>
      <c r="B4262" s="49" t="s">
        <v>8776</v>
      </c>
      <c r="C4262" s="50">
        <v>25.45</v>
      </c>
      <c r="D4262" s="51">
        <v>0.0</v>
      </c>
      <c r="E4262" s="52">
        <v>0.0</v>
      </c>
      <c r="F4262" s="53">
        <v>1.34E9</v>
      </c>
      <c r="G4262" s="49" t="s">
        <v>56</v>
      </c>
      <c r="I4262" s="51">
        <v>49.0</v>
      </c>
      <c r="J4262" s="49" t="s">
        <v>223</v>
      </c>
      <c r="K4262" s="49" t="s">
        <v>956</v>
      </c>
    </row>
    <row r="4263">
      <c r="A4263" s="49" t="s">
        <v>8777</v>
      </c>
      <c r="B4263" s="49" t="s">
        <v>8778</v>
      </c>
      <c r="C4263" s="50">
        <v>0.7208</v>
      </c>
      <c r="D4263" s="51">
        <v>-0.0283</v>
      </c>
      <c r="E4263" s="52">
        <v>-0.0378</v>
      </c>
      <c r="F4263" s="51">
        <v>4971324.0</v>
      </c>
      <c r="G4263" s="49" t="s">
        <v>67</v>
      </c>
      <c r="H4263" s="51">
        <v>2021.0</v>
      </c>
      <c r="I4263" s="51">
        <v>34617.0</v>
      </c>
      <c r="J4263" s="49" t="s">
        <v>95</v>
      </c>
      <c r="K4263" s="49" t="s">
        <v>800</v>
      </c>
    </row>
    <row r="4264">
      <c r="A4264" s="49" t="s">
        <v>8779</v>
      </c>
      <c r="B4264" s="49" t="s">
        <v>8780</v>
      </c>
      <c r="C4264" s="50">
        <v>8.73</v>
      </c>
      <c r="D4264" s="51">
        <v>-0.29</v>
      </c>
      <c r="E4264" s="52">
        <v>-0.0322</v>
      </c>
      <c r="F4264" s="53">
        <v>8.9E8</v>
      </c>
      <c r="G4264" s="49" t="s">
        <v>56</v>
      </c>
      <c r="I4264" s="51">
        <v>1148968.0</v>
      </c>
      <c r="J4264" s="49" t="s">
        <v>68</v>
      </c>
      <c r="K4264" s="49" t="s">
        <v>86</v>
      </c>
    </row>
    <row r="4265">
      <c r="A4265" s="49" t="s">
        <v>8781</v>
      </c>
      <c r="B4265" s="49" t="s">
        <v>8782</v>
      </c>
      <c r="C4265" s="50">
        <v>18.341</v>
      </c>
      <c r="D4265" s="51">
        <v>-0.169</v>
      </c>
      <c r="E4265" s="52">
        <v>-0.0091</v>
      </c>
      <c r="F4265" s="54"/>
      <c r="G4265" s="49" t="s">
        <v>56</v>
      </c>
      <c r="I4265" s="51">
        <v>16073.0</v>
      </c>
      <c r="J4265" s="54"/>
      <c r="K4265" s="54"/>
    </row>
    <row r="4266">
      <c r="A4266" s="49" t="s">
        <v>8783</v>
      </c>
      <c r="B4266" s="49" t="s">
        <v>8784</v>
      </c>
      <c r="C4266" s="50">
        <v>18.95</v>
      </c>
      <c r="D4266" s="51">
        <v>-0.2</v>
      </c>
      <c r="E4266" s="52">
        <v>-0.0104</v>
      </c>
      <c r="F4266" s="54"/>
      <c r="G4266" s="49" t="s">
        <v>56</v>
      </c>
      <c r="I4266" s="51">
        <v>6993.0</v>
      </c>
      <c r="J4266" s="54"/>
      <c r="K4266" s="54"/>
    </row>
    <row r="4267">
      <c r="A4267" s="49" t="s">
        <v>8785</v>
      </c>
      <c r="B4267" s="49" t="s">
        <v>8786</v>
      </c>
      <c r="C4267" s="50">
        <v>17.81</v>
      </c>
      <c r="D4267" s="51">
        <v>-0.32</v>
      </c>
      <c r="E4267" s="52">
        <v>-0.0177</v>
      </c>
      <c r="F4267" s="53">
        <v>3.26E10</v>
      </c>
      <c r="G4267" s="49" t="s">
        <v>121</v>
      </c>
      <c r="H4267" s="54"/>
      <c r="I4267" s="51">
        <v>2700022.0</v>
      </c>
      <c r="J4267" s="49" t="s">
        <v>72</v>
      </c>
      <c r="K4267" s="49" t="s">
        <v>101</v>
      </c>
    </row>
    <row r="4268">
      <c r="A4268" s="49" t="s">
        <v>8787</v>
      </c>
      <c r="B4268" s="49" t="s">
        <v>8788</v>
      </c>
      <c r="C4268" s="50">
        <v>6.7801</v>
      </c>
      <c r="D4268" s="51">
        <v>-0.0199</v>
      </c>
      <c r="E4268" s="52">
        <v>-0.0029</v>
      </c>
      <c r="F4268" s="51">
        <v>5.7952512E7</v>
      </c>
      <c r="G4268" s="49" t="s">
        <v>56</v>
      </c>
      <c r="H4268" s="51">
        <v>2004.0</v>
      </c>
      <c r="I4268" s="51">
        <v>27716.0</v>
      </c>
      <c r="J4268" s="49" t="s">
        <v>72</v>
      </c>
      <c r="K4268" s="49" t="s">
        <v>481</v>
      </c>
    </row>
    <row r="4269">
      <c r="A4269" s="49" t="s">
        <v>8789</v>
      </c>
      <c r="B4269" s="49" t="s">
        <v>8790</v>
      </c>
      <c r="C4269" s="50">
        <v>3.4</v>
      </c>
      <c r="D4269" s="51">
        <v>-0.01</v>
      </c>
      <c r="E4269" s="52">
        <v>-0.0029</v>
      </c>
      <c r="F4269" s="53">
        <v>4.32E10</v>
      </c>
      <c r="G4269" s="49" t="s">
        <v>1626</v>
      </c>
      <c r="H4269" s="54"/>
      <c r="I4269" s="51">
        <v>365636.0</v>
      </c>
      <c r="J4269" s="49" t="s">
        <v>72</v>
      </c>
      <c r="K4269" s="49" t="s">
        <v>133</v>
      </c>
    </row>
    <row r="4270">
      <c r="A4270" s="49" t="s">
        <v>8791</v>
      </c>
      <c r="B4270" s="49" t="s">
        <v>8792</v>
      </c>
      <c r="C4270" s="50">
        <v>1.145</v>
      </c>
      <c r="D4270" s="51">
        <v>-0.025</v>
      </c>
      <c r="E4270" s="52">
        <v>-0.0214</v>
      </c>
      <c r="F4270" s="51">
        <v>5.3286143E7</v>
      </c>
      <c r="G4270" s="49" t="s">
        <v>67</v>
      </c>
      <c r="H4270" s="51">
        <v>2015.0</v>
      </c>
      <c r="I4270" s="51">
        <v>22962.0</v>
      </c>
      <c r="J4270" s="49" t="s">
        <v>72</v>
      </c>
      <c r="K4270" s="49" t="s">
        <v>650</v>
      </c>
    </row>
    <row r="4271">
      <c r="A4271" s="49" t="s">
        <v>8793</v>
      </c>
      <c r="B4271" s="49" t="s">
        <v>8794</v>
      </c>
      <c r="C4271" s="50">
        <v>13.01</v>
      </c>
      <c r="D4271" s="51">
        <v>-0.21</v>
      </c>
      <c r="E4271" s="52">
        <v>-0.0159</v>
      </c>
      <c r="F4271" s="53">
        <v>8.49E8</v>
      </c>
      <c r="G4271" s="49" t="s">
        <v>56</v>
      </c>
      <c r="H4271" s="51">
        <v>2004.0</v>
      </c>
      <c r="I4271" s="51">
        <v>147907.0</v>
      </c>
      <c r="J4271" s="49" t="s">
        <v>72</v>
      </c>
      <c r="K4271" s="49" t="s">
        <v>321</v>
      </c>
    </row>
    <row r="4272">
      <c r="A4272" s="49" t="s">
        <v>8795</v>
      </c>
      <c r="B4272" s="49" t="s">
        <v>8796</v>
      </c>
      <c r="C4272" s="50">
        <v>6.68</v>
      </c>
      <c r="D4272" s="51">
        <v>0.06</v>
      </c>
      <c r="E4272" s="52">
        <v>0.0091</v>
      </c>
      <c r="F4272" s="53">
        <v>1.56E8</v>
      </c>
      <c r="G4272" s="49" t="s">
        <v>56</v>
      </c>
      <c r="I4272" s="51">
        <v>43741.0</v>
      </c>
      <c r="J4272" s="49" t="s">
        <v>72</v>
      </c>
      <c r="K4272" s="49" t="s">
        <v>650</v>
      </c>
    </row>
    <row r="4273">
      <c r="A4273" s="49" t="s">
        <v>8797</v>
      </c>
      <c r="B4273" s="49" t="s">
        <v>3394</v>
      </c>
      <c r="C4273" s="50">
        <v>4.47</v>
      </c>
      <c r="D4273" s="51">
        <v>-0.05</v>
      </c>
      <c r="E4273" s="52">
        <v>-0.0111</v>
      </c>
      <c r="F4273" s="53">
        <v>1.84E8</v>
      </c>
      <c r="G4273" s="49" t="s">
        <v>56</v>
      </c>
      <c r="H4273" s="51">
        <v>1986.0</v>
      </c>
      <c r="I4273" s="51">
        <v>86056.0</v>
      </c>
      <c r="J4273" s="49" t="s">
        <v>72</v>
      </c>
      <c r="K4273" s="49" t="s">
        <v>552</v>
      </c>
    </row>
    <row r="4274">
      <c r="A4274" s="49" t="s">
        <v>8798</v>
      </c>
      <c r="B4274" s="49" t="s">
        <v>8799</v>
      </c>
      <c r="C4274" s="50">
        <v>3.87</v>
      </c>
      <c r="D4274" s="51">
        <v>0.0</v>
      </c>
      <c r="E4274" s="52">
        <v>0.0</v>
      </c>
      <c r="F4274" s="51">
        <v>2.8266557E7</v>
      </c>
      <c r="G4274" s="49" t="s">
        <v>56</v>
      </c>
      <c r="I4274" s="51">
        <v>33360.0</v>
      </c>
      <c r="J4274" s="49" t="s">
        <v>72</v>
      </c>
      <c r="K4274" s="49" t="s">
        <v>481</v>
      </c>
    </row>
    <row r="4275">
      <c r="A4275" s="49" t="s">
        <v>8800</v>
      </c>
      <c r="B4275" s="49" t="s">
        <v>8801</v>
      </c>
      <c r="C4275" s="50">
        <v>5.29</v>
      </c>
      <c r="D4275" s="51">
        <v>-0.01</v>
      </c>
      <c r="E4275" s="52">
        <v>-0.0019</v>
      </c>
      <c r="F4275" s="53">
        <v>1.6E8</v>
      </c>
      <c r="G4275" s="49" t="s">
        <v>56</v>
      </c>
      <c r="H4275" s="51">
        <v>2009.0</v>
      </c>
      <c r="I4275" s="51">
        <v>26220.0</v>
      </c>
      <c r="J4275" s="49" t="s">
        <v>95</v>
      </c>
      <c r="K4275" s="49" t="s">
        <v>269</v>
      </c>
    </row>
    <row r="4276">
      <c r="A4276" s="49" t="s">
        <v>8802</v>
      </c>
      <c r="B4276" s="49" t="s">
        <v>8803</v>
      </c>
      <c r="C4276" s="50">
        <v>50.49</v>
      </c>
      <c r="D4276" s="51">
        <v>-0.89</v>
      </c>
      <c r="E4276" s="52">
        <v>-0.0173</v>
      </c>
      <c r="F4276" s="53">
        <v>1.44E10</v>
      </c>
      <c r="G4276" s="49" t="s">
        <v>121</v>
      </c>
      <c r="H4276" s="54"/>
      <c r="I4276" s="51">
        <v>759897.0</v>
      </c>
      <c r="J4276" s="49" t="s">
        <v>95</v>
      </c>
      <c r="K4276" s="49" t="s">
        <v>362</v>
      </c>
    </row>
    <row r="4277">
      <c r="A4277" s="49" t="s">
        <v>8804</v>
      </c>
      <c r="B4277" s="49" t="s">
        <v>8805</v>
      </c>
      <c r="C4277" s="50">
        <v>0.369</v>
      </c>
      <c r="D4277" s="51">
        <v>0.0138</v>
      </c>
      <c r="E4277" s="52">
        <v>0.0389</v>
      </c>
      <c r="F4277" s="51">
        <v>7535568.0</v>
      </c>
      <c r="G4277" s="49" t="s">
        <v>56</v>
      </c>
      <c r="H4277" s="51">
        <v>2022.0</v>
      </c>
      <c r="I4277" s="51">
        <v>63597.0</v>
      </c>
      <c r="J4277" s="49" t="s">
        <v>95</v>
      </c>
      <c r="K4277" s="49" t="s">
        <v>229</v>
      </c>
    </row>
    <row r="4278">
      <c r="A4278" s="49" t="s">
        <v>8806</v>
      </c>
      <c r="B4278" s="49" t="s">
        <v>8807</v>
      </c>
      <c r="C4278" s="50">
        <v>71.06</v>
      </c>
      <c r="D4278" s="51">
        <v>-0.59</v>
      </c>
      <c r="E4278" s="52">
        <v>-0.0082</v>
      </c>
      <c r="F4278" s="53">
        <v>2.57E9</v>
      </c>
      <c r="G4278" s="49" t="s">
        <v>56</v>
      </c>
      <c r="I4278" s="51">
        <v>86282.0</v>
      </c>
      <c r="J4278" s="49" t="s">
        <v>223</v>
      </c>
      <c r="K4278" s="49" t="s">
        <v>456</v>
      </c>
    </row>
    <row r="4279">
      <c r="A4279" s="49" t="s">
        <v>8808</v>
      </c>
      <c r="B4279" s="49" t="s">
        <v>8809</v>
      </c>
      <c r="C4279" s="50">
        <v>2.96</v>
      </c>
      <c r="D4279" s="51">
        <v>-0.01</v>
      </c>
      <c r="E4279" s="52">
        <v>-0.0034</v>
      </c>
      <c r="F4279" s="51">
        <v>9.6488283E7</v>
      </c>
      <c r="G4279" s="49" t="s">
        <v>56</v>
      </c>
      <c r="H4279" s="51">
        <v>1987.0</v>
      </c>
      <c r="I4279" s="51">
        <v>62553.0</v>
      </c>
      <c r="J4279" s="49" t="s">
        <v>72</v>
      </c>
      <c r="K4279" s="49" t="s">
        <v>481</v>
      </c>
    </row>
    <row r="4280">
      <c r="A4280" s="49" t="s">
        <v>8810</v>
      </c>
      <c r="B4280" s="49" t="s">
        <v>8811</v>
      </c>
      <c r="C4280" s="50">
        <v>11.1</v>
      </c>
      <c r="D4280" s="51">
        <v>0.65</v>
      </c>
      <c r="E4280" s="52">
        <v>0.0622</v>
      </c>
      <c r="F4280" s="53">
        <v>5.45E8</v>
      </c>
      <c r="G4280" s="49" t="s">
        <v>738</v>
      </c>
      <c r="H4280" s="51">
        <v>1991.0</v>
      </c>
      <c r="I4280" s="51">
        <v>104999.0</v>
      </c>
      <c r="J4280" s="49" t="s">
        <v>107</v>
      </c>
      <c r="K4280" s="49" t="s">
        <v>262</v>
      </c>
    </row>
    <row r="4281">
      <c r="A4281" s="49" t="s">
        <v>8812</v>
      </c>
      <c r="B4281" s="49" t="s">
        <v>8813</v>
      </c>
      <c r="C4281" s="50">
        <v>1.6919</v>
      </c>
      <c r="D4281" s="51">
        <v>-0.0735</v>
      </c>
      <c r="E4281" s="52">
        <v>-0.0416</v>
      </c>
      <c r="F4281" s="51">
        <v>1.9033875E7</v>
      </c>
      <c r="G4281" s="49" t="s">
        <v>214</v>
      </c>
      <c r="H4281" s="51">
        <v>2023.0</v>
      </c>
      <c r="I4281" s="51">
        <v>44428.0</v>
      </c>
      <c r="J4281" s="49" t="s">
        <v>95</v>
      </c>
      <c r="K4281" s="49" t="s">
        <v>220</v>
      </c>
    </row>
    <row r="4282">
      <c r="A4282" s="49" t="s">
        <v>8814</v>
      </c>
      <c r="B4282" s="49" t="s">
        <v>8815</v>
      </c>
      <c r="C4282" s="50">
        <v>1.11</v>
      </c>
      <c r="D4282" s="51">
        <v>0.03</v>
      </c>
      <c r="E4282" s="52">
        <v>0.0278</v>
      </c>
      <c r="F4282" s="51">
        <v>4.3715639E7</v>
      </c>
      <c r="G4282" s="54"/>
      <c r="H4282" s="51">
        <v>2022.0</v>
      </c>
      <c r="I4282" s="51">
        <v>640.0</v>
      </c>
      <c r="J4282" s="49" t="s">
        <v>72</v>
      </c>
      <c r="K4282" s="49" t="s">
        <v>321</v>
      </c>
    </row>
    <row r="4283">
      <c r="A4283" s="49" t="s">
        <v>8816</v>
      </c>
      <c r="B4283" s="49" t="s">
        <v>8817</v>
      </c>
      <c r="C4283" s="50">
        <v>35.99</v>
      </c>
      <c r="D4283" s="51">
        <v>0.36</v>
      </c>
      <c r="E4283" s="52">
        <v>0.0101</v>
      </c>
      <c r="F4283" s="53">
        <v>1.26E10</v>
      </c>
      <c r="G4283" s="49" t="s">
        <v>56</v>
      </c>
      <c r="I4283" s="51">
        <v>5090821.0</v>
      </c>
      <c r="J4283" s="49" t="s">
        <v>95</v>
      </c>
      <c r="K4283" s="49" t="s">
        <v>163</v>
      </c>
    </row>
    <row r="4284">
      <c r="A4284" s="49" t="s">
        <v>8818</v>
      </c>
      <c r="B4284" s="49" t="s">
        <v>8819</v>
      </c>
      <c r="C4284" s="50">
        <v>7.2</v>
      </c>
      <c r="D4284" s="51">
        <v>0.0</v>
      </c>
      <c r="E4284" s="52">
        <v>0.0</v>
      </c>
      <c r="F4284" s="53">
        <v>9.86E8</v>
      </c>
      <c r="G4284" s="49" t="s">
        <v>56</v>
      </c>
      <c r="I4284" s="51">
        <v>823415.0</v>
      </c>
      <c r="J4284" s="49" t="s">
        <v>95</v>
      </c>
      <c r="K4284" s="49" t="s">
        <v>388</v>
      </c>
    </row>
    <row r="4285">
      <c r="A4285" s="49" t="s">
        <v>8820</v>
      </c>
      <c r="B4285" s="49" t="s">
        <v>8821</v>
      </c>
      <c r="C4285" s="50">
        <v>4.58</v>
      </c>
      <c r="D4285" s="51">
        <v>-0.54</v>
      </c>
      <c r="E4285" s="52">
        <v>-0.1055</v>
      </c>
      <c r="F4285" s="53">
        <v>2.84E8</v>
      </c>
      <c r="G4285" s="49" t="s">
        <v>56</v>
      </c>
      <c r="H4285" s="51">
        <v>2013.0</v>
      </c>
      <c r="I4285" s="51">
        <v>960030.0</v>
      </c>
      <c r="J4285" s="49" t="s">
        <v>82</v>
      </c>
      <c r="K4285" s="49" t="s">
        <v>83</v>
      </c>
    </row>
    <row r="4286">
      <c r="A4286" s="49" t="s">
        <v>8822</v>
      </c>
      <c r="B4286" s="49" t="s">
        <v>8823</v>
      </c>
      <c r="C4286" s="50">
        <v>0.59</v>
      </c>
      <c r="D4286" s="51">
        <v>-0.0198</v>
      </c>
      <c r="E4286" s="52">
        <v>-0.0325</v>
      </c>
      <c r="F4286" s="51">
        <v>8402509.0</v>
      </c>
      <c r="G4286" s="49" t="s">
        <v>56</v>
      </c>
      <c r="H4286" s="51">
        <v>2023.0</v>
      </c>
      <c r="I4286" s="51">
        <v>44027.0</v>
      </c>
      <c r="J4286" s="49" t="s">
        <v>95</v>
      </c>
      <c r="K4286" s="49" t="s">
        <v>388</v>
      </c>
    </row>
    <row r="4287">
      <c r="A4287" s="49" t="s">
        <v>8824</v>
      </c>
      <c r="B4287" s="49" t="s">
        <v>8825</v>
      </c>
      <c r="C4287" s="50">
        <v>99.51</v>
      </c>
      <c r="D4287" s="51">
        <v>-0.97</v>
      </c>
      <c r="E4287" s="52">
        <v>-0.0097</v>
      </c>
      <c r="F4287" s="53">
        <v>2.19E9</v>
      </c>
      <c r="G4287" s="49" t="s">
        <v>56</v>
      </c>
      <c r="I4287" s="51">
        <v>88758.0</v>
      </c>
      <c r="J4287" s="49" t="s">
        <v>145</v>
      </c>
      <c r="K4287" s="49" t="s">
        <v>146</v>
      </c>
    </row>
    <row r="4288">
      <c r="A4288" s="49" t="s">
        <v>8826</v>
      </c>
      <c r="B4288" s="49" t="s">
        <v>8827</v>
      </c>
      <c r="C4288" s="50">
        <v>19.6</v>
      </c>
      <c r="D4288" s="51">
        <v>-0.42</v>
      </c>
      <c r="E4288" s="52">
        <v>-0.021</v>
      </c>
      <c r="F4288" s="53">
        <v>6.87E8</v>
      </c>
      <c r="G4288" s="49" t="s">
        <v>56</v>
      </c>
      <c r="H4288" s="51">
        <v>2019.0</v>
      </c>
      <c r="I4288" s="51">
        <v>23074.0</v>
      </c>
      <c r="J4288" s="49" t="s">
        <v>72</v>
      </c>
      <c r="K4288" s="49" t="s">
        <v>124</v>
      </c>
    </row>
    <row r="4289">
      <c r="A4289" s="49" t="s">
        <v>8828</v>
      </c>
      <c r="B4289" s="49" t="s">
        <v>8829</v>
      </c>
      <c r="C4289" s="50">
        <v>16.09</v>
      </c>
      <c r="D4289" s="51">
        <v>-0.11</v>
      </c>
      <c r="E4289" s="52">
        <v>-0.0068</v>
      </c>
      <c r="F4289" s="53">
        <v>5.64E8</v>
      </c>
      <c r="G4289" s="49" t="s">
        <v>56</v>
      </c>
      <c r="H4289" s="51">
        <v>2020.0</v>
      </c>
      <c r="I4289" s="51">
        <v>25583.0</v>
      </c>
      <c r="J4289" s="49" t="s">
        <v>72</v>
      </c>
      <c r="K4289" s="49" t="s">
        <v>124</v>
      </c>
    </row>
    <row r="4290">
      <c r="A4290" s="49" t="s">
        <v>8830</v>
      </c>
      <c r="B4290" s="49" t="s">
        <v>8831</v>
      </c>
      <c r="C4290" s="50">
        <v>98.59</v>
      </c>
      <c r="D4290" s="51">
        <v>-1.86</v>
      </c>
      <c r="E4290" s="52">
        <v>-0.0185</v>
      </c>
      <c r="F4290" s="53">
        <v>2.41E9</v>
      </c>
      <c r="G4290" s="49" t="s">
        <v>56</v>
      </c>
      <c r="H4290" s="51">
        <v>1984.0</v>
      </c>
      <c r="I4290" s="51">
        <v>66482.0</v>
      </c>
      <c r="J4290" s="49" t="s">
        <v>95</v>
      </c>
      <c r="K4290" s="49" t="s">
        <v>104</v>
      </c>
    </row>
    <row r="4291">
      <c r="A4291" s="49" t="s">
        <v>8832</v>
      </c>
      <c r="B4291" s="49" t="s">
        <v>8833</v>
      </c>
      <c r="C4291" s="50">
        <v>15.18</v>
      </c>
      <c r="D4291" s="51">
        <v>-0.14</v>
      </c>
      <c r="E4291" s="52">
        <v>-0.0091</v>
      </c>
      <c r="F4291" s="53">
        <v>5.32E8</v>
      </c>
      <c r="G4291" s="49" t="s">
        <v>56</v>
      </c>
      <c r="H4291" s="51">
        <v>2021.0</v>
      </c>
      <c r="I4291" s="51">
        <v>8452.0</v>
      </c>
      <c r="J4291" s="49" t="s">
        <v>72</v>
      </c>
      <c r="K4291" s="49" t="s">
        <v>124</v>
      </c>
    </row>
    <row r="4292">
      <c r="A4292" s="49" t="s">
        <v>8834</v>
      </c>
      <c r="B4292" s="49" t="s">
        <v>8835</v>
      </c>
      <c r="C4292" s="50">
        <v>2.66</v>
      </c>
      <c r="D4292" s="51">
        <v>-0.19</v>
      </c>
      <c r="E4292" s="52">
        <v>-0.0667</v>
      </c>
      <c r="F4292" s="51">
        <v>0.0</v>
      </c>
      <c r="G4292" s="49" t="s">
        <v>56</v>
      </c>
      <c r="H4292" s="51">
        <v>2023.0</v>
      </c>
      <c r="I4292" s="51">
        <v>32989.0</v>
      </c>
      <c r="J4292" s="49" t="s">
        <v>82</v>
      </c>
      <c r="K4292" s="49" t="s">
        <v>178</v>
      </c>
    </row>
    <row r="4293">
      <c r="A4293" s="49" t="s">
        <v>8836</v>
      </c>
      <c r="B4293" s="49" t="s">
        <v>8837</v>
      </c>
      <c r="C4293" s="50">
        <v>0.85</v>
      </c>
      <c r="D4293" s="51">
        <v>0.17</v>
      </c>
      <c r="E4293" s="52">
        <v>0.25</v>
      </c>
      <c r="F4293" s="51">
        <v>1.4207325E7</v>
      </c>
      <c r="G4293" s="49" t="s">
        <v>56</v>
      </c>
      <c r="H4293" s="51">
        <v>2023.0</v>
      </c>
      <c r="I4293" s="51">
        <v>2318792.0</v>
      </c>
      <c r="J4293" s="49" t="s">
        <v>107</v>
      </c>
      <c r="K4293" s="49" t="s">
        <v>262</v>
      </c>
    </row>
    <row r="4294">
      <c r="A4294" s="49" t="s">
        <v>8838</v>
      </c>
      <c r="B4294" s="49" t="s">
        <v>8839</v>
      </c>
      <c r="C4294" s="50">
        <v>3.85</v>
      </c>
      <c r="D4294" s="51">
        <v>-0.17</v>
      </c>
      <c r="E4294" s="52">
        <v>-0.0423</v>
      </c>
      <c r="F4294" s="53">
        <v>2.29E8</v>
      </c>
      <c r="G4294" s="49" t="s">
        <v>56</v>
      </c>
      <c r="H4294" s="51">
        <v>2018.0</v>
      </c>
      <c r="I4294" s="51">
        <v>110099.0</v>
      </c>
      <c r="J4294" s="49" t="s">
        <v>82</v>
      </c>
      <c r="K4294" s="49" t="s">
        <v>139</v>
      </c>
    </row>
    <row r="4295">
      <c r="A4295" s="49" t="s">
        <v>8840</v>
      </c>
      <c r="B4295" s="49" t="s">
        <v>8841</v>
      </c>
      <c r="C4295" s="50">
        <v>23.47</v>
      </c>
      <c r="D4295" s="51">
        <v>-0.04</v>
      </c>
      <c r="E4295" s="52">
        <v>-0.0017</v>
      </c>
      <c r="F4295" s="53">
        <v>4.92E9</v>
      </c>
      <c r="G4295" s="49" t="s">
        <v>56</v>
      </c>
      <c r="H4295" s="51">
        <v>2017.0</v>
      </c>
      <c r="I4295" s="51">
        <v>2181709.0</v>
      </c>
      <c r="J4295" s="49" t="s">
        <v>223</v>
      </c>
      <c r="K4295" s="49" t="s">
        <v>953</v>
      </c>
    </row>
    <row r="4296">
      <c r="A4296" s="49" t="s">
        <v>8842</v>
      </c>
      <c r="B4296" s="49" t="s">
        <v>8843</v>
      </c>
      <c r="C4296" s="50">
        <v>9.25</v>
      </c>
      <c r="D4296" s="51">
        <v>-0.01</v>
      </c>
      <c r="E4296" s="52">
        <v>-0.0011</v>
      </c>
      <c r="F4296" s="51">
        <v>6.1624407E7</v>
      </c>
      <c r="G4296" s="49" t="s">
        <v>56</v>
      </c>
      <c r="H4296" s="51">
        <v>2006.0</v>
      </c>
      <c r="I4296" s="51">
        <v>1595.0</v>
      </c>
      <c r="J4296" s="49" t="s">
        <v>72</v>
      </c>
      <c r="K4296" s="49" t="s">
        <v>1641</v>
      </c>
    </row>
    <row r="4297">
      <c r="A4297" s="49" t="s">
        <v>8844</v>
      </c>
      <c r="B4297" s="49" t="s">
        <v>8845</v>
      </c>
      <c r="C4297" s="50">
        <v>10.12</v>
      </c>
      <c r="D4297" s="51">
        <v>-0.07</v>
      </c>
      <c r="E4297" s="52">
        <v>-0.0069</v>
      </c>
      <c r="F4297" s="53">
        <v>1.51E9</v>
      </c>
      <c r="G4297" s="49" t="s">
        <v>56</v>
      </c>
      <c r="H4297" s="51">
        <v>1997.0</v>
      </c>
      <c r="I4297" s="51">
        <v>243410.0</v>
      </c>
      <c r="J4297" s="49" t="s">
        <v>72</v>
      </c>
      <c r="K4297" s="49" t="s">
        <v>185</v>
      </c>
    </row>
    <row r="4298">
      <c r="A4298" s="49" t="s">
        <v>8846</v>
      </c>
      <c r="B4298" s="49" t="s">
        <v>8847</v>
      </c>
      <c r="C4298" s="50">
        <v>6.0</v>
      </c>
      <c r="D4298" s="51">
        <v>-0.02</v>
      </c>
      <c r="E4298" s="52">
        <v>-0.0033</v>
      </c>
      <c r="F4298" s="51">
        <v>0.0</v>
      </c>
      <c r="G4298" s="49" t="s">
        <v>56</v>
      </c>
      <c r="H4298" s="51">
        <v>1988.0</v>
      </c>
      <c r="I4298" s="51">
        <v>36259.0</v>
      </c>
      <c r="J4298" s="49" t="s">
        <v>72</v>
      </c>
      <c r="K4298" s="49" t="s">
        <v>321</v>
      </c>
    </row>
    <row r="4299">
      <c r="A4299" s="49" t="s">
        <v>8848</v>
      </c>
      <c r="B4299" s="49" t="s">
        <v>8849</v>
      </c>
      <c r="C4299" s="50">
        <v>8.88</v>
      </c>
      <c r="D4299" s="51">
        <v>0.08</v>
      </c>
      <c r="E4299" s="52">
        <v>0.0091</v>
      </c>
      <c r="F4299" s="53">
        <v>1.03E8</v>
      </c>
      <c r="G4299" s="49" t="s">
        <v>56</v>
      </c>
      <c r="I4299" s="51">
        <v>4460.0</v>
      </c>
      <c r="J4299" s="49" t="s">
        <v>95</v>
      </c>
      <c r="K4299" s="49" t="s">
        <v>540</v>
      </c>
    </row>
    <row r="4300">
      <c r="A4300" s="49" t="s">
        <v>8850</v>
      </c>
      <c r="B4300" s="49" t="s">
        <v>8851</v>
      </c>
      <c r="C4300" s="50">
        <v>7.04</v>
      </c>
      <c r="D4300" s="51">
        <v>-0.19</v>
      </c>
      <c r="E4300" s="52">
        <v>-0.0263</v>
      </c>
      <c r="F4300" s="51">
        <v>0.0</v>
      </c>
      <c r="G4300" s="49" t="s">
        <v>56</v>
      </c>
      <c r="H4300" s="51">
        <v>2003.0</v>
      </c>
      <c r="I4300" s="51">
        <v>87734.0</v>
      </c>
      <c r="J4300" s="49" t="s">
        <v>72</v>
      </c>
      <c r="K4300" s="49" t="s">
        <v>124</v>
      </c>
    </row>
    <row r="4301">
      <c r="A4301" s="49" t="s">
        <v>8852</v>
      </c>
      <c r="B4301" s="49" t="s">
        <v>8853</v>
      </c>
      <c r="C4301" s="50">
        <v>79.13</v>
      </c>
      <c r="D4301" s="51">
        <v>-2.0</v>
      </c>
      <c r="E4301" s="52">
        <v>-0.0247</v>
      </c>
      <c r="F4301" s="53">
        <v>5.04E9</v>
      </c>
      <c r="G4301" s="49" t="s">
        <v>56</v>
      </c>
      <c r="I4301" s="51">
        <v>694163.0</v>
      </c>
      <c r="J4301" s="49" t="s">
        <v>95</v>
      </c>
      <c r="K4301" s="49" t="s">
        <v>2465</v>
      </c>
    </row>
    <row r="4302">
      <c r="A4302" s="49" t="s">
        <v>8854</v>
      </c>
      <c r="B4302" s="49" t="s">
        <v>8855</v>
      </c>
      <c r="C4302" s="50">
        <v>15.26</v>
      </c>
      <c r="D4302" s="51">
        <v>-0.22</v>
      </c>
      <c r="E4302" s="52">
        <v>-0.0142</v>
      </c>
      <c r="F4302" s="53">
        <v>1.55E9</v>
      </c>
      <c r="G4302" s="49" t="s">
        <v>236</v>
      </c>
      <c r="H4302" s="51">
        <v>2016.0</v>
      </c>
      <c r="I4302" s="51">
        <v>3788.0</v>
      </c>
      <c r="J4302" s="49" t="s">
        <v>72</v>
      </c>
      <c r="K4302" s="49" t="s">
        <v>237</v>
      </c>
    </row>
    <row r="4303">
      <c r="A4303" s="49" t="s">
        <v>8856</v>
      </c>
      <c r="B4303" s="49" t="s">
        <v>8857</v>
      </c>
      <c r="C4303" s="50">
        <v>1.71</v>
      </c>
      <c r="D4303" s="51">
        <v>0.01</v>
      </c>
      <c r="E4303" s="52">
        <v>0.0059</v>
      </c>
      <c r="F4303" s="53">
        <v>1.74E8</v>
      </c>
      <c r="G4303" s="49" t="s">
        <v>236</v>
      </c>
      <c r="H4303" s="51">
        <v>2008.0</v>
      </c>
      <c r="I4303" s="51">
        <v>73114.0</v>
      </c>
      <c r="J4303" s="49" t="s">
        <v>72</v>
      </c>
      <c r="K4303" s="49" t="s">
        <v>237</v>
      </c>
    </row>
    <row r="4304">
      <c r="A4304" s="49" t="s">
        <v>8858</v>
      </c>
      <c r="B4304" s="49" t="s">
        <v>8859</v>
      </c>
      <c r="C4304" s="50">
        <v>8.87</v>
      </c>
      <c r="D4304" s="51">
        <v>-0.04</v>
      </c>
      <c r="E4304" s="52">
        <v>-0.0045</v>
      </c>
      <c r="F4304" s="53">
        <v>1.32E9</v>
      </c>
      <c r="G4304" s="49" t="s">
        <v>56</v>
      </c>
      <c r="H4304" s="51">
        <v>1997.0</v>
      </c>
      <c r="I4304" s="51">
        <v>120758.0</v>
      </c>
      <c r="J4304" s="49" t="s">
        <v>72</v>
      </c>
      <c r="K4304" s="49" t="s">
        <v>185</v>
      </c>
    </row>
    <row r="4305">
      <c r="A4305" s="49" t="s">
        <v>8860</v>
      </c>
      <c r="B4305" s="49" t="s">
        <v>8861</v>
      </c>
      <c r="C4305" s="50">
        <v>17.6</v>
      </c>
      <c r="D4305" s="51">
        <v>0.102</v>
      </c>
      <c r="E4305" s="52">
        <v>0.0058</v>
      </c>
      <c r="F4305" s="53">
        <v>1.79E9</v>
      </c>
      <c r="G4305" s="49" t="s">
        <v>236</v>
      </c>
      <c r="H4305" s="51">
        <v>2013.0</v>
      </c>
      <c r="I4305" s="51">
        <v>3357.0</v>
      </c>
      <c r="J4305" s="49" t="s">
        <v>72</v>
      </c>
      <c r="K4305" s="49" t="s">
        <v>237</v>
      </c>
    </row>
    <row r="4306">
      <c r="A4306" s="49" t="s">
        <v>8862</v>
      </c>
      <c r="B4306" s="49" t="s">
        <v>8863</v>
      </c>
      <c r="C4306" s="50">
        <v>75.57</v>
      </c>
      <c r="D4306" s="51">
        <v>-1.39</v>
      </c>
      <c r="E4306" s="52">
        <v>-0.0181</v>
      </c>
      <c r="F4306" s="53">
        <v>2.1E9</v>
      </c>
      <c r="G4306" s="49" t="s">
        <v>56</v>
      </c>
      <c r="H4306" s="51">
        <v>1993.0</v>
      </c>
      <c r="I4306" s="51">
        <v>250980.0</v>
      </c>
      <c r="J4306" s="49" t="s">
        <v>95</v>
      </c>
      <c r="K4306" s="49" t="s">
        <v>1658</v>
      </c>
    </row>
    <row r="4307">
      <c r="A4307" s="49" t="s">
        <v>8864</v>
      </c>
      <c r="B4307" s="49" t="s">
        <v>8865</v>
      </c>
      <c r="C4307" s="50">
        <v>1.8</v>
      </c>
      <c r="D4307" s="51">
        <v>-0.13</v>
      </c>
      <c r="E4307" s="52">
        <v>-0.0674</v>
      </c>
      <c r="F4307" s="51">
        <v>4.3092E7</v>
      </c>
      <c r="G4307" s="49" t="s">
        <v>67</v>
      </c>
      <c r="H4307" s="51">
        <v>2022.0</v>
      </c>
      <c r="I4307" s="51">
        <v>201146.0</v>
      </c>
      <c r="J4307" s="49" t="s">
        <v>82</v>
      </c>
      <c r="K4307" s="49" t="s">
        <v>244</v>
      </c>
    </row>
    <row r="4308">
      <c r="A4308" s="49" t="s">
        <v>8866</v>
      </c>
      <c r="B4308" s="49" t="s">
        <v>8867</v>
      </c>
      <c r="C4308" s="50">
        <v>0.1603</v>
      </c>
      <c r="D4308" s="51">
        <v>0.0026</v>
      </c>
      <c r="E4308" s="52">
        <v>0.0165</v>
      </c>
      <c r="F4308" s="51">
        <v>5609199.0</v>
      </c>
      <c r="G4308" s="54"/>
      <c r="H4308" s="51">
        <v>2023.0</v>
      </c>
      <c r="I4308" s="51">
        <v>110025.0</v>
      </c>
      <c r="J4308" s="49" t="s">
        <v>95</v>
      </c>
      <c r="K4308" s="49" t="s">
        <v>800</v>
      </c>
    </row>
    <row r="4309">
      <c r="A4309" s="49" t="s">
        <v>8868</v>
      </c>
      <c r="B4309" s="49" t="s">
        <v>8869</v>
      </c>
      <c r="C4309" s="50">
        <v>0.75</v>
      </c>
      <c r="D4309" s="51">
        <v>0.008</v>
      </c>
      <c r="E4309" s="52">
        <v>0.0108</v>
      </c>
      <c r="F4309" s="51">
        <v>3165194.0</v>
      </c>
      <c r="G4309" s="49" t="s">
        <v>56</v>
      </c>
      <c r="I4309" s="51">
        <v>12710.0</v>
      </c>
      <c r="J4309" s="49" t="s">
        <v>145</v>
      </c>
      <c r="K4309" s="49" t="s">
        <v>8870</v>
      </c>
    </row>
    <row r="4310">
      <c r="A4310" s="49" t="s">
        <v>8871</v>
      </c>
      <c r="B4310" s="49" t="s">
        <v>8872</v>
      </c>
      <c r="C4310" s="50">
        <v>118.45</v>
      </c>
      <c r="D4310" s="51">
        <v>-2.92</v>
      </c>
      <c r="E4310" s="52">
        <v>-0.0241</v>
      </c>
      <c r="F4310" s="53">
        <v>6.35E9</v>
      </c>
      <c r="G4310" s="49" t="s">
        <v>56</v>
      </c>
      <c r="I4310" s="51">
        <v>662445.0</v>
      </c>
      <c r="J4310" s="49" t="s">
        <v>57</v>
      </c>
      <c r="K4310" s="49" t="s">
        <v>111</v>
      </c>
    </row>
    <row r="4311">
      <c r="A4311" s="49" t="s">
        <v>8873</v>
      </c>
      <c r="B4311" s="49" t="s">
        <v>8874</v>
      </c>
      <c r="C4311" s="50">
        <v>0.62</v>
      </c>
      <c r="D4311" s="51">
        <v>0.015</v>
      </c>
      <c r="E4311" s="52">
        <v>0.0248</v>
      </c>
      <c r="F4311" s="51">
        <v>1.0241187E7</v>
      </c>
      <c r="G4311" s="49" t="s">
        <v>610</v>
      </c>
      <c r="H4311" s="54"/>
      <c r="I4311" s="51">
        <v>111070.0</v>
      </c>
      <c r="J4311" s="49" t="s">
        <v>72</v>
      </c>
      <c r="K4311" s="49" t="s">
        <v>650</v>
      </c>
    </row>
    <row r="4312">
      <c r="A4312" s="49" t="s">
        <v>8875</v>
      </c>
      <c r="B4312" s="49" t="s">
        <v>8876</v>
      </c>
      <c r="C4312" s="50">
        <v>0.1401</v>
      </c>
      <c r="D4312" s="51">
        <v>-0.0049</v>
      </c>
      <c r="E4312" s="52">
        <v>-0.0338</v>
      </c>
      <c r="F4312" s="51">
        <v>1.0449077E7</v>
      </c>
      <c r="G4312" s="49" t="s">
        <v>56</v>
      </c>
      <c r="H4312" s="51">
        <v>2020.0</v>
      </c>
      <c r="I4312" s="51">
        <v>116585.0</v>
      </c>
      <c r="J4312" s="49" t="s">
        <v>95</v>
      </c>
      <c r="K4312" s="49" t="s">
        <v>391</v>
      </c>
    </row>
    <row r="4313">
      <c r="A4313" s="49" t="s">
        <v>8877</v>
      </c>
      <c r="B4313" s="49" t="s">
        <v>8878</v>
      </c>
      <c r="C4313" s="50">
        <v>2.61</v>
      </c>
      <c r="D4313" s="51">
        <v>-0.02</v>
      </c>
      <c r="E4313" s="52">
        <v>-0.0076</v>
      </c>
      <c r="F4313" s="53">
        <v>3.0E8</v>
      </c>
      <c r="G4313" s="49" t="s">
        <v>56</v>
      </c>
      <c r="H4313" s="51">
        <v>1988.0</v>
      </c>
      <c r="I4313" s="51">
        <v>255572.0</v>
      </c>
      <c r="J4313" s="49" t="s">
        <v>72</v>
      </c>
      <c r="K4313" s="49" t="s">
        <v>481</v>
      </c>
    </row>
    <row r="4314">
      <c r="A4314" s="49" t="s">
        <v>8879</v>
      </c>
      <c r="B4314" s="49" t="s">
        <v>8880</v>
      </c>
      <c r="C4314" s="50">
        <v>4.24</v>
      </c>
      <c r="D4314" s="51">
        <v>-0.11</v>
      </c>
      <c r="E4314" s="52">
        <v>-0.0253</v>
      </c>
      <c r="F4314" s="51">
        <v>5846426.0</v>
      </c>
      <c r="G4314" s="49" t="s">
        <v>56</v>
      </c>
      <c r="H4314" s="51">
        <v>1994.0</v>
      </c>
      <c r="I4314" s="51">
        <v>17235.0</v>
      </c>
      <c r="J4314" s="49" t="s">
        <v>57</v>
      </c>
      <c r="K4314" s="49" t="s">
        <v>111</v>
      </c>
    </row>
    <row r="4315">
      <c r="A4315" s="49" t="s">
        <v>8881</v>
      </c>
      <c r="B4315" s="49" t="s">
        <v>8882</v>
      </c>
      <c r="C4315" s="50">
        <v>12.1</v>
      </c>
      <c r="D4315" s="51">
        <v>0.45</v>
      </c>
      <c r="E4315" s="52">
        <v>0.0386</v>
      </c>
      <c r="F4315" s="51">
        <v>1.6684375E7</v>
      </c>
      <c r="G4315" s="49" t="s">
        <v>56</v>
      </c>
      <c r="I4315" s="51">
        <v>2561.0</v>
      </c>
      <c r="J4315" s="49" t="s">
        <v>57</v>
      </c>
      <c r="K4315" s="49" t="s">
        <v>111</v>
      </c>
    </row>
    <row r="4316">
      <c r="A4316" s="49" t="s">
        <v>8883</v>
      </c>
      <c r="B4316" s="49" t="s">
        <v>8884</v>
      </c>
      <c r="C4316" s="50">
        <v>0.9688</v>
      </c>
      <c r="D4316" s="51">
        <v>-1.0E-4</v>
      </c>
      <c r="E4316" s="52">
        <v>-1.0E-4</v>
      </c>
      <c r="F4316" s="51">
        <v>4.5716101E7</v>
      </c>
      <c r="G4316" s="49" t="s">
        <v>56</v>
      </c>
      <c r="I4316" s="51">
        <v>15530.0</v>
      </c>
      <c r="J4316" s="49" t="s">
        <v>365</v>
      </c>
      <c r="K4316" s="49" t="s">
        <v>391</v>
      </c>
    </row>
    <row r="4317">
      <c r="A4317" s="49" t="s">
        <v>8885</v>
      </c>
      <c r="B4317" s="49" t="s">
        <v>8886</v>
      </c>
      <c r="C4317" s="50">
        <v>9.35</v>
      </c>
      <c r="D4317" s="51">
        <v>-0.03</v>
      </c>
      <c r="E4317" s="52">
        <v>-0.0032</v>
      </c>
      <c r="F4317" s="51">
        <v>0.0</v>
      </c>
      <c r="G4317" s="54"/>
      <c r="H4317" s="51">
        <v>2021.0</v>
      </c>
      <c r="I4317" s="51">
        <v>21338.0</v>
      </c>
      <c r="J4317" s="49" t="s">
        <v>72</v>
      </c>
      <c r="K4317" s="49" t="s">
        <v>124</v>
      </c>
    </row>
    <row r="4318">
      <c r="A4318" s="49" t="s">
        <v>8887</v>
      </c>
      <c r="B4318" s="49" t="s">
        <v>8888</v>
      </c>
      <c r="C4318" s="50">
        <v>7.0</v>
      </c>
      <c r="D4318" s="51">
        <v>-0.23</v>
      </c>
      <c r="E4318" s="52">
        <v>-0.0318</v>
      </c>
      <c r="F4318" s="53">
        <v>1.58E9</v>
      </c>
      <c r="G4318" s="49" t="s">
        <v>56</v>
      </c>
      <c r="H4318" s="51">
        <v>2020.0</v>
      </c>
      <c r="I4318" s="51">
        <v>796371.0</v>
      </c>
      <c r="J4318" s="49" t="s">
        <v>107</v>
      </c>
      <c r="K4318" s="49" t="s">
        <v>111</v>
      </c>
    </row>
    <row r="4319">
      <c r="A4319" s="49" t="s">
        <v>8889</v>
      </c>
      <c r="B4319" s="49" t="s">
        <v>8890</v>
      </c>
      <c r="C4319" s="50">
        <v>3.3</v>
      </c>
      <c r="D4319" s="51">
        <v>0.26</v>
      </c>
      <c r="E4319" s="52">
        <v>0.0855</v>
      </c>
      <c r="F4319" s="51">
        <v>4.8776921E7</v>
      </c>
      <c r="G4319" s="49" t="s">
        <v>56</v>
      </c>
      <c r="H4319" s="51">
        <v>2023.0</v>
      </c>
      <c r="I4319" s="51">
        <v>1350.0</v>
      </c>
      <c r="J4319" s="49" t="s">
        <v>82</v>
      </c>
      <c r="K4319" s="49" t="s">
        <v>83</v>
      </c>
    </row>
    <row r="4320">
      <c r="A4320" s="49" t="s">
        <v>8891</v>
      </c>
      <c r="B4320" s="49" t="s">
        <v>8892</v>
      </c>
      <c r="C4320" s="50">
        <v>28.9</v>
      </c>
      <c r="D4320" s="51">
        <v>0.94</v>
      </c>
      <c r="E4320" s="52">
        <v>0.0336</v>
      </c>
      <c r="F4320" s="53">
        <v>1.11E9</v>
      </c>
      <c r="G4320" s="49" t="s">
        <v>56</v>
      </c>
      <c r="H4320" s="51">
        <v>2019.0</v>
      </c>
      <c r="I4320" s="51">
        <v>330034.0</v>
      </c>
      <c r="J4320" s="49" t="s">
        <v>82</v>
      </c>
      <c r="K4320" s="49" t="s">
        <v>83</v>
      </c>
    </row>
    <row r="4321">
      <c r="A4321" s="49" t="s">
        <v>8893</v>
      </c>
      <c r="B4321" s="49" t="s">
        <v>8894</v>
      </c>
      <c r="C4321" s="50">
        <v>1.13</v>
      </c>
      <c r="D4321" s="51">
        <v>-0.05</v>
      </c>
      <c r="E4321" s="52">
        <v>-0.0424</v>
      </c>
      <c r="F4321" s="51">
        <v>3.0860925E7</v>
      </c>
      <c r="G4321" s="49" t="s">
        <v>56</v>
      </c>
      <c r="H4321" s="51">
        <v>2021.0</v>
      </c>
      <c r="I4321" s="51">
        <v>2659.0</v>
      </c>
      <c r="J4321" s="49" t="s">
        <v>82</v>
      </c>
      <c r="K4321" s="49" t="s">
        <v>139</v>
      </c>
    </row>
    <row r="4322">
      <c r="A4322" s="49" t="s">
        <v>8895</v>
      </c>
      <c r="B4322" s="49" t="s">
        <v>8896</v>
      </c>
      <c r="C4322" s="50">
        <v>2.75</v>
      </c>
      <c r="D4322" s="51">
        <v>0.07</v>
      </c>
      <c r="E4322" s="52">
        <v>0.0261</v>
      </c>
      <c r="F4322" s="51">
        <v>9.1802615E7</v>
      </c>
      <c r="G4322" s="49" t="s">
        <v>121</v>
      </c>
      <c r="H4322" s="51">
        <v>2019.0</v>
      </c>
      <c r="I4322" s="51">
        <v>65288.0</v>
      </c>
      <c r="J4322" s="49" t="s">
        <v>82</v>
      </c>
      <c r="K4322" s="49" t="s">
        <v>83</v>
      </c>
    </row>
    <row r="4323">
      <c r="A4323" s="49" t="s">
        <v>8897</v>
      </c>
      <c r="B4323" s="49" t="s">
        <v>8898</v>
      </c>
      <c r="C4323" s="50">
        <v>10.66</v>
      </c>
      <c r="D4323" s="51">
        <v>0.0</v>
      </c>
      <c r="E4323" s="52">
        <v>0.0</v>
      </c>
      <c r="F4323" s="51">
        <v>0.0</v>
      </c>
      <c r="G4323" s="49" t="s">
        <v>56</v>
      </c>
      <c r="H4323" s="51">
        <v>2021.0</v>
      </c>
      <c r="I4323" s="51">
        <v>100.0</v>
      </c>
      <c r="J4323" s="49" t="s">
        <v>72</v>
      </c>
      <c r="K4323" s="49" t="s">
        <v>73</v>
      </c>
    </row>
    <row r="4324">
      <c r="A4324" s="49" t="s">
        <v>8899</v>
      </c>
      <c r="B4324" s="49" t="s">
        <v>8900</v>
      </c>
      <c r="C4324" s="50">
        <v>0.1051</v>
      </c>
      <c r="D4324" s="51">
        <v>1.0E-4</v>
      </c>
      <c r="E4324" s="52">
        <v>0.001</v>
      </c>
      <c r="F4324" s="51">
        <v>0.0</v>
      </c>
      <c r="G4324" s="49" t="s">
        <v>56</v>
      </c>
      <c r="H4324" s="51">
        <v>2021.0</v>
      </c>
      <c r="I4324" s="51">
        <v>100.0</v>
      </c>
      <c r="J4324" s="49" t="s">
        <v>72</v>
      </c>
      <c r="K4324" s="49" t="s">
        <v>73</v>
      </c>
    </row>
    <row r="4325">
      <c r="A4325" s="49" t="s">
        <v>8901</v>
      </c>
      <c r="B4325" s="49" t="s">
        <v>8902</v>
      </c>
      <c r="C4325" s="50">
        <v>10.0</v>
      </c>
      <c r="D4325" s="51">
        <v>-0.42</v>
      </c>
      <c r="E4325" s="52">
        <v>-0.0403</v>
      </c>
      <c r="F4325" s="53">
        <v>4.56E8</v>
      </c>
      <c r="G4325" s="49" t="s">
        <v>56</v>
      </c>
      <c r="I4325" s="51">
        <v>840524.0</v>
      </c>
      <c r="J4325" s="49" t="s">
        <v>107</v>
      </c>
      <c r="K4325" s="49" t="s">
        <v>819</v>
      </c>
    </row>
    <row r="4326">
      <c r="A4326" s="49" t="s">
        <v>8903</v>
      </c>
      <c r="B4326" s="49" t="s">
        <v>8904</v>
      </c>
      <c r="C4326" s="50">
        <v>0.791</v>
      </c>
      <c r="D4326" s="51">
        <v>0.033</v>
      </c>
      <c r="E4326" s="52">
        <v>0.0435</v>
      </c>
      <c r="F4326" s="51">
        <v>8452450.0</v>
      </c>
      <c r="G4326" s="49" t="s">
        <v>56</v>
      </c>
      <c r="H4326" s="51">
        <v>2021.0</v>
      </c>
      <c r="I4326" s="51">
        <v>25332.0</v>
      </c>
      <c r="J4326" s="49" t="s">
        <v>520</v>
      </c>
      <c r="K4326" s="49" t="s">
        <v>391</v>
      </c>
    </row>
    <row r="4327">
      <c r="A4327" s="49" t="s">
        <v>8905</v>
      </c>
      <c r="B4327" s="49" t="s">
        <v>8906</v>
      </c>
      <c r="C4327" s="50">
        <v>4.97</v>
      </c>
      <c r="D4327" s="51">
        <v>-0.06</v>
      </c>
      <c r="E4327" s="52">
        <v>-0.0119</v>
      </c>
      <c r="F4327" s="53">
        <v>1.0E8</v>
      </c>
      <c r="G4327" s="49" t="s">
        <v>56</v>
      </c>
      <c r="H4327" s="51">
        <v>2011.0</v>
      </c>
      <c r="I4327" s="51">
        <v>76762.0</v>
      </c>
      <c r="J4327" s="49" t="s">
        <v>68</v>
      </c>
      <c r="K4327" s="49" t="s">
        <v>86</v>
      </c>
    </row>
    <row r="4328">
      <c r="A4328" s="49" t="s">
        <v>8907</v>
      </c>
      <c r="B4328" s="49" t="s">
        <v>8908</v>
      </c>
      <c r="C4328" s="50">
        <v>17.36</v>
      </c>
      <c r="D4328" s="51">
        <v>0.0999</v>
      </c>
      <c r="E4328" s="52">
        <v>0.0058</v>
      </c>
      <c r="F4328" s="54"/>
      <c r="G4328" s="49" t="s">
        <v>56</v>
      </c>
      <c r="I4328" s="51">
        <v>3348.0</v>
      </c>
      <c r="J4328" s="54"/>
      <c r="K4328" s="54"/>
    </row>
    <row r="4329">
      <c r="A4329" s="49" t="s">
        <v>8909</v>
      </c>
      <c r="B4329" s="49" t="s">
        <v>8910</v>
      </c>
      <c r="C4329" s="50">
        <v>16.4547</v>
      </c>
      <c r="D4329" s="51">
        <v>-0.0453</v>
      </c>
      <c r="E4329" s="52">
        <v>-0.0028</v>
      </c>
      <c r="F4329" s="54"/>
      <c r="G4329" s="49" t="s">
        <v>56</v>
      </c>
      <c r="I4329" s="51">
        <v>8846.0</v>
      </c>
      <c r="J4329" s="54"/>
      <c r="K4329" s="54"/>
    </row>
    <row r="4330">
      <c r="A4330" s="49" t="s">
        <v>8911</v>
      </c>
      <c r="B4330" s="49" t="s">
        <v>8912</v>
      </c>
      <c r="C4330" s="50">
        <v>19.25</v>
      </c>
      <c r="D4330" s="51">
        <v>-0.24</v>
      </c>
      <c r="E4330" s="52">
        <v>-0.0123</v>
      </c>
      <c r="F4330" s="54"/>
      <c r="G4330" s="49" t="s">
        <v>56</v>
      </c>
      <c r="I4330" s="51">
        <v>7946.0</v>
      </c>
      <c r="J4330" s="54"/>
      <c r="K4330" s="54"/>
    </row>
    <row r="4331">
      <c r="A4331" s="49" t="s">
        <v>8913</v>
      </c>
      <c r="B4331" s="49" t="s">
        <v>8914</v>
      </c>
      <c r="C4331" s="50">
        <v>5.59</v>
      </c>
      <c r="D4331" s="51">
        <v>-0.18</v>
      </c>
      <c r="E4331" s="52">
        <v>-0.0312</v>
      </c>
      <c r="F4331" s="53">
        <v>1.24E8</v>
      </c>
      <c r="G4331" s="49" t="s">
        <v>1521</v>
      </c>
      <c r="H4331" s="51">
        <v>2013.0</v>
      </c>
      <c r="I4331" s="51">
        <v>153492.0</v>
      </c>
      <c r="J4331" s="49" t="s">
        <v>107</v>
      </c>
      <c r="K4331" s="49" t="s">
        <v>262</v>
      </c>
    </row>
    <row r="4332">
      <c r="A4332" s="49" t="s">
        <v>8915</v>
      </c>
      <c r="B4332" s="49" t="s">
        <v>8916</v>
      </c>
      <c r="C4332" s="50">
        <v>9.6</v>
      </c>
      <c r="D4332" s="51">
        <v>-0.06</v>
      </c>
      <c r="E4332" s="52">
        <v>-0.0062</v>
      </c>
      <c r="F4332" s="53">
        <v>1.43E9</v>
      </c>
      <c r="G4332" s="49" t="s">
        <v>56</v>
      </c>
      <c r="H4332" s="51">
        <v>1992.0</v>
      </c>
      <c r="I4332" s="51">
        <v>85196.0</v>
      </c>
      <c r="J4332" s="49" t="s">
        <v>72</v>
      </c>
      <c r="K4332" s="49" t="s">
        <v>185</v>
      </c>
    </row>
    <row r="4333">
      <c r="A4333" s="49" t="s">
        <v>8917</v>
      </c>
      <c r="B4333" s="49" t="s">
        <v>8918</v>
      </c>
      <c r="C4333" s="50">
        <v>60.04</v>
      </c>
      <c r="D4333" s="51">
        <v>-1.17</v>
      </c>
      <c r="E4333" s="52">
        <v>-0.0191</v>
      </c>
      <c r="F4333" s="53">
        <v>1.61E10</v>
      </c>
      <c r="G4333" s="49" t="s">
        <v>56</v>
      </c>
      <c r="I4333" s="51">
        <v>2564064.0</v>
      </c>
      <c r="J4333" s="49" t="s">
        <v>145</v>
      </c>
      <c r="K4333" s="49" t="s">
        <v>355</v>
      </c>
    </row>
    <row r="4334">
      <c r="A4334" s="49" t="s">
        <v>8919</v>
      </c>
      <c r="B4334" s="49" t="s">
        <v>8920</v>
      </c>
      <c r="C4334" s="50">
        <v>1.08</v>
      </c>
      <c r="D4334" s="51">
        <v>-0.02</v>
      </c>
      <c r="E4334" s="52">
        <v>-0.0182</v>
      </c>
      <c r="F4334" s="53">
        <v>2.13E8</v>
      </c>
      <c r="G4334" s="49" t="s">
        <v>56</v>
      </c>
      <c r="H4334" s="51">
        <v>2020.0</v>
      </c>
      <c r="I4334" s="51">
        <v>1118817.0</v>
      </c>
      <c r="J4334" s="49" t="s">
        <v>107</v>
      </c>
      <c r="K4334" s="49" t="s">
        <v>282</v>
      </c>
    </row>
    <row r="4335">
      <c r="A4335" s="49" t="s">
        <v>8921</v>
      </c>
      <c r="B4335" s="49" t="s">
        <v>8922</v>
      </c>
      <c r="C4335" s="50">
        <v>1479.33</v>
      </c>
      <c r="D4335" s="51">
        <v>-18.84</v>
      </c>
      <c r="E4335" s="52">
        <v>-0.0126</v>
      </c>
      <c r="F4335" s="53">
        <v>1.96E10</v>
      </c>
      <c r="G4335" s="49" t="s">
        <v>56</v>
      </c>
      <c r="H4335" s="51">
        <v>1986.0</v>
      </c>
      <c r="I4335" s="51">
        <v>45967.0</v>
      </c>
      <c r="J4335" s="49" t="s">
        <v>72</v>
      </c>
      <c r="K4335" s="49" t="s">
        <v>237</v>
      </c>
    </row>
    <row r="4336">
      <c r="A4336" s="49" t="s">
        <v>8923</v>
      </c>
      <c r="B4336" s="49" t="s">
        <v>8924</v>
      </c>
      <c r="C4336" s="50">
        <v>74.76</v>
      </c>
      <c r="D4336" s="51">
        <v>-4.4</v>
      </c>
      <c r="E4336" s="52">
        <v>-0.0556</v>
      </c>
      <c r="F4336" s="53">
        <v>5.0E9</v>
      </c>
      <c r="G4336" s="49" t="s">
        <v>56</v>
      </c>
      <c r="H4336" s="51">
        <v>1999.0</v>
      </c>
      <c r="I4336" s="51">
        <v>1065076.0</v>
      </c>
      <c r="J4336" s="49" t="s">
        <v>57</v>
      </c>
      <c r="K4336" s="49" t="s">
        <v>111</v>
      </c>
    </row>
    <row r="4337">
      <c r="A4337" s="49" t="s">
        <v>8925</v>
      </c>
      <c r="B4337" s="49" t="s">
        <v>8926</v>
      </c>
      <c r="C4337" s="50">
        <v>1.645</v>
      </c>
      <c r="D4337" s="51">
        <v>0.145</v>
      </c>
      <c r="E4337" s="52">
        <v>0.0967</v>
      </c>
      <c r="F4337" s="53">
        <v>5.38E8</v>
      </c>
      <c r="G4337" s="49" t="s">
        <v>56</v>
      </c>
      <c r="I4337" s="51">
        <v>1042067.0</v>
      </c>
      <c r="J4337" s="49" t="s">
        <v>107</v>
      </c>
      <c r="K4337" s="49" t="s">
        <v>262</v>
      </c>
    </row>
    <row r="4338">
      <c r="A4338" s="49" t="s">
        <v>8927</v>
      </c>
      <c r="B4338" s="49" t="s">
        <v>8928</v>
      </c>
      <c r="C4338" s="50">
        <v>234.83</v>
      </c>
      <c r="D4338" s="51">
        <v>-1.61</v>
      </c>
      <c r="E4338" s="52">
        <v>-0.0068</v>
      </c>
      <c r="F4338" s="53">
        <v>8.85E9</v>
      </c>
      <c r="G4338" s="49" t="s">
        <v>56</v>
      </c>
      <c r="H4338" s="51">
        <v>2004.0</v>
      </c>
      <c r="I4338" s="51">
        <v>348918.0</v>
      </c>
      <c r="J4338" s="49" t="s">
        <v>72</v>
      </c>
      <c r="K4338" s="49" t="s">
        <v>185</v>
      </c>
    </row>
    <row r="4339">
      <c r="A4339" s="49" t="s">
        <v>8929</v>
      </c>
      <c r="B4339" s="49" t="s">
        <v>8930</v>
      </c>
      <c r="C4339" s="50">
        <v>18.24</v>
      </c>
      <c r="D4339" s="51">
        <v>-3.01</v>
      </c>
      <c r="E4339" s="52">
        <v>-0.1417</v>
      </c>
      <c r="F4339" s="53">
        <v>1.85E8</v>
      </c>
      <c r="G4339" s="49" t="s">
        <v>56</v>
      </c>
      <c r="H4339" s="51">
        <v>2020.0</v>
      </c>
      <c r="I4339" s="51">
        <v>93274.0</v>
      </c>
      <c r="J4339" s="49" t="s">
        <v>107</v>
      </c>
      <c r="K4339" s="49" t="s">
        <v>282</v>
      </c>
    </row>
    <row r="4340">
      <c r="A4340" s="49" t="s">
        <v>8931</v>
      </c>
      <c r="B4340" s="49" t="s">
        <v>8932</v>
      </c>
      <c r="C4340" s="50">
        <v>98.6</v>
      </c>
      <c r="D4340" s="51">
        <v>-1.39</v>
      </c>
      <c r="E4340" s="52">
        <v>-0.0139</v>
      </c>
      <c r="F4340" s="53">
        <v>5.31E8</v>
      </c>
      <c r="G4340" s="49" t="s">
        <v>56</v>
      </c>
      <c r="I4340" s="51">
        <v>25020.0</v>
      </c>
      <c r="J4340" s="49" t="s">
        <v>57</v>
      </c>
      <c r="K4340" s="49" t="s">
        <v>111</v>
      </c>
    </row>
    <row r="4341">
      <c r="A4341" s="49" t="s">
        <v>8933</v>
      </c>
      <c r="B4341" s="49" t="s">
        <v>8934</v>
      </c>
      <c r="C4341" s="50">
        <v>8.03</v>
      </c>
      <c r="D4341" s="51">
        <v>0.2</v>
      </c>
      <c r="E4341" s="52">
        <v>0.0255</v>
      </c>
      <c r="F4341" s="53">
        <v>3.67E9</v>
      </c>
      <c r="G4341" s="49" t="s">
        <v>214</v>
      </c>
      <c r="H4341" s="51">
        <v>2006.0</v>
      </c>
      <c r="I4341" s="51">
        <v>3223699.0</v>
      </c>
      <c r="J4341" s="49" t="s">
        <v>95</v>
      </c>
      <c r="K4341" s="49" t="s">
        <v>163</v>
      </c>
    </row>
    <row r="4342">
      <c r="A4342" s="49" t="s">
        <v>8935</v>
      </c>
      <c r="B4342" s="49" t="s">
        <v>8936</v>
      </c>
      <c r="C4342" s="50">
        <v>2.7</v>
      </c>
      <c r="D4342" s="51">
        <v>0.043</v>
      </c>
      <c r="E4342" s="52">
        <v>0.0162</v>
      </c>
      <c r="F4342" s="51">
        <v>0.0</v>
      </c>
      <c r="G4342" s="49" t="s">
        <v>587</v>
      </c>
      <c r="I4342" s="51">
        <v>8057.0</v>
      </c>
      <c r="J4342" s="49" t="s">
        <v>72</v>
      </c>
      <c r="K4342" s="49" t="s">
        <v>73</v>
      </c>
    </row>
    <row r="4343">
      <c r="A4343" s="49" t="s">
        <v>8937</v>
      </c>
      <c r="B4343" s="49" t="s">
        <v>8938</v>
      </c>
      <c r="C4343" s="50">
        <v>0.0388</v>
      </c>
      <c r="D4343" s="51">
        <v>-0.0037</v>
      </c>
      <c r="E4343" s="52">
        <v>-0.0871</v>
      </c>
      <c r="F4343" s="51">
        <v>0.0</v>
      </c>
      <c r="G4343" s="49" t="s">
        <v>587</v>
      </c>
      <c r="I4343" s="51">
        <v>805.0</v>
      </c>
      <c r="J4343" s="49" t="s">
        <v>72</v>
      </c>
      <c r="K4343" s="49" t="s">
        <v>73</v>
      </c>
    </row>
    <row r="4344">
      <c r="A4344" s="49" t="s">
        <v>8939</v>
      </c>
      <c r="B4344" s="49" t="s">
        <v>8940</v>
      </c>
      <c r="C4344" s="50">
        <v>3.77</v>
      </c>
      <c r="D4344" s="51">
        <v>0.39</v>
      </c>
      <c r="E4344" s="52">
        <v>0.1154</v>
      </c>
      <c r="F4344" s="53">
        <v>1.65E8</v>
      </c>
      <c r="G4344" s="49" t="s">
        <v>56</v>
      </c>
      <c r="H4344" s="51">
        <v>2021.0</v>
      </c>
      <c r="I4344" s="51">
        <v>213711.0</v>
      </c>
      <c r="J4344" s="49" t="s">
        <v>107</v>
      </c>
      <c r="K4344" s="49" t="s">
        <v>348</v>
      </c>
    </row>
    <row r="4345">
      <c r="A4345" s="49" t="s">
        <v>8941</v>
      </c>
      <c r="B4345" s="49" t="s">
        <v>8942</v>
      </c>
      <c r="C4345" s="50">
        <v>70.95</v>
      </c>
      <c r="D4345" s="51">
        <v>0.08</v>
      </c>
      <c r="E4345" s="52">
        <v>0.0011</v>
      </c>
      <c r="F4345" s="53">
        <v>4.03E9</v>
      </c>
      <c r="G4345" s="49" t="s">
        <v>56</v>
      </c>
      <c r="I4345" s="51">
        <v>417423.0</v>
      </c>
      <c r="J4345" s="49" t="s">
        <v>57</v>
      </c>
      <c r="K4345" s="49" t="s">
        <v>64</v>
      </c>
    </row>
    <row r="4346">
      <c r="A4346" s="49" t="s">
        <v>8943</v>
      </c>
      <c r="B4346" s="49" t="s">
        <v>8944</v>
      </c>
      <c r="C4346" s="50">
        <v>23.55</v>
      </c>
      <c r="D4346" s="51">
        <v>-0.66</v>
      </c>
      <c r="E4346" s="52">
        <v>-0.0273</v>
      </c>
      <c r="F4346" s="53">
        <v>1.73E9</v>
      </c>
      <c r="G4346" s="49" t="s">
        <v>56</v>
      </c>
      <c r="I4346" s="51">
        <v>676385.0</v>
      </c>
      <c r="J4346" s="49" t="s">
        <v>95</v>
      </c>
      <c r="K4346" s="49" t="s">
        <v>469</v>
      </c>
    </row>
    <row r="4347">
      <c r="A4347" s="49" t="s">
        <v>8945</v>
      </c>
      <c r="B4347" s="49" t="s">
        <v>8946</v>
      </c>
      <c r="C4347" s="50">
        <v>410.72</v>
      </c>
      <c r="D4347" s="51">
        <v>-3.59</v>
      </c>
      <c r="E4347" s="52">
        <v>-0.0087</v>
      </c>
      <c r="F4347" s="53">
        <v>2.54E10</v>
      </c>
      <c r="G4347" s="49" t="s">
        <v>56</v>
      </c>
      <c r="H4347" s="51">
        <v>1994.0</v>
      </c>
      <c r="I4347" s="51">
        <v>317768.0</v>
      </c>
      <c r="J4347" s="49" t="s">
        <v>57</v>
      </c>
      <c r="K4347" s="49" t="s">
        <v>1467</v>
      </c>
    </row>
    <row r="4348">
      <c r="A4348" s="49" t="s">
        <v>8947</v>
      </c>
      <c r="B4348" s="49" t="s">
        <v>8948</v>
      </c>
      <c r="C4348" s="50">
        <v>17.11</v>
      </c>
      <c r="D4348" s="51">
        <v>-0.26</v>
      </c>
      <c r="E4348" s="52">
        <v>-0.015</v>
      </c>
      <c r="F4348" s="53">
        <v>1.39E9</v>
      </c>
      <c r="G4348" s="49" t="s">
        <v>56</v>
      </c>
      <c r="H4348" s="51">
        <v>2021.0</v>
      </c>
      <c r="I4348" s="51">
        <v>187431.0</v>
      </c>
      <c r="J4348" s="49" t="s">
        <v>107</v>
      </c>
      <c r="K4348" s="49" t="s">
        <v>262</v>
      </c>
    </row>
    <row r="4349">
      <c r="A4349" s="49" t="s">
        <v>8949</v>
      </c>
      <c r="B4349" s="49" t="s">
        <v>8950</v>
      </c>
      <c r="C4349" s="50">
        <v>14.66</v>
      </c>
      <c r="D4349" s="51">
        <v>0.09</v>
      </c>
      <c r="E4349" s="52">
        <v>0.0062</v>
      </c>
      <c r="F4349" s="53">
        <v>2.88E8</v>
      </c>
      <c r="G4349" s="49" t="s">
        <v>56</v>
      </c>
      <c r="H4349" s="51">
        <v>1998.0</v>
      </c>
      <c r="I4349" s="51">
        <v>18458.0</v>
      </c>
      <c r="J4349" s="49" t="s">
        <v>72</v>
      </c>
      <c r="K4349" s="49" t="s">
        <v>68</v>
      </c>
    </row>
    <row r="4350">
      <c r="A4350" s="49" t="s">
        <v>8951</v>
      </c>
      <c r="B4350" s="49" t="s">
        <v>8952</v>
      </c>
      <c r="C4350" s="50">
        <v>37.22</v>
      </c>
      <c r="D4350" s="51">
        <v>0.02</v>
      </c>
      <c r="E4350" s="52">
        <v>5.0E-4</v>
      </c>
      <c r="F4350" s="53">
        <v>4.26E8</v>
      </c>
      <c r="G4350" s="49" t="s">
        <v>56</v>
      </c>
      <c r="I4350" s="51">
        <v>17945.0</v>
      </c>
      <c r="J4350" s="49" t="s">
        <v>95</v>
      </c>
      <c r="K4350" s="49" t="s">
        <v>1380</v>
      </c>
    </row>
    <row r="4351">
      <c r="A4351" s="49" t="s">
        <v>8953</v>
      </c>
      <c r="B4351" s="49" t="s">
        <v>8954</v>
      </c>
      <c r="C4351" s="50">
        <v>0.904</v>
      </c>
      <c r="D4351" s="51">
        <v>0.004</v>
      </c>
      <c r="E4351" s="52">
        <v>0.0044</v>
      </c>
      <c r="F4351" s="51">
        <v>6.4514556E7</v>
      </c>
      <c r="G4351" s="49" t="s">
        <v>56</v>
      </c>
      <c r="H4351" s="51">
        <v>2015.0</v>
      </c>
      <c r="I4351" s="51">
        <v>239738.0</v>
      </c>
      <c r="J4351" s="49" t="s">
        <v>82</v>
      </c>
      <c r="K4351" s="49" t="s">
        <v>379</v>
      </c>
    </row>
    <row r="4352">
      <c r="A4352" s="49" t="s">
        <v>8955</v>
      </c>
      <c r="B4352" s="49" t="s">
        <v>8956</v>
      </c>
      <c r="C4352" s="50">
        <v>56.3</v>
      </c>
      <c r="D4352" s="51">
        <v>-3.62</v>
      </c>
      <c r="E4352" s="52">
        <v>-0.0604</v>
      </c>
      <c r="F4352" s="53">
        <v>3.52E9</v>
      </c>
      <c r="G4352" s="49" t="s">
        <v>56</v>
      </c>
      <c r="H4352" s="51">
        <v>2020.0</v>
      </c>
      <c r="I4352" s="51">
        <v>682800.0</v>
      </c>
      <c r="J4352" s="49" t="s">
        <v>82</v>
      </c>
      <c r="K4352" s="49" t="s">
        <v>83</v>
      </c>
    </row>
    <row r="4353">
      <c r="A4353" s="49" t="s">
        <v>8957</v>
      </c>
      <c r="B4353" s="49" t="s">
        <v>8958</v>
      </c>
      <c r="C4353" s="50">
        <v>8.15</v>
      </c>
      <c r="D4353" s="51">
        <v>-0.77</v>
      </c>
      <c r="E4353" s="52">
        <v>-0.0863</v>
      </c>
      <c r="F4353" s="53">
        <v>3.33E8</v>
      </c>
      <c r="G4353" s="49" t="s">
        <v>56</v>
      </c>
      <c r="H4353" s="51">
        <v>2023.0</v>
      </c>
      <c r="I4353" s="51">
        <v>119182.0</v>
      </c>
      <c r="J4353" s="49" t="s">
        <v>82</v>
      </c>
      <c r="K4353" s="49" t="s">
        <v>83</v>
      </c>
    </row>
    <row r="4354">
      <c r="A4354" s="49" t="s">
        <v>8959</v>
      </c>
      <c r="B4354" s="49" t="s">
        <v>8960</v>
      </c>
      <c r="C4354" s="50">
        <v>0.1914</v>
      </c>
      <c r="D4354" s="51">
        <v>-0.0069</v>
      </c>
      <c r="E4354" s="52">
        <v>-0.0348</v>
      </c>
      <c r="F4354" s="51">
        <v>9.1347783E7</v>
      </c>
      <c r="G4354" s="49" t="s">
        <v>56</v>
      </c>
      <c r="I4354" s="51">
        <v>3382609.0</v>
      </c>
      <c r="J4354" s="49" t="s">
        <v>107</v>
      </c>
      <c r="K4354" s="49" t="s">
        <v>108</v>
      </c>
    </row>
    <row r="4355">
      <c r="A4355" s="49" t="s">
        <v>8961</v>
      </c>
      <c r="B4355" s="49" t="s">
        <v>8962</v>
      </c>
      <c r="C4355" s="50">
        <v>191.0</v>
      </c>
      <c r="D4355" s="51">
        <v>1.35</v>
      </c>
      <c r="E4355" s="52">
        <v>0.0071</v>
      </c>
      <c r="F4355" s="53">
        <v>9.43E10</v>
      </c>
      <c r="G4355" s="49" t="s">
        <v>56</v>
      </c>
      <c r="I4355" s="51">
        <v>3163521.0</v>
      </c>
      <c r="J4355" s="49" t="s">
        <v>72</v>
      </c>
      <c r="K4355" s="49" t="s">
        <v>312</v>
      </c>
    </row>
    <row r="4356">
      <c r="A4356" s="49" t="s">
        <v>8963</v>
      </c>
      <c r="B4356" s="49" t="s">
        <v>8964</v>
      </c>
      <c r="C4356" s="50">
        <v>14.4</v>
      </c>
      <c r="D4356" s="51">
        <v>-0.07</v>
      </c>
      <c r="E4356" s="52">
        <v>-0.0048</v>
      </c>
      <c r="F4356" s="51">
        <v>0.0</v>
      </c>
      <c r="G4356" s="49" t="s">
        <v>56</v>
      </c>
      <c r="H4356" s="51">
        <v>2012.0</v>
      </c>
      <c r="I4356" s="51">
        <v>102837.0</v>
      </c>
      <c r="J4356" s="49" t="s">
        <v>72</v>
      </c>
      <c r="K4356" s="49" t="s">
        <v>124</v>
      </c>
    </row>
    <row r="4357">
      <c r="A4357" s="49" t="s">
        <v>8965</v>
      </c>
      <c r="B4357" s="49" t="s">
        <v>8966</v>
      </c>
      <c r="C4357" s="50">
        <v>27.95</v>
      </c>
      <c r="D4357" s="51">
        <v>-0.51</v>
      </c>
      <c r="E4357" s="52">
        <v>-0.0179</v>
      </c>
      <c r="F4357" s="53">
        <v>1.07E9</v>
      </c>
      <c r="G4357" s="49" t="s">
        <v>56</v>
      </c>
      <c r="H4357" s="51">
        <v>2013.0</v>
      </c>
      <c r="I4357" s="51">
        <v>147521.0</v>
      </c>
      <c r="J4357" s="49" t="s">
        <v>72</v>
      </c>
      <c r="K4357" s="49" t="s">
        <v>68</v>
      </c>
    </row>
    <row r="4358">
      <c r="A4358" s="49" t="s">
        <v>8967</v>
      </c>
      <c r="B4358" s="49" t="s">
        <v>8968</v>
      </c>
      <c r="C4358" s="50">
        <v>2.27</v>
      </c>
      <c r="D4358" s="51">
        <v>-0.04</v>
      </c>
      <c r="E4358" s="52">
        <v>-0.0173</v>
      </c>
      <c r="F4358" s="51">
        <v>8.833661E7</v>
      </c>
      <c r="G4358" s="49" t="s">
        <v>56</v>
      </c>
      <c r="H4358" s="51">
        <v>2002.0</v>
      </c>
      <c r="I4358" s="51">
        <v>28345.0</v>
      </c>
      <c r="J4358" s="49" t="s">
        <v>223</v>
      </c>
      <c r="K4358" s="49" t="s">
        <v>409</v>
      </c>
    </row>
    <row r="4359">
      <c r="A4359" s="49" t="s">
        <v>8969</v>
      </c>
      <c r="B4359" s="49" t="s">
        <v>8970</v>
      </c>
      <c r="C4359" s="50">
        <v>87.06</v>
      </c>
      <c r="D4359" s="51">
        <v>-1.34</v>
      </c>
      <c r="E4359" s="52">
        <v>-0.0152</v>
      </c>
      <c r="F4359" s="53">
        <v>4.81E10</v>
      </c>
      <c r="G4359" s="49" t="s">
        <v>56</v>
      </c>
      <c r="I4359" s="51">
        <v>3065396.0</v>
      </c>
      <c r="J4359" s="49" t="s">
        <v>82</v>
      </c>
      <c r="K4359" s="49" t="s">
        <v>178</v>
      </c>
    </row>
    <row r="4360">
      <c r="A4360" s="49" t="s">
        <v>8971</v>
      </c>
      <c r="B4360" s="49" t="s">
        <v>8972</v>
      </c>
      <c r="C4360" s="50">
        <v>77.67</v>
      </c>
      <c r="D4360" s="51">
        <v>0.47</v>
      </c>
      <c r="E4360" s="52">
        <v>0.0061</v>
      </c>
      <c r="F4360" s="53">
        <v>4.72E9</v>
      </c>
      <c r="G4360" s="49" t="s">
        <v>56</v>
      </c>
      <c r="H4360" s="51">
        <v>1997.0</v>
      </c>
      <c r="I4360" s="51">
        <v>690205.0</v>
      </c>
      <c r="J4360" s="49" t="s">
        <v>95</v>
      </c>
      <c r="K4360" s="49" t="s">
        <v>215</v>
      </c>
    </row>
    <row r="4361">
      <c r="A4361" s="49" t="s">
        <v>8973</v>
      </c>
      <c r="B4361" s="49" t="s">
        <v>8974</v>
      </c>
      <c r="C4361" s="50">
        <v>64.72</v>
      </c>
      <c r="D4361" s="51">
        <v>-1.28</v>
      </c>
      <c r="E4361" s="52">
        <v>-0.0194</v>
      </c>
      <c r="F4361" s="53">
        <v>3.73E9</v>
      </c>
      <c r="G4361" s="49" t="s">
        <v>56</v>
      </c>
      <c r="I4361" s="51">
        <v>262706.0</v>
      </c>
      <c r="J4361" s="49" t="s">
        <v>82</v>
      </c>
      <c r="K4361" s="49" t="s">
        <v>178</v>
      </c>
    </row>
    <row r="4362">
      <c r="A4362" s="49" t="s">
        <v>8975</v>
      </c>
      <c r="B4362" s="49" t="s">
        <v>8976</v>
      </c>
      <c r="C4362" s="50">
        <v>4.12</v>
      </c>
      <c r="D4362" s="51">
        <v>-0.02</v>
      </c>
      <c r="E4362" s="52">
        <v>-0.0048</v>
      </c>
      <c r="F4362" s="53">
        <v>2.45E8</v>
      </c>
      <c r="G4362" s="49" t="s">
        <v>56</v>
      </c>
      <c r="H4362" s="51">
        <v>1987.0</v>
      </c>
      <c r="I4362" s="51">
        <v>80416.0</v>
      </c>
      <c r="J4362" s="49" t="s">
        <v>72</v>
      </c>
      <c r="K4362" s="49" t="s">
        <v>481</v>
      </c>
    </row>
    <row r="4363">
      <c r="A4363" s="49" t="s">
        <v>8977</v>
      </c>
      <c r="B4363" s="49" t="s">
        <v>8978</v>
      </c>
      <c r="C4363" s="50">
        <v>8.82</v>
      </c>
      <c r="D4363" s="51">
        <v>-0.01</v>
      </c>
      <c r="E4363" s="52">
        <v>-0.0011</v>
      </c>
      <c r="F4363" s="51">
        <v>0.0</v>
      </c>
      <c r="G4363" s="49" t="s">
        <v>56</v>
      </c>
      <c r="H4363" s="51">
        <v>1992.0</v>
      </c>
      <c r="I4363" s="51">
        <v>151927.0</v>
      </c>
      <c r="J4363" s="49" t="s">
        <v>72</v>
      </c>
      <c r="K4363" s="49" t="s">
        <v>124</v>
      </c>
    </row>
    <row r="4364">
      <c r="A4364" s="49" t="s">
        <v>8979</v>
      </c>
      <c r="B4364" s="49" t="s">
        <v>8980</v>
      </c>
      <c r="C4364" s="50">
        <v>1.27</v>
      </c>
      <c r="D4364" s="51">
        <v>0.09</v>
      </c>
      <c r="E4364" s="52">
        <v>0.0763</v>
      </c>
      <c r="F4364" s="51">
        <v>4.1972116E7</v>
      </c>
      <c r="G4364" s="49" t="s">
        <v>214</v>
      </c>
      <c r="H4364" s="51">
        <v>2021.0</v>
      </c>
      <c r="I4364" s="51">
        <v>38008.0</v>
      </c>
      <c r="J4364" s="49" t="s">
        <v>72</v>
      </c>
      <c r="K4364" s="49" t="s">
        <v>73</v>
      </c>
    </row>
    <row r="4365">
      <c r="A4365" s="49" t="s">
        <v>8981</v>
      </c>
      <c r="B4365" s="49" t="s">
        <v>8982</v>
      </c>
      <c r="C4365" s="50">
        <v>0.02</v>
      </c>
      <c r="D4365" s="51">
        <v>0.0024</v>
      </c>
      <c r="E4365" s="52">
        <v>0.1364</v>
      </c>
      <c r="F4365" s="51">
        <v>660978.0</v>
      </c>
      <c r="G4365" s="49" t="s">
        <v>214</v>
      </c>
      <c r="H4365" s="51">
        <v>2021.0</v>
      </c>
      <c r="I4365" s="51">
        <v>220.0</v>
      </c>
      <c r="J4365" s="49" t="s">
        <v>72</v>
      </c>
      <c r="K4365" s="49" t="s">
        <v>73</v>
      </c>
    </row>
    <row r="4366">
      <c r="A4366" s="49" t="s">
        <v>8983</v>
      </c>
      <c r="B4366" s="49" t="s">
        <v>8984</v>
      </c>
      <c r="C4366" s="50">
        <v>38.2</v>
      </c>
      <c r="D4366" s="51">
        <v>-3.52</v>
      </c>
      <c r="E4366" s="52">
        <v>-0.0844</v>
      </c>
      <c r="F4366" s="53">
        <v>4.05E9</v>
      </c>
      <c r="G4366" s="49" t="s">
        <v>6560</v>
      </c>
      <c r="H4366" s="51">
        <v>2010.0</v>
      </c>
      <c r="I4366" s="51">
        <v>1315485.0</v>
      </c>
      <c r="J4366" s="49" t="s">
        <v>95</v>
      </c>
      <c r="K4366" s="49" t="s">
        <v>1389</v>
      </c>
    </row>
    <row r="4367">
      <c r="A4367" s="49" t="s">
        <v>8985</v>
      </c>
      <c r="B4367" s="49" t="s">
        <v>8986</v>
      </c>
      <c r="C4367" s="50">
        <v>1.88</v>
      </c>
      <c r="D4367" s="51">
        <v>0.01</v>
      </c>
      <c r="E4367" s="52">
        <v>0.0054</v>
      </c>
      <c r="F4367" s="51">
        <v>3.78256E7</v>
      </c>
      <c r="G4367" s="49" t="s">
        <v>738</v>
      </c>
      <c r="H4367" s="54"/>
      <c r="I4367" s="51">
        <v>28693.0</v>
      </c>
      <c r="J4367" s="49" t="s">
        <v>107</v>
      </c>
      <c r="K4367" s="49" t="s">
        <v>348</v>
      </c>
    </row>
    <row r="4368">
      <c r="A4368" s="49" t="s">
        <v>8987</v>
      </c>
      <c r="B4368" s="49" t="s">
        <v>8988</v>
      </c>
      <c r="C4368" s="50">
        <v>138.88</v>
      </c>
      <c r="D4368" s="51">
        <v>-0.39</v>
      </c>
      <c r="E4368" s="52">
        <v>-0.0028</v>
      </c>
      <c r="F4368" s="53">
        <v>6.63E9</v>
      </c>
      <c r="G4368" s="49" t="s">
        <v>738</v>
      </c>
      <c r="H4368" s="51">
        <v>2021.0</v>
      </c>
      <c r="I4368" s="51">
        <v>754352.0</v>
      </c>
      <c r="J4368" s="49" t="s">
        <v>107</v>
      </c>
      <c r="K4368" s="49" t="s">
        <v>262</v>
      </c>
    </row>
    <row r="4369">
      <c r="A4369" s="49" t="s">
        <v>8989</v>
      </c>
      <c r="B4369" s="49" t="s">
        <v>8990</v>
      </c>
      <c r="C4369" s="50">
        <v>4.11</v>
      </c>
      <c r="D4369" s="51">
        <v>-0.09</v>
      </c>
      <c r="E4369" s="52">
        <v>-0.0214</v>
      </c>
      <c r="F4369" s="53">
        <v>1.1E9</v>
      </c>
      <c r="G4369" s="49" t="s">
        <v>56</v>
      </c>
      <c r="H4369" s="51">
        <v>2004.0</v>
      </c>
      <c r="I4369" s="51">
        <v>1251128.0</v>
      </c>
      <c r="J4369" s="49" t="s">
        <v>82</v>
      </c>
      <c r="K4369" s="49" t="s">
        <v>83</v>
      </c>
    </row>
    <row r="4370">
      <c r="A4370" s="49" t="s">
        <v>8991</v>
      </c>
      <c r="B4370" s="49" t="s">
        <v>8992</v>
      </c>
      <c r="C4370" s="50">
        <v>2.69</v>
      </c>
      <c r="D4370" s="51">
        <v>-0.06</v>
      </c>
      <c r="E4370" s="52">
        <v>-0.0218</v>
      </c>
      <c r="F4370" s="53">
        <v>1.07E8</v>
      </c>
      <c r="G4370" s="49" t="s">
        <v>56</v>
      </c>
      <c r="I4370" s="51">
        <v>383065.0</v>
      </c>
      <c r="J4370" s="49" t="s">
        <v>82</v>
      </c>
      <c r="K4370" s="49" t="s">
        <v>211</v>
      </c>
    </row>
    <row r="4371">
      <c r="A4371" s="49" t="s">
        <v>8993</v>
      </c>
      <c r="B4371" s="49" t="s">
        <v>8994</v>
      </c>
      <c r="C4371" s="50">
        <v>2.0</v>
      </c>
      <c r="D4371" s="51">
        <v>-0.02</v>
      </c>
      <c r="E4371" s="52">
        <v>-0.0099</v>
      </c>
      <c r="F4371" s="51">
        <v>9.8092492E7</v>
      </c>
      <c r="G4371" s="49" t="s">
        <v>56</v>
      </c>
      <c r="I4371" s="51">
        <v>11043.0</v>
      </c>
      <c r="J4371" s="49" t="s">
        <v>82</v>
      </c>
      <c r="K4371" s="49" t="s">
        <v>83</v>
      </c>
    </row>
    <row r="4372">
      <c r="A4372" s="49" t="s">
        <v>8995</v>
      </c>
      <c r="B4372" s="49" t="s">
        <v>8996</v>
      </c>
      <c r="C4372" s="50">
        <v>0.47</v>
      </c>
      <c r="D4372" s="51">
        <v>-0.01</v>
      </c>
      <c r="E4372" s="52">
        <v>-0.0208</v>
      </c>
      <c r="F4372" s="51">
        <v>6654232.0</v>
      </c>
      <c r="G4372" s="49" t="s">
        <v>56</v>
      </c>
      <c r="H4372" s="51">
        <v>2019.0</v>
      </c>
      <c r="I4372" s="51">
        <v>7697.0</v>
      </c>
      <c r="J4372" s="49" t="s">
        <v>82</v>
      </c>
      <c r="K4372" s="49" t="s">
        <v>83</v>
      </c>
    </row>
    <row r="4373">
      <c r="A4373" s="49" t="s">
        <v>8997</v>
      </c>
      <c r="B4373" s="49" t="s">
        <v>8998</v>
      </c>
      <c r="C4373" s="50">
        <v>25.15</v>
      </c>
      <c r="D4373" s="51">
        <v>-0.98</v>
      </c>
      <c r="E4373" s="52">
        <v>-0.0375</v>
      </c>
      <c r="F4373" s="53">
        <v>7.9E8</v>
      </c>
      <c r="G4373" s="49" t="s">
        <v>56</v>
      </c>
      <c r="H4373" s="51">
        <v>1991.0</v>
      </c>
      <c r="I4373" s="51">
        <v>463113.0</v>
      </c>
      <c r="J4373" s="49" t="s">
        <v>95</v>
      </c>
      <c r="K4373" s="49" t="s">
        <v>4385</v>
      </c>
    </row>
    <row r="4374">
      <c r="A4374" s="49" t="s">
        <v>8999</v>
      </c>
      <c r="B4374" s="49" t="s">
        <v>9000</v>
      </c>
      <c r="C4374" s="50">
        <v>19.11</v>
      </c>
      <c r="D4374" s="51">
        <v>-0.03</v>
      </c>
      <c r="E4374" s="52">
        <v>-0.0016</v>
      </c>
      <c r="F4374" s="53">
        <v>1.44E8</v>
      </c>
      <c r="G4374" s="49" t="s">
        <v>56</v>
      </c>
      <c r="I4374" s="51">
        <v>8606.0</v>
      </c>
      <c r="J4374" s="49" t="s">
        <v>72</v>
      </c>
      <c r="K4374" s="49" t="s">
        <v>133</v>
      </c>
    </row>
    <row r="4375">
      <c r="A4375" s="49" t="s">
        <v>9001</v>
      </c>
      <c r="B4375" s="49" t="s">
        <v>9002</v>
      </c>
      <c r="C4375" s="50">
        <v>21.49</v>
      </c>
      <c r="D4375" s="51">
        <v>-0.05</v>
      </c>
      <c r="E4375" s="52">
        <v>-0.0023</v>
      </c>
      <c r="F4375" s="53">
        <v>1.62E8</v>
      </c>
      <c r="G4375" s="49" t="s">
        <v>56</v>
      </c>
      <c r="I4375" s="51">
        <v>1750.0</v>
      </c>
      <c r="J4375" s="49" t="s">
        <v>72</v>
      </c>
      <c r="K4375" s="49" t="s">
        <v>133</v>
      </c>
    </row>
    <row r="4376">
      <c r="A4376" s="49" t="s">
        <v>9003</v>
      </c>
      <c r="B4376" s="49" t="s">
        <v>9004</v>
      </c>
      <c r="C4376" s="50">
        <v>24.96</v>
      </c>
      <c r="D4376" s="51">
        <v>-0.63</v>
      </c>
      <c r="E4376" s="52">
        <v>-0.0246</v>
      </c>
      <c r="F4376" s="53">
        <v>7.89E9</v>
      </c>
      <c r="G4376" s="49" t="s">
        <v>67</v>
      </c>
      <c r="H4376" s="51">
        <v>2020.0</v>
      </c>
      <c r="I4376" s="51">
        <v>1323922.0</v>
      </c>
      <c r="J4376" s="49" t="s">
        <v>95</v>
      </c>
      <c r="K4376" s="49" t="s">
        <v>1767</v>
      </c>
    </row>
    <row r="4377">
      <c r="A4377" s="49" t="s">
        <v>9005</v>
      </c>
      <c r="B4377" s="49" t="s">
        <v>9006</v>
      </c>
      <c r="C4377" s="50">
        <v>50.4</v>
      </c>
      <c r="D4377" s="51">
        <v>0.56</v>
      </c>
      <c r="E4377" s="52">
        <v>0.0112</v>
      </c>
      <c r="F4377" s="53">
        <v>5.28E10</v>
      </c>
      <c r="G4377" s="49" t="s">
        <v>56</v>
      </c>
      <c r="I4377" s="51">
        <v>8158929.0</v>
      </c>
      <c r="J4377" s="49" t="s">
        <v>145</v>
      </c>
      <c r="K4377" s="49" t="s">
        <v>146</v>
      </c>
    </row>
    <row r="4378">
      <c r="A4378" s="49" t="s">
        <v>9007</v>
      </c>
      <c r="B4378" s="49" t="s">
        <v>9008</v>
      </c>
      <c r="C4378" s="50">
        <v>9.66</v>
      </c>
      <c r="D4378" s="51">
        <v>-0.13</v>
      </c>
      <c r="E4378" s="52">
        <v>-0.0133</v>
      </c>
      <c r="F4378" s="53">
        <v>1.39E9</v>
      </c>
      <c r="G4378" s="49" t="s">
        <v>56</v>
      </c>
      <c r="H4378" s="51">
        <v>2021.0</v>
      </c>
      <c r="I4378" s="51">
        <v>184810.0</v>
      </c>
      <c r="J4378" s="49" t="s">
        <v>365</v>
      </c>
      <c r="K4378" s="49" t="s">
        <v>875</v>
      </c>
    </row>
    <row r="4379">
      <c r="A4379" s="49" t="s">
        <v>9009</v>
      </c>
      <c r="B4379" s="49" t="s">
        <v>9010</v>
      </c>
      <c r="C4379" s="50">
        <v>10.86</v>
      </c>
      <c r="D4379" s="51">
        <v>0.01</v>
      </c>
      <c r="E4379" s="52">
        <v>9.0E-4</v>
      </c>
      <c r="F4379" s="51">
        <v>0.0</v>
      </c>
      <c r="G4379" s="54"/>
      <c r="H4379" s="51">
        <v>2022.0</v>
      </c>
      <c r="I4379" s="51">
        <v>219395.0</v>
      </c>
      <c r="J4379" s="49" t="s">
        <v>72</v>
      </c>
      <c r="K4379" s="49" t="s">
        <v>73</v>
      </c>
    </row>
    <row r="4380">
      <c r="A4380" s="49" t="s">
        <v>9011</v>
      </c>
      <c r="B4380" s="49" t="s">
        <v>9012</v>
      </c>
      <c r="C4380" s="50">
        <v>3.72</v>
      </c>
      <c r="D4380" s="51">
        <v>-0.47</v>
      </c>
      <c r="E4380" s="52">
        <v>-0.1122</v>
      </c>
      <c r="F4380" s="51">
        <v>7281286.0</v>
      </c>
      <c r="G4380" s="49" t="s">
        <v>56</v>
      </c>
      <c r="H4380" s="51">
        <v>2019.0</v>
      </c>
      <c r="I4380" s="51">
        <v>2078502.0</v>
      </c>
      <c r="J4380" s="49" t="s">
        <v>57</v>
      </c>
      <c r="K4380" s="49" t="s">
        <v>269</v>
      </c>
    </row>
    <row r="4381">
      <c r="A4381" s="49" t="s">
        <v>9013</v>
      </c>
      <c r="B4381" s="49" t="s">
        <v>9014</v>
      </c>
      <c r="C4381" s="50">
        <v>0.0296</v>
      </c>
      <c r="D4381" s="51">
        <v>-0.0103</v>
      </c>
      <c r="E4381" s="52">
        <v>-0.2582</v>
      </c>
      <c r="F4381" s="51">
        <v>57937.0</v>
      </c>
      <c r="G4381" s="49" t="s">
        <v>56</v>
      </c>
      <c r="H4381" s="51">
        <v>2019.0</v>
      </c>
      <c r="I4381" s="51">
        <v>2098.0</v>
      </c>
      <c r="J4381" s="49" t="s">
        <v>57</v>
      </c>
      <c r="K4381" s="49" t="s">
        <v>269</v>
      </c>
    </row>
    <row r="4382">
      <c r="A4382" s="49" t="s">
        <v>9015</v>
      </c>
      <c r="B4382" s="49" t="s">
        <v>9016</v>
      </c>
      <c r="C4382" s="50">
        <v>4.3</v>
      </c>
      <c r="D4382" s="51">
        <v>-0.85</v>
      </c>
      <c r="E4382" s="52">
        <v>-0.1651</v>
      </c>
      <c r="F4382" s="51">
        <v>8.7084086E7</v>
      </c>
      <c r="G4382" s="49" t="s">
        <v>56</v>
      </c>
      <c r="I4382" s="51">
        <v>294216.0</v>
      </c>
      <c r="J4382" s="49" t="s">
        <v>107</v>
      </c>
      <c r="K4382" s="49" t="s">
        <v>111</v>
      </c>
    </row>
    <row r="4383">
      <c r="A4383" s="49" t="s">
        <v>9017</v>
      </c>
      <c r="B4383" s="49" t="s">
        <v>9018</v>
      </c>
      <c r="C4383" s="50">
        <v>2.52</v>
      </c>
      <c r="D4383" s="51">
        <v>-0.2049</v>
      </c>
      <c r="E4383" s="52">
        <v>-0.0752</v>
      </c>
      <c r="F4383" s="51">
        <v>0.0</v>
      </c>
      <c r="G4383" s="49" t="s">
        <v>476</v>
      </c>
      <c r="I4383" s="51">
        <v>71502.0</v>
      </c>
      <c r="J4383" s="54"/>
      <c r="K4383" s="54"/>
    </row>
    <row r="4384">
      <c r="A4384" s="49" t="s">
        <v>9019</v>
      </c>
      <c r="B4384" s="49" t="s">
        <v>9020</v>
      </c>
      <c r="C4384" s="50">
        <v>0.1028</v>
      </c>
      <c r="D4384" s="51">
        <v>0.0028</v>
      </c>
      <c r="E4384" s="52">
        <v>0.028</v>
      </c>
      <c r="F4384" s="51">
        <v>0.0</v>
      </c>
      <c r="G4384" s="49" t="s">
        <v>476</v>
      </c>
      <c r="I4384" s="51">
        <v>23558.0</v>
      </c>
      <c r="J4384" s="54"/>
      <c r="K4384" s="54"/>
    </row>
    <row r="4385">
      <c r="A4385" s="49" t="s">
        <v>9021</v>
      </c>
      <c r="B4385" s="49" t="s">
        <v>9022</v>
      </c>
      <c r="C4385" s="50">
        <v>42.61</v>
      </c>
      <c r="D4385" s="51">
        <v>-0.51</v>
      </c>
      <c r="E4385" s="52">
        <v>-0.0118</v>
      </c>
      <c r="F4385" s="53">
        <v>7.56E10</v>
      </c>
      <c r="G4385" s="49" t="s">
        <v>56</v>
      </c>
      <c r="I4385" s="51">
        <v>6791013.0</v>
      </c>
      <c r="J4385" s="49" t="s">
        <v>82</v>
      </c>
      <c r="K4385" s="49" t="s">
        <v>211</v>
      </c>
    </row>
    <row r="4386">
      <c r="A4386" s="49" t="s">
        <v>9023</v>
      </c>
      <c r="B4386" s="49" t="s">
        <v>9024</v>
      </c>
      <c r="C4386" s="50">
        <v>1.83</v>
      </c>
      <c r="D4386" s="51">
        <v>0.11</v>
      </c>
      <c r="E4386" s="52">
        <v>0.064</v>
      </c>
      <c r="F4386" s="51">
        <v>8820600.0</v>
      </c>
      <c r="G4386" s="49" t="s">
        <v>738</v>
      </c>
      <c r="H4386" s="51">
        <v>2022.0</v>
      </c>
      <c r="I4386" s="51">
        <v>241758.0</v>
      </c>
      <c r="J4386" s="49" t="s">
        <v>68</v>
      </c>
      <c r="K4386" s="49" t="s">
        <v>86</v>
      </c>
    </row>
    <row r="4387">
      <c r="A4387" s="49" t="s">
        <v>9025</v>
      </c>
      <c r="B4387" s="49" t="s">
        <v>9026</v>
      </c>
      <c r="C4387" s="50">
        <v>0.18</v>
      </c>
      <c r="D4387" s="51">
        <v>-0.0099</v>
      </c>
      <c r="E4387" s="52">
        <v>-0.0521</v>
      </c>
      <c r="F4387" s="53">
        <v>2.4E8</v>
      </c>
      <c r="G4387" s="49" t="s">
        <v>738</v>
      </c>
      <c r="H4387" s="51">
        <v>2022.0</v>
      </c>
      <c r="I4387" s="51">
        <v>200.0</v>
      </c>
      <c r="J4387" s="49" t="s">
        <v>68</v>
      </c>
      <c r="K4387" s="49" t="s">
        <v>86</v>
      </c>
    </row>
    <row r="4388">
      <c r="A4388" s="49" t="s">
        <v>9027</v>
      </c>
      <c r="B4388" s="49" t="s">
        <v>9028</v>
      </c>
      <c r="C4388" s="50">
        <v>0.61</v>
      </c>
      <c r="D4388" s="51">
        <v>-0.07</v>
      </c>
      <c r="E4388" s="52">
        <v>-0.1029</v>
      </c>
      <c r="F4388" s="51">
        <v>1570192.0</v>
      </c>
      <c r="G4388" s="49" t="s">
        <v>56</v>
      </c>
      <c r="I4388" s="51">
        <v>28846.0</v>
      </c>
      <c r="J4388" s="49" t="s">
        <v>95</v>
      </c>
      <c r="K4388" s="49" t="s">
        <v>388</v>
      </c>
    </row>
    <row r="4389">
      <c r="A4389" s="49" t="s">
        <v>9029</v>
      </c>
      <c r="B4389" s="49" t="s">
        <v>9030</v>
      </c>
      <c r="C4389" s="50">
        <v>0.0098</v>
      </c>
      <c r="D4389" s="51">
        <v>-5.0E-4</v>
      </c>
      <c r="E4389" s="52">
        <v>-0.0485</v>
      </c>
      <c r="F4389" s="51">
        <v>25226.0</v>
      </c>
      <c r="G4389" s="49" t="s">
        <v>56</v>
      </c>
      <c r="I4389" s="51">
        <v>2446.0</v>
      </c>
      <c r="J4389" s="49" t="s">
        <v>95</v>
      </c>
      <c r="K4389" s="49" t="s">
        <v>388</v>
      </c>
    </row>
    <row r="4390">
      <c r="A4390" s="49" t="s">
        <v>9031</v>
      </c>
      <c r="B4390" s="49" t="s">
        <v>9032</v>
      </c>
      <c r="C4390" s="50">
        <v>10.36</v>
      </c>
      <c r="D4390" s="51">
        <v>0.33</v>
      </c>
      <c r="E4390" s="52">
        <v>0.0329</v>
      </c>
      <c r="F4390" s="51">
        <v>0.0</v>
      </c>
      <c r="G4390" s="49" t="s">
        <v>56</v>
      </c>
      <c r="H4390" s="51">
        <v>2022.0</v>
      </c>
      <c r="I4390" s="51">
        <v>12701.0</v>
      </c>
      <c r="J4390" s="49" t="s">
        <v>72</v>
      </c>
      <c r="K4390" s="49" t="s">
        <v>73</v>
      </c>
    </row>
    <row r="4391">
      <c r="A4391" s="49" t="s">
        <v>9033</v>
      </c>
      <c r="B4391" s="49" t="s">
        <v>9034</v>
      </c>
      <c r="C4391" s="50">
        <v>10.01</v>
      </c>
      <c r="D4391" s="51">
        <v>0.0</v>
      </c>
      <c r="E4391" s="52">
        <v>0.0</v>
      </c>
      <c r="F4391" s="51">
        <v>0.0</v>
      </c>
      <c r="G4391" s="49" t="s">
        <v>56</v>
      </c>
      <c r="H4391" s="51">
        <v>2022.0</v>
      </c>
      <c r="I4391" s="51">
        <v>10.0</v>
      </c>
      <c r="J4391" s="49" t="s">
        <v>72</v>
      </c>
      <c r="K4391" s="49" t="s">
        <v>73</v>
      </c>
    </row>
    <row r="4392">
      <c r="A4392" s="49" t="s">
        <v>9035</v>
      </c>
      <c r="B4392" s="49" t="s">
        <v>9036</v>
      </c>
      <c r="C4392" s="50">
        <v>0.045</v>
      </c>
      <c r="D4392" s="51">
        <v>0.0</v>
      </c>
      <c r="E4392" s="52">
        <v>0.0</v>
      </c>
      <c r="F4392" s="51">
        <v>0.0</v>
      </c>
      <c r="G4392" s="49" t="s">
        <v>56</v>
      </c>
      <c r="H4392" s="51">
        <v>2022.0</v>
      </c>
      <c r="I4392" s="51">
        <v>10.0</v>
      </c>
      <c r="J4392" s="49" t="s">
        <v>72</v>
      </c>
      <c r="K4392" s="49" t="s">
        <v>73</v>
      </c>
    </row>
    <row r="4393">
      <c r="A4393" s="49" t="s">
        <v>9037</v>
      </c>
      <c r="B4393" s="49" t="s">
        <v>9038</v>
      </c>
      <c r="C4393" s="50">
        <v>41.82</v>
      </c>
      <c r="D4393" s="51">
        <v>0.25</v>
      </c>
      <c r="E4393" s="52">
        <v>0.006</v>
      </c>
      <c r="F4393" s="53">
        <v>2.19E9</v>
      </c>
      <c r="G4393" s="49" t="s">
        <v>56</v>
      </c>
      <c r="I4393" s="51">
        <v>685765.0</v>
      </c>
      <c r="J4393" s="49" t="s">
        <v>95</v>
      </c>
      <c r="K4393" s="49" t="s">
        <v>362</v>
      </c>
    </row>
    <row r="4394">
      <c r="A4394" s="49" t="s">
        <v>9039</v>
      </c>
      <c r="B4394" s="49" t="s">
        <v>9040</v>
      </c>
      <c r="C4394" s="50">
        <v>0.9999</v>
      </c>
      <c r="D4394" s="51">
        <v>-0.0601</v>
      </c>
      <c r="E4394" s="52">
        <v>-0.0567</v>
      </c>
      <c r="F4394" s="51">
        <v>2.1093088E7</v>
      </c>
      <c r="G4394" s="49" t="s">
        <v>56</v>
      </c>
      <c r="I4394" s="51">
        <v>50417.0</v>
      </c>
      <c r="J4394" s="49" t="s">
        <v>82</v>
      </c>
      <c r="K4394" s="49" t="s">
        <v>379</v>
      </c>
    </row>
    <row r="4395">
      <c r="A4395" s="49" t="s">
        <v>9041</v>
      </c>
      <c r="B4395" s="49" t="s">
        <v>9042</v>
      </c>
      <c r="C4395" s="50">
        <v>13.38</v>
      </c>
      <c r="D4395" s="51">
        <v>-0.2</v>
      </c>
      <c r="E4395" s="52">
        <v>-0.0147</v>
      </c>
      <c r="F4395" s="53">
        <v>2.48E9</v>
      </c>
      <c r="G4395" s="49" t="s">
        <v>56</v>
      </c>
      <c r="I4395" s="51">
        <v>2172333.0</v>
      </c>
      <c r="J4395" s="49" t="s">
        <v>95</v>
      </c>
      <c r="K4395" s="49" t="s">
        <v>1354</v>
      </c>
    </row>
    <row r="4396">
      <c r="A4396" s="49" t="s">
        <v>9043</v>
      </c>
      <c r="B4396" s="49" t="s">
        <v>9044</v>
      </c>
      <c r="C4396" s="50">
        <v>23.16</v>
      </c>
      <c r="D4396" s="51">
        <v>-0.28</v>
      </c>
      <c r="E4396" s="52">
        <v>-0.012</v>
      </c>
      <c r="F4396" s="53">
        <v>8.9E8</v>
      </c>
      <c r="G4396" s="49" t="s">
        <v>56</v>
      </c>
      <c r="H4396" s="51">
        <v>2013.0</v>
      </c>
      <c r="I4396" s="51">
        <v>336257.0</v>
      </c>
      <c r="J4396" s="49" t="s">
        <v>107</v>
      </c>
      <c r="K4396" s="49" t="s">
        <v>348</v>
      </c>
    </row>
    <row r="4397">
      <c r="A4397" s="49" t="s">
        <v>9045</v>
      </c>
      <c r="B4397" s="49" t="s">
        <v>9046</v>
      </c>
      <c r="C4397" s="50">
        <v>41.3</v>
      </c>
      <c r="D4397" s="51">
        <v>1.14</v>
      </c>
      <c r="E4397" s="52">
        <v>0.0284</v>
      </c>
      <c r="F4397" s="53">
        <v>5.86E8</v>
      </c>
      <c r="G4397" s="49" t="s">
        <v>56</v>
      </c>
      <c r="H4397" s="51">
        <v>2003.0</v>
      </c>
      <c r="I4397" s="51">
        <v>261834.0</v>
      </c>
      <c r="J4397" s="49" t="s">
        <v>95</v>
      </c>
      <c r="K4397" s="49" t="s">
        <v>1389</v>
      </c>
    </row>
    <row r="4398">
      <c r="A4398" s="49" t="s">
        <v>9047</v>
      </c>
      <c r="B4398" s="49" t="s">
        <v>9048</v>
      </c>
      <c r="C4398" s="50">
        <v>20.8</v>
      </c>
      <c r="D4398" s="51">
        <v>0.52</v>
      </c>
      <c r="E4398" s="52">
        <v>0.0256</v>
      </c>
      <c r="F4398" s="53">
        <v>3.26E8</v>
      </c>
      <c r="G4398" s="49" t="s">
        <v>56</v>
      </c>
      <c r="I4398" s="51">
        <v>27571.0</v>
      </c>
      <c r="J4398" s="49" t="s">
        <v>72</v>
      </c>
      <c r="K4398" s="49" t="s">
        <v>133</v>
      </c>
    </row>
    <row r="4399">
      <c r="A4399" s="49" t="s">
        <v>9049</v>
      </c>
      <c r="B4399" s="49" t="s">
        <v>9050</v>
      </c>
      <c r="C4399" s="50">
        <v>1.35</v>
      </c>
      <c r="D4399" s="51">
        <v>-0.085</v>
      </c>
      <c r="E4399" s="52">
        <v>-0.0592</v>
      </c>
      <c r="F4399" s="51">
        <v>3.3615E7</v>
      </c>
      <c r="G4399" s="49" t="s">
        <v>121</v>
      </c>
      <c r="H4399" s="54"/>
      <c r="I4399" s="51">
        <v>52873.0</v>
      </c>
      <c r="J4399" s="49" t="s">
        <v>72</v>
      </c>
      <c r="K4399" s="49" t="s">
        <v>650</v>
      </c>
    </row>
    <row r="4400">
      <c r="A4400" s="49" t="s">
        <v>9051</v>
      </c>
      <c r="B4400" s="49" t="s">
        <v>9052</v>
      </c>
      <c r="C4400" s="50">
        <v>2.13</v>
      </c>
      <c r="D4400" s="51">
        <v>-0.05</v>
      </c>
      <c r="E4400" s="52">
        <v>-0.0229</v>
      </c>
      <c r="F4400" s="51">
        <v>1.5345336E7</v>
      </c>
      <c r="G4400" s="54"/>
      <c r="H4400" s="51">
        <v>2018.0</v>
      </c>
      <c r="I4400" s="51">
        <v>964.0</v>
      </c>
      <c r="J4400" s="49" t="s">
        <v>95</v>
      </c>
      <c r="K4400" s="49" t="s">
        <v>215</v>
      </c>
    </row>
    <row r="4401">
      <c r="A4401" s="49" t="s">
        <v>9053</v>
      </c>
      <c r="B4401" s="49" t="s">
        <v>9054</v>
      </c>
      <c r="C4401" s="50">
        <v>349.62</v>
      </c>
      <c r="D4401" s="51">
        <v>-10.5</v>
      </c>
      <c r="E4401" s="52">
        <v>-0.0292</v>
      </c>
      <c r="F4401" s="53">
        <v>2.04E10</v>
      </c>
      <c r="G4401" s="49" t="s">
        <v>56</v>
      </c>
      <c r="H4401" s="51">
        <v>2003.0</v>
      </c>
      <c r="I4401" s="51">
        <v>449850.0</v>
      </c>
      <c r="J4401" s="49" t="s">
        <v>82</v>
      </c>
      <c r="K4401" s="49" t="s">
        <v>244</v>
      </c>
    </row>
    <row r="4402">
      <c r="A4402" s="49" t="s">
        <v>9055</v>
      </c>
      <c r="B4402" s="49" t="s">
        <v>9056</v>
      </c>
      <c r="C4402" s="50">
        <v>3.905</v>
      </c>
      <c r="D4402" s="51">
        <v>-0.105</v>
      </c>
      <c r="E4402" s="52">
        <v>-0.0262</v>
      </c>
      <c r="F4402" s="53">
        <v>1.41E8</v>
      </c>
      <c r="G4402" s="49" t="s">
        <v>259</v>
      </c>
      <c r="H4402" s="51">
        <v>2021.0</v>
      </c>
      <c r="I4402" s="51">
        <v>12110.0</v>
      </c>
      <c r="J4402" s="54"/>
      <c r="K4402" s="54"/>
    </row>
    <row r="4403">
      <c r="A4403" s="49" t="s">
        <v>9057</v>
      </c>
      <c r="B4403" s="49" t="s">
        <v>9058</v>
      </c>
      <c r="C4403" s="50">
        <v>6.81</v>
      </c>
      <c r="D4403" s="51">
        <v>-0.2</v>
      </c>
      <c r="E4403" s="52">
        <v>-0.0285</v>
      </c>
      <c r="F4403" s="53">
        <v>1.28E9</v>
      </c>
      <c r="G4403" s="49" t="s">
        <v>67</v>
      </c>
      <c r="H4403" s="51">
        <v>2014.0</v>
      </c>
      <c r="I4403" s="51">
        <v>837797.0</v>
      </c>
      <c r="J4403" s="49" t="s">
        <v>107</v>
      </c>
      <c r="K4403" s="49" t="s">
        <v>262</v>
      </c>
    </row>
    <row r="4404">
      <c r="A4404" s="49" t="s">
        <v>9059</v>
      </c>
      <c r="B4404" s="49" t="s">
        <v>9060</v>
      </c>
      <c r="C4404" s="50">
        <v>4.53</v>
      </c>
      <c r="D4404" s="51">
        <v>-0.36</v>
      </c>
      <c r="E4404" s="52">
        <v>-0.0736</v>
      </c>
      <c r="F4404" s="53">
        <v>3.82E8</v>
      </c>
      <c r="G4404" s="49" t="s">
        <v>56</v>
      </c>
      <c r="H4404" s="51">
        <v>2021.0</v>
      </c>
      <c r="I4404" s="51">
        <v>400697.0</v>
      </c>
      <c r="J4404" s="49" t="s">
        <v>95</v>
      </c>
      <c r="K4404" s="49" t="s">
        <v>1389</v>
      </c>
    </row>
    <row r="4405">
      <c r="A4405" s="49" t="s">
        <v>9061</v>
      </c>
      <c r="B4405" s="49" t="s">
        <v>9062</v>
      </c>
      <c r="C4405" s="50">
        <v>6.59</v>
      </c>
      <c r="D4405" s="51">
        <v>-0.19</v>
      </c>
      <c r="E4405" s="52">
        <v>-0.028</v>
      </c>
      <c r="F4405" s="53">
        <v>9.02E8</v>
      </c>
      <c r="G4405" s="49" t="s">
        <v>504</v>
      </c>
      <c r="H4405" s="51">
        <v>2018.0</v>
      </c>
      <c r="I4405" s="51">
        <v>174616.0</v>
      </c>
      <c r="J4405" s="49" t="s">
        <v>82</v>
      </c>
      <c r="K4405" s="49" t="s">
        <v>83</v>
      </c>
    </row>
    <row r="4406">
      <c r="A4406" s="49" t="s">
        <v>9063</v>
      </c>
      <c r="B4406" s="49" t="s">
        <v>9064</v>
      </c>
      <c r="C4406" s="50">
        <v>20.53</v>
      </c>
      <c r="D4406" s="51">
        <v>-0.44</v>
      </c>
      <c r="E4406" s="52">
        <v>-0.021</v>
      </c>
      <c r="F4406" s="53">
        <v>9.84E8</v>
      </c>
      <c r="G4406" s="49" t="s">
        <v>56</v>
      </c>
      <c r="H4406" s="51">
        <v>2019.0</v>
      </c>
      <c r="I4406" s="51">
        <v>887810.0</v>
      </c>
      <c r="J4406" s="49" t="s">
        <v>82</v>
      </c>
      <c r="K4406" s="49" t="s">
        <v>83</v>
      </c>
    </row>
    <row r="4407">
      <c r="A4407" s="49" t="s">
        <v>9065</v>
      </c>
      <c r="B4407" s="49" t="s">
        <v>9066</v>
      </c>
      <c r="C4407" s="50">
        <v>226.53</v>
      </c>
      <c r="D4407" s="51">
        <v>-3.32</v>
      </c>
      <c r="E4407" s="52">
        <v>-0.0144</v>
      </c>
      <c r="F4407" s="53">
        <v>9.66E9</v>
      </c>
      <c r="G4407" s="49" t="s">
        <v>56</v>
      </c>
      <c r="H4407" s="51">
        <v>2005.0</v>
      </c>
      <c r="I4407" s="51">
        <v>136347.0</v>
      </c>
      <c r="J4407" s="49" t="s">
        <v>72</v>
      </c>
      <c r="K4407" s="49" t="s">
        <v>124</v>
      </c>
    </row>
    <row r="4408">
      <c r="A4408" s="49" t="s">
        <v>9067</v>
      </c>
      <c r="B4408" s="49" t="s">
        <v>9068</v>
      </c>
      <c r="C4408" s="50">
        <v>36.44</v>
      </c>
      <c r="D4408" s="51">
        <v>-0.24</v>
      </c>
      <c r="E4408" s="52">
        <v>-0.0065</v>
      </c>
      <c r="F4408" s="53">
        <v>1.21E10</v>
      </c>
      <c r="G4408" s="49" t="s">
        <v>56</v>
      </c>
      <c r="I4408" s="51">
        <v>2868825.0</v>
      </c>
      <c r="J4408" s="49" t="s">
        <v>57</v>
      </c>
      <c r="K4408" s="49" t="s">
        <v>1573</v>
      </c>
    </row>
    <row r="4409">
      <c r="A4409" s="49" t="s">
        <v>9069</v>
      </c>
      <c r="B4409" s="49" t="s">
        <v>9070</v>
      </c>
      <c r="C4409" s="50">
        <v>0.5</v>
      </c>
      <c r="D4409" s="51">
        <v>0.0092</v>
      </c>
      <c r="E4409" s="52">
        <v>0.0187</v>
      </c>
      <c r="F4409" s="51">
        <v>2946727.0</v>
      </c>
      <c r="G4409" s="49" t="s">
        <v>738</v>
      </c>
      <c r="H4409" s="51">
        <v>2018.0</v>
      </c>
      <c r="I4409" s="51">
        <v>45489.0</v>
      </c>
      <c r="J4409" s="49" t="s">
        <v>82</v>
      </c>
      <c r="K4409" s="49" t="s">
        <v>178</v>
      </c>
    </row>
    <row r="4410">
      <c r="A4410" s="49" t="s">
        <v>9071</v>
      </c>
      <c r="B4410" s="49" t="s">
        <v>9072</v>
      </c>
      <c r="C4410" s="50">
        <v>28.45</v>
      </c>
      <c r="D4410" s="51">
        <v>-0.82</v>
      </c>
      <c r="E4410" s="52">
        <v>-0.028</v>
      </c>
      <c r="F4410" s="53">
        <v>6.3E8</v>
      </c>
      <c r="G4410" s="49" t="s">
        <v>56</v>
      </c>
      <c r="I4410" s="51">
        <v>181150.0</v>
      </c>
      <c r="J4410" s="49" t="s">
        <v>95</v>
      </c>
      <c r="K4410" s="49" t="s">
        <v>2004</v>
      </c>
    </row>
    <row r="4411">
      <c r="A4411" s="49" t="s">
        <v>9073</v>
      </c>
      <c r="B4411" s="49" t="s">
        <v>9074</v>
      </c>
      <c r="C4411" s="50">
        <v>0.8701</v>
      </c>
      <c r="D4411" s="51">
        <v>-0.0708</v>
      </c>
      <c r="E4411" s="52">
        <v>-0.0753</v>
      </c>
      <c r="F4411" s="51">
        <v>4.406766E7</v>
      </c>
      <c r="G4411" s="49" t="s">
        <v>56</v>
      </c>
      <c r="H4411" s="51">
        <v>2021.0</v>
      </c>
      <c r="I4411" s="51">
        <v>32361.0</v>
      </c>
      <c r="J4411" s="49" t="s">
        <v>82</v>
      </c>
      <c r="K4411" s="49" t="s">
        <v>498</v>
      </c>
    </row>
    <row r="4412">
      <c r="A4412" s="49" t="s">
        <v>9075</v>
      </c>
      <c r="B4412" s="49" t="s">
        <v>9076</v>
      </c>
      <c r="C4412" s="50">
        <v>0.95</v>
      </c>
      <c r="D4412" s="51">
        <v>0.0</v>
      </c>
      <c r="E4412" s="52">
        <v>0.0</v>
      </c>
      <c r="F4412" s="51">
        <v>1.8374453E7</v>
      </c>
      <c r="G4412" s="49" t="s">
        <v>67</v>
      </c>
      <c r="H4412" s="54"/>
      <c r="I4412" s="51">
        <v>14210.0</v>
      </c>
      <c r="J4412" s="49" t="s">
        <v>107</v>
      </c>
      <c r="K4412" s="49" t="s">
        <v>2079</v>
      </c>
    </row>
    <row r="4413">
      <c r="A4413" s="49" t="s">
        <v>9077</v>
      </c>
      <c r="B4413" s="49" t="s">
        <v>9078</v>
      </c>
      <c r="C4413" s="50">
        <v>17.63</v>
      </c>
      <c r="D4413" s="51">
        <v>-0.61</v>
      </c>
      <c r="E4413" s="52">
        <v>-0.0334</v>
      </c>
      <c r="F4413" s="53">
        <v>3.13E9</v>
      </c>
      <c r="G4413" s="49" t="s">
        <v>56</v>
      </c>
      <c r="H4413" s="51">
        <v>2020.0</v>
      </c>
      <c r="I4413" s="51">
        <v>2736389.0</v>
      </c>
      <c r="J4413" s="49" t="s">
        <v>127</v>
      </c>
      <c r="K4413" s="49" t="s">
        <v>128</v>
      </c>
    </row>
    <row r="4414">
      <c r="A4414" s="49" t="s">
        <v>9079</v>
      </c>
      <c r="B4414" s="49" t="s">
        <v>9080</v>
      </c>
      <c r="C4414" s="50">
        <v>10.11</v>
      </c>
      <c r="D4414" s="51">
        <v>-0.18</v>
      </c>
      <c r="E4414" s="52">
        <v>-0.0175</v>
      </c>
      <c r="F4414" s="51">
        <v>0.0</v>
      </c>
      <c r="G4414" s="49" t="s">
        <v>56</v>
      </c>
      <c r="H4414" s="51">
        <v>1992.0</v>
      </c>
      <c r="I4414" s="51">
        <v>21893.0</v>
      </c>
      <c r="J4414" s="49" t="s">
        <v>72</v>
      </c>
      <c r="K4414" s="49" t="s">
        <v>552</v>
      </c>
    </row>
    <row r="4415">
      <c r="A4415" s="49" t="s">
        <v>9081</v>
      </c>
      <c r="B4415" s="49" t="s">
        <v>9082</v>
      </c>
      <c r="C4415" s="50">
        <v>6.62</v>
      </c>
      <c r="D4415" s="51">
        <v>-0.62</v>
      </c>
      <c r="E4415" s="52">
        <v>-0.0856</v>
      </c>
      <c r="F4415" s="53">
        <v>1.3E8</v>
      </c>
      <c r="G4415" s="49" t="s">
        <v>56</v>
      </c>
      <c r="I4415" s="51">
        <v>142121.0</v>
      </c>
      <c r="J4415" s="49" t="s">
        <v>95</v>
      </c>
      <c r="K4415" s="49" t="s">
        <v>362</v>
      </c>
    </row>
    <row r="4416">
      <c r="A4416" s="49" t="s">
        <v>9083</v>
      </c>
      <c r="B4416" s="49" t="s">
        <v>9084</v>
      </c>
      <c r="C4416" s="50">
        <v>19.6</v>
      </c>
      <c r="D4416" s="51">
        <v>-0.07</v>
      </c>
      <c r="E4416" s="52">
        <v>-0.0036</v>
      </c>
      <c r="F4416" s="53">
        <v>3.25E8</v>
      </c>
      <c r="G4416" s="49" t="s">
        <v>56</v>
      </c>
      <c r="I4416" s="51">
        <v>12719.0</v>
      </c>
      <c r="J4416" s="49" t="s">
        <v>72</v>
      </c>
      <c r="K4416" s="49" t="s">
        <v>133</v>
      </c>
    </row>
    <row r="4417">
      <c r="A4417" s="49" t="s">
        <v>9085</v>
      </c>
      <c r="B4417" s="49" t="s">
        <v>9086</v>
      </c>
      <c r="C4417" s="50">
        <v>152.84</v>
      </c>
      <c r="D4417" s="51">
        <v>-1.15</v>
      </c>
      <c r="E4417" s="52">
        <v>-0.0075</v>
      </c>
      <c r="F4417" s="53">
        <v>6.11E10</v>
      </c>
      <c r="G4417" s="49" t="s">
        <v>56</v>
      </c>
      <c r="I4417" s="51">
        <v>1906176.0</v>
      </c>
      <c r="J4417" s="49" t="s">
        <v>223</v>
      </c>
      <c r="K4417" s="49" t="s">
        <v>2349</v>
      </c>
    </row>
    <row r="4418">
      <c r="A4418" s="49" t="s">
        <v>9087</v>
      </c>
      <c r="B4418" s="49" t="s">
        <v>9088</v>
      </c>
      <c r="C4418" s="50">
        <v>1.63</v>
      </c>
      <c r="D4418" s="51">
        <v>-0.07</v>
      </c>
      <c r="E4418" s="52">
        <v>-0.0412</v>
      </c>
      <c r="F4418" s="53">
        <v>1.06E9</v>
      </c>
      <c r="G4418" s="49" t="s">
        <v>56</v>
      </c>
      <c r="H4418" s="51">
        <v>2020.0</v>
      </c>
      <c r="I4418" s="51">
        <v>885623.0</v>
      </c>
      <c r="J4418" s="49" t="s">
        <v>95</v>
      </c>
      <c r="K4418" s="49" t="s">
        <v>215</v>
      </c>
    </row>
    <row r="4419">
      <c r="A4419" s="49" t="s">
        <v>9089</v>
      </c>
      <c r="B4419" s="49" t="s">
        <v>9090</v>
      </c>
      <c r="C4419" s="50">
        <v>36.58</v>
      </c>
      <c r="D4419" s="51">
        <v>0.11</v>
      </c>
      <c r="E4419" s="52">
        <v>0.003</v>
      </c>
      <c r="F4419" s="53">
        <v>3.66E10</v>
      </c>
      <c r="G4419" s="49" t="s">
        <v>56</v>
      </c>
      <c r="H4419" s="51">
        <v>2012.0</v>
      </c>
      <c r="I4419" s="51">
        <v>1331527.0</v>
      </c>
      <c r="J4419" s="49" t="s">
        <v>223</v>
      </c>
      <c r="K4419" s="49" t="s">
        <v>875</v>
      </c>
    </row>
    <row r="4420">
      <c r="A4420" s="49" t="s">
        <v>9091</v>
      </c>
      <c r="B4420" s="49" t="s">
        <v>9092</v>
      </c>
      <c r="C4420" s="50">
        <v>27.49</v>
      </c>
      <c r="D4420" s="51">
        <v>0.46</v>
      </c>
      <c r="E4420" s="52">
        <v>0.017</v>
      </c>
      <c r="F4420" s="51">
        <v>7.4968666E7</v>
      </c>
      <c r="G4420" s="54"/>
      <c r="H4420" s="51">
        <v>2022.0</v>
      </c>
      <c r="I4420" s="51">
        <v>18297.0</v>
      </c>
      <c r="J4420" s="54"/>
      <c r="K4420" s="54"/>
    </row>
    <row r="4421">
      <c r="A4421" s="49" t="s">
        <v>9093</v>
      </c>
      <c r="B4421" s="49" t="s">
        <v>9094</v>
      </c>
      <c r="C4421" s="50">
        <v>0.82</v>
      </c>
      <c r="D4421" s="51">
        <v>-0.1145</v>
      </c>
      <c r="E4421" s="52">
        <v>-0.1225</v>
      </c>
      <c r="F4421" s="51">
        <v>2.6014197E7</v>
      </c>
      <c r="G4421" s="49" t="s">
        <v>56</v>
      </c>
      <c r="H4421" s="51">
        <v>1998.0</v>
      </c>
      <c r="I4421" s="51">
        <v>14008.0</v>
      </c>
      <c r="J4421" s="49" t="s">
        <v>95</v>
      </c>
      <c r="K4421" s="49" t="s">
        <v>104</v>
      </c>
    </row>
    <row r="4422">
      <c r="A4422" s="49" t="s">
        <v>9095</v>
      </c>
      <c r="B4422" s="49" t="s">
        <v>9096</v>
      </c>
      <c r="C4422" s="50">
        <v>13.96</v>
      </c>
      <c r="D4422" s="51">
        <v>0.21</v>
      </c>
      <c r="E4422" s="52">
        <v>0.0153</v>
      </c>
      <c r="F4422" s="53">
        <v>1.48E8</v>
      </c>
      <c r="G4422" s="49" t="s">
        <v>56</v>
      </c>
      <c r="H4422" s="51">
        <v>1988.0</v>
      </c>
      <c r="I4422" s="51">
        <v>15610.0</v>
      </c>
      <c r="J4422" s="49" t="s">
        <v>72</v>
      </c>
      <c r="K4422" s="49" t="s">
        <v>552</v>
      </c>
    </row>
    <row r="4423">
      <c r="A4423" s="49" t="s">
        <v>9097</v>
      </c>
      <c r="B4423" s="49" t="s">
        <v>9098</v>
      </c>
      <c r="C4423" s="50">
        <v>4.64</v>
      </c>
      <c r="D4423" s="51">
        <v>-0.11</v>
      </c>
      <c r="E4423" s="52">
        <v>-0.0232</v>
      </c>
      <c r="F4423" s="53">
        <v>2.78E9</v>
      </c>
      <c r="G4423" s="49" t="s">
        <v>56</v>
      </c>
      <c r="H4423" s="51">
        <v>2005.0</v>
      </c>
      <c r="I4423" s="51">
        <v>9075638.0</v>
      </c>
      <c r="J4423" s="49" t="s">
        <v>68</v>
      </c>
      <c r="K4423" s="49" t="s">
        <v>86</v>
      </c>
    </row>
    <row r="4424">
      <c r="A4424" s="49" t="s">
        <v>9099</v>
      </c>
      <c r="B4424" s="49" t="s">
        <v>9100</v>
      </c>
      <c r="C4424" s="50">
        <v>433.75</v>
      </c>
      <c r="D4424" s="51">
        <v>-27.31</v>
      </c>
      <c r="E4424" s="52">
        <v>-0.0592</v>
      </c>
      <c r="F4424" s="53">
        <v>2.07E10</v>
      </c>
      <c r="G4424" s="49" t="s">
        <v>56</v>
      </c>
      <c r="H4424" s="51">
        <v>2004.0</v>
      </c>
      <c r="I4424" s="51">
        <v>961258.0</v>
      </c>
      <c r="J4424" s="49" t="s">
        <v>107</v>
      </c>
      <c r="K4424" s="49" t="s">
        <v>108</v>
      </c>
    </row>
    <row r="4425">
      <c r="A4425" s="49" t="s">
        <v>9101</v>
      </c>
      <c r="B4425" s="49" t="s">
        <v>9102</v>
      </c>
      <c r="C4425" s="50">
        <v>13.56</v>
      </c>
      <c r="D4425" s="51">
        <v>0.01</v>
      </c>
      <c r="E4425" s="52">
        <v>7.0E-4</v>
      </c>
      <c r="F4425" s="53">
        <v>4.67E8</v>
      </c>
      <c r="G4425" s="49" t="s">
        <v>56</v>
      </c>
      <c r="H4425" s="51">
        <v>2001.0</v>
      </c>
      <c r="I4425" s="51">
        <v>24765.0</v>
      </c>
      <c r="J4425" s="49" t="s">
        <v>57</v>
      </c>
      <c r="K4425" s="49" t="s">
        <v>1315</v>
      </c>
    </row>
    <row r="4426">
      <c r="A4426" s="49" t="s">
        <v>9103</v>
      </c>
      <c r="B4426" s="49" t="s">
        <v>9104</v>
      </c>
      <c r="C4426" s="50">
        <v>5.38</v>
      </c>
      <c r="D4426" s="51">
        <v>-0.07</v>
      </c>
      <c r="E4426" s="52">
        <v>-0.0128</v>
      </c>
      <c r="F4426" s="53">
        <v>2.85E9</v>
      </c>
      <c r="G4426" s="49" t="s">
        <v>56</v>
      </c>
      <c r="H4426" s="51">
        <v>2021.0</v>
      </c>
      <c r="I4426" s="51">
        <v>4204217.0</v>
      </c>
      <c r="J4426" s="49" t="s">
        <v>107</v>
      </c>
      <c r="K4426" s="49" t="s">
        <v>262</v>
      </c>
    </row>
    <row r="4427">
      <c r="A4427" s="49" t="s">
        <v>9105</v>
      </c>
      <c r="B4427" s="49" t="s">
        <v>9106</v>
      </c>
      <c r="C4427" s="50">
        <v>8.78</v>
      </c>
      <c r="D4427" s="51">
        <v>-0.05</v>
      </c>
      <c r="E4427" s="52">
        <v>-0.0057</v>
      </c>
      <c r="F4427" s="53">
        <v>1.31E9</v>
      </c>
      <c r="G4427" s="49" t="s">
        <v>56</v>
      </c>
      <c r="H4427" s="51">
        <v>1992.0</v>
      </c>
      <c r="I4427" s="51">
        <v>44552.0</v>
      </c>
      <c r="J4427" s="49" t="s">
        <v>72</v>
      </c>
      <c r="K4427" s="49" t="s">
        <v>185</v>
      </c>
    </row>
    <row r="4428">
      <c r="A4428" s="49" t="s">
        <v>9107</v>
      </c>
      <c r="B4428" s="49" t="s">
        <v>9108</v>
      </c>
      <c r="C4428" s="50">
        <v>10.05</v>
      </c>
      <c r="D4428" s="51">
        <v>-0.05</v>
      </c>
      <c r="E4428" s="52">
        <v>-0.005</v>
      </c>
      <c r="F4428" s="53">
        <v>1.5E9</v>
      </c>
      <c r="G4428" s="49" t="s">
        <v>56</v>
      </c>
      <c r="H4428" s="51">
        <v>1992.0</v>
      </c>
      <c r="I4428" s="51">
        <v>252531.0</v>
      </c>
      <c r="J4428" s="49" t="s">
        <v>72</v>
      </c>
      <c r="K4428" s="49" t="s">
        <v>185</v>
      </c>
    </row>
    <row r="4429">
      <c r="A4429" s="49" t="s">
        <v>9109</v>
      </c>
      <c r="B4429" s="49" t="s">
        <v>9110</v>
      </c>
      <c r="C4429" s="50">
        <v>0.5423</v>
      </c>
      <c r="D4429" s="51">
        <v>0.0013</v>
      </c>
      <c r="E4429" s="52">
        <v>0.0024</v>
      </c>
      <c r="F4429" s="51">
        <v>3934828.0</v>
      </c>
      <c r="G4429" s="49" t="s">
        <v>56</v>
      </c>
      <c r="H4429" s="51">
        <v>2021.0</v>
      </c>
      <c r="I4429" s="51">
        <v>22619.0</v>
      </c>
      <c r="J4429" s="49" t="s">
        <v>82</v>
      </c>
      <c r="K4429" s="49" t="s">
        <v>547</v>
      </c>
    </row>
    <row r="4430">
      <c r="A4430" s="49" t="s">
        <v>9111</v>
      </c>
      <c r="B4430" s="49" t="s">
        <v>9112</v>
      </c>
      <c r="C4430" s="50">
        <v>10.15</v>
      </c>
      <c r="D4430" s="51">
        <v>-0.1</v>
      </c>
      <c r="E4430" s="52">
        <v>-0.0098</v>
      </c>
      <c r="F4430" s="53">
        <v>2.11E8</v>
      </c>
      <c r="G4430" s="49" t="s">
        <v>56</v>
      </c>
      <c r="H4430" s="51">
        <v>2016.0</v>
      </c>
      <c r="I4430" s="51">
        <v>79436.0</v>
      </c>
      <c r="J4430" s="49" t="s">
        <v>107</v>
      </c>
      <c r="K4430" s="49" t="s">
        <v>108</v>
      </c>
    </row>
    <row r="4431">
      <c r="A4431" s="49" t="s">
        <v>9113</v>
      </c>
      <c r="B4431" s="49" t="s">
        <v>9114</v>
      </c>
      <c r="C4431" s="50">
        <v>9.74</v>
      </c>
      <c r="D4431" s="51">
        <v>0.03</v>
      </c>
      <c r="E4431" s="52">
        <v>0.0031</v>
      </c>
      <c r="F4431" s="53">
        <v>1.09E8</v>
      </c>
      <c r="G4431" s="49" t="s">
        <v>56</v>
      </c>
      <c r="H4431" s="51">
        <v>2017.0</v>
      </c>
      <c r="I4431" s="51">
        <v>1956.0</v>
      </c>
      <c r="J4431" s="49" t="s">
        <v>72</v>
      </c>
      <c r="K4431" s="49" t="s">
        <v>133</v>
      </c>
    </row>
    <row r="4432">
      <c r="A4432" s="49" t="s">
        <v>9115</v>
      </c>
      <c r="B4432" s="49" t="s">
        <v>9116</v>
      </c>
      <c r="C4432" s="50">
        <v>10.51</v>
      </c>
      <c r="D4432" s="51">
        <v>-0.11</v>
      </c>
      <c r="E4432" s="52">
        <v>-0.0104</v>
      </c>
      <c r="F4432" s="53">
        <v>8.83E8</v>
      </c>
      <c r="G4432" s="49" t="s">
        <v>56</v>
      </c>
      <c r="H4432" s="51">
        <v>2012.0</v>
      </c>
      <c r="I4432" s="51">
        <v>361459.0</v>
      </c>
      <c r="J4432" s="49" t="s">
        <v>57</v>
      </c>
      <c r="K4432" s="49" t="s">
        <v>111</v>
      </c>
    </row>
    <row r="4433">
      <c r="A4433" s="49" t="s">
        <v>9117</v>
      </c>
      <c r="B4433" s="49" t="s">
        <v>9118</v>
      </c>
      <c r="C4433" s="50">
        <v>7.01</v>
      </c>
      <c r="D4433" s="51">
        <v>-0.09</v>
      </c>
      <c r="E4433" s="52">
        <v>-0.0127</v>
      </c>
      <c r="F4433" s="53">
        <v>1.54E8</v>
      </c>
      <c r="G4433" s="49" t="s">
        <v>56</v>
      </c>
      <c r="H4433" s="51">
        <v>2012.0</v>
      </c>
      <c r="I4433" s="51">
        <v>38893.0</v>
      </c>
      <c r="J4433" s="49" t="s">
        <v>72</v>
      </c>
      <c r="K4433" s="49" t="s">
        <v>124</v>
      </c>
    </row>
    <row r="4434">
      <c r="A4434" s="49" t="s">
        <v>9119</v>
      </c>
      <c r="B4434" s="49" t="s">
        <v>9120</v>
      </c>
      <c r="C4434" s="50">
        <v>38.5</v>
      </c>
      <c r="D4434" s="51">
        <v>0.32</v>
      </c>
      <c r="E4434" s="52">
        <v>0.0084</v>
      </c>
      <c r="F4434" s="53">
        <v>2.24E9</v>
      </c>
      <c r="G4434" s="49" t="s">
        <v>56</v>
      </c>
      <c r="H4434" s="51">
        <v>1998.0</v>
      </c>
      <c r="I4434" s="51">
        <v>451442.0</v>
      </c>
      <c r="J4434" s="54"/>
      <c r="K4434" s="54"/>
    </row>
    <row r="4435">
      <c r="A4435" s="49" t="s">
        <v>9121</v>
      </c>
      <c r="B4435" s="49" t="s">
        <v>9122</v>
      </c>
      <c r="C4435" s="50">
        <v>0.6556</v>
      </c>
      <c r="D4435" s="51">
        <v>-0.0043</v>
      </c>
      <c r="E4435" s="52">
        <v>-0.0065</v>
      </c>
      <c r="F4435" s="51">
        <v>4.4377159E7</v>
      </c>
      <c r="G4435" s="49" t="s">
        <v>56</v>
      </c>
      <c r="H4435" s="51">
        <v>2022.0</v>
      </c>
      <c r="I4435" s="51">
        <v>4508.0</v>
      </c>
      <c r="J4435" s="49" t="s">
        <v>72</v>
      </c>
      <c r="K4435" s="49" t="s">
        <v>73</v>
      </c>
    </row>
    <row r="4436">
      <c r="A4436" s="49" t="s">
        <v>9123</v>
      </c>
      <c r="B4436" s="49" t="s">
        <v>9124</v>
      </c>
      <c r="C4436" s="50">
        <v>1.8</v>
      </c>
      <c r="D4436" s="51">
        <v>-0.13</v>
      </c>
      <c r="E4436" s="52">
        <v>-0.0674</v>
      </c>
      <c r="F4436" s="53">
        <v>2.52E8</v>
      </c>
      <c r="G4436" s="49" t="s">
        <v>138</v>
      </c>
      <c r="I4436" s="51">
        <v>2131842.0</v>
      </c>
      <c r="J4436" s="49" t="s">
        <v>82</v>
      </c>
      <c r="K4436" s="49" t="s">
        <v>83</v>
      </c>
    </row>
    <row r="4437">
      <c r="A4437" s="49" t="s">
        <v>9125</v>
      </c>
      <c r="B4437" s="49" t="s">
        <v>9126</v>
      </c>
      <c r="C4437" s="50">
        <v>0.4112</v>
      </c>
      <c r="D4437" s="51">
        <v>-0.0089</v>
      </c>
      <c r="E4437" s="52">
        <v>-0.0212</v>
      </c>
      <c r="F4437" s="51">
        <v>7316481.0</v>
      </c>
      <c r="G4437" s="49" t="s">
        <v>56</v>
      </c>
      <c r="I4437" s="51">
        <v>58030.0</v>
      </c>
      <c r="J4437" s="49" t="s">
        <v>107</v>
      </c>
      <c r="K4437" s="49" t="s">
        <v>348</v>
      </c>
    </row>
    <row r="4438">
      <c r="A4438" s="49" t="s">
        <v>9127</v>
      </c>
      <c r="B4438" s="49" t="s">
        <v>9128</v>
      </c>
      <c r="C4438" s="50">
        <v>100.43</v>
      </c>
      <c r="D4438" s="51">
        <v>-1.56</v>
      </c>
      <c r="E4438" s="52">
        <v>-0.0153</v>
      </c>
      <c r="F4438" s="53">
        <v>2.55E11</v>
      </c>
      <c r="G4438" s="49" t="s">
        <v>56</v>
      </c>
      <c r="I4438" s="51">
        <v>7638737.0</v>
      </c>
      <c r="J4438" s="49" t="s">
        <v>82</v>
      </c>
      <c r="K4438" s="49" t="s">
        <v>83</v>
      </c>
    </row>
    <row r="4439">
      <c r="A4439" s="49" t="s">
        <v>9129</v>
      </c>
      <c r="B4439" s="49" t="s">
        <v>9130</v>
      </c>
      <c r="C4439" s="50">
        <v>3.24</v>
      </c>
      <c r="D4439" s="51">
        <v>-0.15</v>
      </c>
      <c r="E4439" s="52">
        <v>-0.0443</v>
      </c>
      <c r="F4439" s="51">
        <v>2.8542002E7</v>
      </c>
      <c r="G4439" s="49" t="s">
        <v>56</v>
      </c>
      <c r="I4439" s="51">
        <v>11945.0</v>
      </c>
      <c r="J4439" s="49" t="s">
        <v>82</v>
      </c>
      <c r="K4439" s="49" t="s">
        <v>83</v>
      </c>
    </row>
    <row r="4440">
      <c r="A4440" s="49" t="s">
        <v>9131</v>
      </c>
      <c r="B4440" s="49" t="s">
        <v>9132</v>
      </c>
      <c r="C4440" s="50">
        <v>5.73</v>
      </c>
      <c r="D4440" s="51">
        <v>-0.0067</v>
      </c>
      <c r="E4440" s="52">
        <v>-0.0012</v>
      </c>
      <c r="F4440" s="51">
        <v>2.7976725E7</v>
      </c>
      <c r="G4440" s="49" t="s">
        <v>1626</v>
      </c>
      <c r="H4440" s="51">
        <v>2020.0</v>
      </c>
      <c r="I4440" s="51">
        <v>2708.0</v>
      </c>
      <c r="J4440" s="49" t="s">
        <v>95</v>
      </c>
      <c r="K4440" s="49" t="s">
        <v>69</v>
      </c>
    </row>
    <row r="4441">
      <c r="A4441" s="49" t="s">
        <v>9133</v>
      </c>
      <c r="B4441" s="49" t="s">
        <v>9134</v>
      </c>
      <c r="C4441" s="50">
        <v>82.37</v>
      </c>
      <c r="D4441" s="51">
        <v>-3.64</v>
      </c>
      <c r="E4441" s="52">
        <v>-0.0423</v>
      </c>
      <c r="F4441" s="53">
        <v>3.13E10</v>
      </c>
      <c r="G4441" s="49" t="s">
        <v>56</v>
      </c>
      <c r="H4441" s="51">
        <v>2018.0</v>
      </c>
      <c r="I4441" s="51">
        <v>6490236.0</v>
      </c>
      <c r="J4441" s="49" t="s">
        <v>82</v>
      </c>
      <c r="K4441" s="49" t="s">
        <v>139</v>
      </c>
    </row>
    <row r="4442">
      <c r="A4442" s="49" t="s">
        <v>9135</v>
      </c>
      <c r="B4442" s="49" t="s">
        <v>9136</v>
      </c>
      <c r="C4442" s="50">
        <v>6.76</v>
      </c>
      <c r="D4442" s="51">
        <v>-0.04</v>
      </c>
      <c r="E4442" s="52">
        <v>-0.0059</v>
      </c>
      <c r="F4442" s="53">
        <v>3.42E8</v>
      </c>
      <c r="G4442" s="49" t="s">
        <v>56</v>
      </c>
      <c r="H4442" s="51">
        <v>2014.0</v>
      </c>
      <c r="I4442" s="51">
        <v>405435.0</v>
      </c>
      <c r="J4442" s="49" t="s">
        <v>82</v>
      </c>
      <c r="K4442" s="49" t="s">
        <v>83</v>
      </c>
    </row>
    <row r="4443">
      <c r="A4443" s="49" t="s">
        <v>9137</v>
      </c>
      <c r="B4443" s="49" t="s">
        <v>9138</v>
      </c>
      <c r="C4443" s="50">
        <v>29.19</v>
      </c>
      <c r="D4443" s="51">
        <v>0.34</v>
      </c>
      <c r="E4443" s="52">
        <v>0.0118</v>
      </c>
      <c r="F4443" s="53">
        <v>1.77E10</v>
      </c>
      <c r="G4443" s="49" t="s">
        <v>56</v>
      </c>
      <c r="I4443" s="51">
        <v>1.598194E7</v>
      </c>
      <c r="J4443" s="49" t="s">
        <v>223</v>
      </c>
      <c r="K4443" s="49" t="s">
        <v>953</v>
      </c>
    </row>
    <row r="4444">
      <c r="A4444" s="49" t="s">
        <v>9139</v>
      </c>
      <c r="B4444" s="49" t="s">
        <v>9140</v>
      </c>
      <c r="C4444" s="50">
        <v>1.4</v>
      </c>
      <c r="D4444" s="51">
        <v>-0.075</v>
      </c>
      <c r="E4444" s="52">
        <v>-0.0509</v>
      </c>
      <c r="F4444" s="53">
        <v>1.69E8</v>
      </c>
      <c r="G4444" s="49" t="s">
        <v>56</v>
      </c>
      <c r="H4444" s="51">
        <v>2017.0</v>
      </c>
      <c r="I4444" s="51">
        <v>753293.0</v>
      </c>
      <c r="J4444" s="49" t="s">
        <v>82</v>
      </c>
      <c r="K4444" s="49" t="s">
        <v>83</v>
      </c>
    </row>
    <row r="4445">
      <c r="A4445" s="49" t="s">
        <v>9141</v>
      </c>
      <c r="B4445" s="49" t="s">
        <v>9142</v>
      </c>
      <c r="C4445" s="50">
        <v>0.58</v>
      </c>
      <c r="D4445" s="51">
        <v>-0.052</v>
      </c>
      <c r="E4445" s="52">
        <v>-0.0823</v>
      </c>
      <c r="F4445" s="51">
        <v>1.0421875E7</v>
      </c>
      <c r="G4445" s="54"/>
      <c r="H4445" s="51">
        <v>2021.0</v>
      </c>
      <c r="I4445" s="51">
        <v>348088.0</v>
      </c>
      <c r="J4445" s="49" t="s">
        <v>95</v>
      </c>
      <c r="K4445" s="49" t="s">
        <v>2718</v>
      </c>
    </row>
    <row r="4446">
      <c r="A4446" s="49" t="s">
        <v>9143</v>
      </c>
      <c r="B4446" s="49" t="s">
        <v>9144</v>
      </c>
      <c r="C4446" s="50">
        <v>18.06</v>
      </c>
      <c r="D4446" s="51">
        <v>-1.16</v>
      </c>
      <c r="E4446" s="52">
        <v>-0.0604</v>
      </c>
      <c r="F4446" s="53">
        <v>1.47E9</v>
      </c>
      <c r="G4446" s="49" t="s">
        <v>56</v>
      </c>
      <c r="H4446" s="51">
        <v>1986.0</v>
      </c>
      <c r="I4446" s="51">
        <v>517630.0</v>
      </c>
      <c r="J4446" s="49" t="s">
        <v>57</v>
      </c>
      <c r="K4446" s="49" t="s">
        <v>1185</v>
      </c>
    </row>
    <row r="4447">
      <c r="A4447" s="49" t="s">
        <v>9145</v>
      </c>
      <c r="B4447" s="49" t="s">
        <v>9146</v>
      </c>
      <c r="C4447" s="50">
        <v>55.75</v>
      </c>
      <c r="D4447" s="51">
        <v>-0.5</v>
      </c>
      <c r="E4447" s="52">
        <v>-0.0089</v>
      </c>
      <c r="F4447" s="53">
        <v>3.27E9</v>
      </c>
      <c r="G4447" s="49" t="s">
        <v>56</v>
      </c>
      <c r="I4447" s="51">
        <v>2159373.0</v>
      </c>
      <c r="J4447" s="49" t="s">
        <v>82</v>
      </c>
      <c r="K4447" s="49" t="s">
        <v>83</v>
      </c>
    </row>
    <row r="4448">
      <c r="A4448" s="49" t="s">
        <v>9147</v>
      </c>
      <c r="B4448" s="49" t="s">
        <v>9148</v>
      </c>
      <c r="C4448" s="50">
        <v>20.92</v>
      </c>
      <c r="D4448" s="51">
        <v>-0.82</v>
      </c>
      <c r="E4448" s="52">
        <v>-0.0377</v>
      </c>
      <c r="F4448" s="53">
        <v>1.04E9</v>
      </c>
      <c r="G4448" s="49" t="s">
        <v>422</v>
      </c>
      <c r="H4448" s="51">
        <v>2016.0</v>
      </c>
      <c r="I4448" s="51">
        <v>332892.0</v>
      </c>
      <c r="J4448" s="49" t="s">
        <v>82</v>
      </c>
      <c r="K4448" s="49" t="s">
        <v>83</v>
      </c>
    </row>
    <row r="4449">
      <c r="A4449" s="49" t="s">
        <v>9149</v>
      </c>
      <c r="B4449" s="49" t="s">
        <v>9150</v>
      </c>
      <c r="C4449" s="50">
        <v>6.98</v>
      </c>
      <c r="D4449" s="51">
        <v>-0.21</v>
      </c>
      <c r="E4449" s="52">
        <v>-0.0292</v>
      </c>
      <c r="F4449" s="53">
        <v>1.75E9</v>
      </c>
      <c r="G4449" s="49" t="s">
        <v>56</v>
      </c>
      <c r="H4449" s="51">
        <v>2020.0</v>
      </c>
      <c r="I4449" s="51">
        <v>2800838.0</v>
      </c>
      <c r="J4449" s="49" t="s">
        <v>82</v>
      </c>
      <c r="K4449" s="49" t="s">
        <v>83</v>
      </c>
    </row>
    <row r="4450">
      <c r="A4450" s="49" t="s">
        <v>9151</v>
      </c>
      <c r="B4450" s="49" t="s">
        <v>9152</v>
      </c>
      <c r="C4450" s="50">
        <v>50.69</v>
      </c>
      <c r="D4450" s="51">
        <v>-0.78</v>
      </c>
      <c r="E4450" s="52">
        <v>-0.0152</v>
      </c>
      <c r="F4450" s="53">
        <v>4.37E10</v>
      </c>
      <c r="G4450" s="49" t="s">
        <v>56</v>
      </c>
      <c r="H4450" s="51">
        <v>2000.0</v>
      </c>
      <c r="I4450" s="51">
        <v>1.0027092E7</v>
      </c>
      <c r="J4450" s="49" t="s">
        <v>107</v>
      </c>
      <c r="K4450" s="49" t="s">
        <v>108</v>
      </c>
    </row>
    <row r="4451">
      <c r="A4451" s="49" t="s">
        <v>9153</v>
      </c>
      <c r="B4451" s="49" t="s">
        <v>9154</v>
      </c>
      <c r="C4451" s="50">
        <v>72.92</v>
      </c>
      <c r="D4451" s="51">
        <v>-1.96</v>
      </c>
      <c r="E4451" s="52">
        <v>-0.0262</v>
      </c>
      <c r="F4451" s="53">
        <v>1.21E11</v>
      </c>
      <c r="G4451" s="49" t="s">
        <v>56</v>
      </c>
      <c r="I4451" s="51">
        <v>1.7477263E7</v>
      </c>
      <c r="J4451" s="49" t="s">
        <v>72</v>
      </c>
      <c r="K4451" s="49" t="s">
        <v>185</v>
      </c>
    </row>
    <row r="4452">
      <c r="A4452" s="49" t="s">
        <v>9155</v>
      </c>
      <c r="B4452" s="49" t="s">
        <v>9156</v>
      </c>
      <c r="C4452" s="50">
        <v>20.62</v>
      </c>
      <c r="D4452" s="51">
        <v>-0.23</v>
      </c>
      <c r="E4452" s="52">
        <v>-0.011</v>
      </c>
      <c r="F4452" s="54"/>
      <c r="G4452" s="49" t="s">
        <v>56</v>
      </c>
      <c r="I4452" s="51">
        <v>50666.0</v>
      </c>
      <c r="J4452" s="54"/>
      <c r="K4452" s="54"/>
    </row>
    <row r="4453">
      <c r="A4453" s="49" t="s">
        <v>9157</v>
      </c>
      <c r="B4453" s="49" t="s">
        <v>9158</v>
      </c>
      <c r="C4453" s="50">
        <v>24.99</v>
      </c>
      <c r="D4453" s="51">
        <v>-0.05</v>
      </c>
      <c r="E4453" s="52">
        <v>-0.002</v>
      </c>
      <c r="F4453" s="54"/>
      <c r="G4453" s="49" t="s">
        <v>56</v>
      </c>
      <c r="I4453" s="51">
        <v>63286.0</v>
      </c>
      <c r="J4453" s="54"/>
      <c r="K4453" s="54"/>
    </row>
    <row r="4454">
      <c r="A4454" s="49" t="s">
        <v>9159</v>
      </c>
      <c r="B4454" s="49" t="s">
        <v>9160</v>
      </c>
      <c r="C4454" s="50">
        <v>24.43</v>
      </c>
      <c r="D4454" s="51">
        <v>-0.15</v>
      </c>
      <c r="E4454" s="52">
        <v>-0.0061</v>
      </c>
      <c r="F4454" s="54"/>
      <c r="G4454" s="49" t="s">
        <v>56</v>
      </c>
      <c r="I4454" s="51">
        <v>65056.0</v>
      </c>
      <c r="J4454" s="54"/>
      <c r="K4454" s="54"/>
    </row>
    <row r="4455">
      <c r="A4455" s="49" t="s">
        <v>9161</v>
      </c>
      <c r="B4455" s="49" t="s">
        <v>9162</v>
      </c>
      <c r="C4455" s="50">
        <v>23.4</v>
      </c>
      <c r="D4455" s="51">
        <v>-0.28</v>
      </c>
      <c r="E4455" s="52">
        <v>-0.0118</v>
      </c>
      <c r="F4455" s="54"/>
      <c r="G4455" s="49" t="s">
        <v>56</v>
      </c>
      <c r="I4455" s="51">
        <v>93049.0</v>
      </c>
      <c r="J4455" s="54"/>
      <c r="K4455" s="54"/>
    </row>
    <row r="4456">
      <c r="A4456" s="49" t="s">
        <v>9163</v>
      </c>
      <c r="B4456" s="49" t="s">
        <v>9164</v>
      </c>
      <c r="C4456" s="50">
        <v>21.4</v>
      </c>
      <c r="D4456" s="51">
        <v>-0.22</v>
      </c>
      <c r="E4456" s="52">
        <v>-0.0102</v>
      </c>
      <c r="F4456" s="54"/>
      <c r="G4456" s="49" t="s">
        <v>56</v>
      </c>
      <c r="I4456" s="51">
        <v>139406.0</v>
      </c>
      <c r="J4456" s="54"/>
      <c r="K4456" s="54"/>
    </row>
    <row r="4457">
      <c r="A4457" s="49" t="s">
        <v>9165</v>
      </c>
      <c r="B4457" s="49" t="s">
        <v>9166</v>
      </c>
      <c r="C4457" s="50">
        <v>18.32</v>
      </c>
      <c r="D4457" s="51">
        <v>-0.29</v>
      </c>
      <c r="E4457" s="52">
        <v>-0.0156</v>
      </c>
      <c r="F4457" s="54"/>
      <c r="G4457" s="49" t="s">
        <v>56</v>
      </c>
      <c r="I4457" s="51">
        <v>23806.0</v>
      </c>
      <c r="J4457" s="54"/>
      <c r="K4457" s="54"/>
    </row>
    <row r="4458">
      <c r="A4458" s="49" t="s">
        <v>9167</v>
      </c>
      <c r="B4458" s="49" t="s">
        <v>9168</v>
      </c>
      <c r="C4458" s="50">
        <v>15.9</v>
      </c>
      <c r="D4458" s="51">
        <v>-0.17</v>
      </c>
      <c r="E4458" s="52">
        <v>-0.0106</v>
      </c>
      <c r="F4458" s="54"/>
      <c r="G4458" s="49" t="s">
        <v>56</v>
      </c>
      <c r="I4458" s="51">
        <v>71175.0</v>
      </c>
      <c r="J4458" s="54"/>
      <c r="K4458" s="54"/>
    </row>
    <row r="4459">
      <c r="A4459" s="49" t="s">
        <v>9169</v>
      </c>
      <c r="B4459" s="49" t="s">
        <v>9170</v>
      </c>
      <c r="C4459" s="50">
        <v>24.28</v>
      </c>
      <c r="D4459" s="51">
        <v>-0.14</v>
      </c>
      <c r="E4459" s="52">
        <v>-0.0057</v>
      </c>
      <c r="F4459" s="54"/>
      <c r="G4459" s="49" t="s">
        <v>56</v>
      </c>
      <c r="I4459" s="51">
        <v>206264.0</v>
      </c>
      <c r="J4459" s="54"/>
      <c r="K4459" s="54"/>
    </row>
    <row r="4460">
      <c r="A4460" s="49" t="s">
        <v>9171</v>
      </c>
      <c r="B4460" s="49" t="s">
        <v>9172</v>
      </c>
      <c r="C4460" s="50">
        <v>150.95</v>
      </c>
      <c r="D4460" s="51">
        <v>-0.66</v>
      </c>
      <c r="E4460" s="52">
        <v>-0.0044</v>
      </c>
      <c r="F4460" s="53">
        <v>5.93E9</v>
      </c>
      <c r="G4460" s="49" t="s">
        <v>56</v>
      </c>
      <c r="H4460" s="51">
        <v>2000.0</v>
      </c>
      <c r="I4460" s="51">
        <v>135935.0</v>
      </c>
      <c r="J4460" s="49" t="s">
        <v>82</v>
      </c>
      <c r="K4460" s="49" t="s">
        <v>379</v>
      </c>
    </row>
    <row r="4461">
      <c r="A4461" s="49" t="s">
        <v>9173</v>
      </c>
      <c r="B4461" s="49" t="s">
        <v>9174</v>
      </c>
      <c r="C4461" s="50">
        <v>21.27</v>
      </c>
      <c r="D4461" s="51">
        <v>-0.61</v>
      </c>
      <c r="E4461" s="52">
        <v>-0.0279</v>
      </c>
      <c r="F4461" s="53">
        <v>2.79E8</v>
      </c>
      <c r="G4461" s="49" t="s">
        <v>56</v>
      </c>
      <c r="I4461" s="51">
        <v>19282.0</v>
      </c>
      <c r="J4461" s="49" t="s">
        <v>127</v>
      </c>
      <c r="K4461" s="49" t="s">
        <v>128</v>
      </c>
    </row>
    <row r="4462">
      <c r="A4462" s="49" t="s">
        <v>9175</v>
      </c>
      <c r="B4462" s="49" t="s">
        <v>9176</v>
      </c>
      <c r="C4462" s="50">
        <v>20.79</v>
      </c>
      <c r="D4462" s="51">
        <v>-0.2</v>
      </c>
      <c r="E4462" s="52">
        <v>-0.0095</v>
      </c>
      <c r="F4462" s="53">
        <v>4.53E8</v>
      </c>
      <c r="G4462" s="49" t="s">
        <v>56</v>
      </c>
      <c r="H4462" s="51">
        <v>2016.0</v>
      </c>
      <c r="I4462" s="51">
        <v>38225.0</v>
      </c>
      <c r="J4462" s="49" t="s">
        <v>72</v>
      </c>
      <c r="K4462" s="49" t="s">
        <v>133</v>
      </c>
    </row>
    <row r="4463">
      <c r="A4463" s="49" t="s">
        <v>9177</v>
      </c>
      <c r="B4463" s="49" t="s">
        <v>9178</v>
      </c>
      <c r="C4463" s="50">
        <v>21.5</v>
      </c>
      <c r="D4463" s="51">
        <v>-0.7</v>
      </c>
      <c r="E4463" s="52">
        <v>-0.0315</v>
      </c>
      <c r="F4463" s="53">
        <v>4.69E8</v>
      </c>
      <c r="G4463" s="49" t="s">
        <v>56</v>
      </c>
      <c r="I4463" s="51">
        <v>8445.0</v>
      </c>
      <c r="J4463" s="49" t="s">
        <v>72</v>
      </c>
      <c r="K4463" s="49" t="s">
        <v>133</v>
      </c>
    </row>
    <row r="4464">
      <c r="A4464" s="49" t="s">
        <v>9179</v>
      </c>
      <c r="B4464" s="49" t="s">
        <v>9180</v>
      </c>
      <c r="C4464" s="50">
        <v>5.34</v>
      </c>
      <c r="D4464" s="51">
        <v>0.04</v>
      </c>
      <c r="E4464" s="52">
        <v>0.0076</v>
      </c>
      <c r="F4464" s="53">
        <v>1.13E9</v>
      </c>
      <c r="G4464" s="54"/>
      <c r="H4464" s="51">
        <v>2018.0</v>
      </c>
      <c r="I4464" s="51">
        <v>7037.0</v>
      </c>
      <c r="J4464" s="49" t="s">
        <v>95</v>
      </c>
      <c r="K4464" s="49" t="s">
        <v>163</v>
      </c>
    </row>
    <row r="4465">
      <c r="A4465" s="49" t="s">
        <v>9181</v>
      </c>
      <c r="B4465" s="49" t="s">
        <v>9182</v>
      </c>
      <c r="C4465" s="50">
        <v>497.27</v>
      </c>
      <c r="D4465" s="51">
        <v>-8.72</v>
      </c>
      <c r="E4465" s="52">
        <v>-0.0172</v>
      </c>
      <c r="F4465" s="53">
        <v>3.93E10</v>
      </c>
      <c r="G4465" s="49" t="s">
        <v>56</v>
      </c>
      <c r="I4465" s="51">
        <v>282606.0</v>
      </c>
      <c r="J4465" s="49" t="s">
        <v>95</v>
      </c>
      <c r="K4465" s="49" t="s">
        <v>215</v>
      </c>
    </row>
    <row r="4466">
      <c r="A4466" s="49" t="s">
        <v>9183</v>
      </c>
      <c r="B4466" s="49" t="s">
        <v>9184</v>
      </c>
      <c r="C4466" s="50">
        <v>6.2</v>
      </c>
      <c r="D4466" s="51">
        <v>-0.05</v>
      </c>
      <c r="E4466" s="52">
        <v>-0.008</v>
      </c>
      <c r="F4466" s="51">
        <v>0.0</v>
      </c>
      <c r="G4466" s="49" t="s">
        <v>56</v>
      </c>
      <c r="H4466" s="51">
        <v>1993.0</v>
      </c>
      <c r="I4466" s="51">
        <v>63641.0</v>
      </c>
      <c r="J4466" s="49" t="s">
        <v>72</v>
      </c>
      <c r="K4466" s="49" t="s">
        <v>481</v>
      </c>
    </row>
    <row r="4467">
      <c r="A4467" s="49" t="s">
        <v>9185</v>
      </c>
      <c r="B4467" s="49" t="s">
        <v>9186</v>
      </c>
      <c r="C4467" s="50">
        <v>62.78</v>
      </c>
      <c r="D4467" s="51">
        <v>-0.2</v>
      </c>
      <c r="E4467" s="52">
        <v>-0.0032</v>
      </c>
      <c r="F4467" s="53">
        <v>1.11E9</v>
      </c>
      <c r="G4467" s="49" t="s">
        <v>56</v>
      </c>
      <c r="I4467" s="51">
        <v>63665.0</v>
      </c>
      <c r="J4467" s="49" t="s">
        <v>365</v>
      </c>
      <c r="K4467" s="49" t="s">
        <v>1229</v>
      </c>
    </row>
    <row r="4468">
      <c r="A4468" s="49" t="s">
        <v>36</v>
      </c>
      <c r="B4468" s="49" t="s">
        <v>9187</v>
      </c>
      <c r="C4468" s="50">
        <v>331.32</v>
      </c>
      <c r="D4468" s="51">
        <v>1.21</v>
      </c>
      <c r="E4468" s="52">
        <v>0.0037</v>
      </c>
      <c r="F4468" s="53">
        <v>2.46E12</v>
      </c>
      <c r="G4468" s="49" t="s">
        <v>56</v>
      </c>
      <c r="H4468" s="51">
        <v>1986.0</v>
      </c>
      <c r="I4468" s="51">
        <v>2.5024342E7</v>
      </c>
      <c r="J4468" s="49" t="s">
        <v>107</v>
      </c>
      <c r="K4468" s="49" t="s">
        <v>262</v>
      </c>
    </row>
    <row r="4469">
      <c r="A4469" s="49" t="s">
        <v>9188</v>
      </c>
      <c r="B4469" s="49" t="s">
        <v>9189</v>
      </c>
      <c r="C4469" s="50">
        <v>31.32</v>
      </c>
      <c r="D4469" s="51">
        <v>-1.7</v>
      </c>
      <c r="E4469" s="52">
        <v>-0.0515</v>
      </c>
      <c r="F4469" s="53">
        <v>1.09E9</v>
      </c>
      <c r="G4469" s="49" t="s">
        <v>56</v>
      </c>
      <c r="H4469" s="51">
        <v>2023.0</v>
      </c>
      <c r="I4469" s="51">
        <v>687852.0</v>
      </c>
      <c r="J4469" s="49" t="s">
        <v>95</v>
      </c>
      <c r="K4469" s="49" t="s">
        <v>229</v>
      </c>
    </row>
    <row r="4470">
      <c r="A4470" s="49" t="s">
        <v>9190</v>
      </c>
      <c r="B4470" s="49" t="s">
        <v>9191</v>
      </c>
      <c r="C4470" s="50">
        <v>3.33</v>
      </c>
      <c r="D4470" s="51">
        <v>-0.18</v>
      </c>
      <c r="E4470" s="52">
        <v>-0.0513</v>
      </c>
      <c r="F4470" s="51">
        <v>1.1389692E7</v>
      </c>
      <c r="G4470" s="49" t="s">
        <v>56</v>
      </c>
      <c r="H4470" s="51">
        <v>2021.0</v>
      </c>
      <c r="I4470" s="51">
        <v>18450.0</v>
      </c>
      <c r="J4470" s="49" t="s">
        <v>107</v>
      </c>
      <c r="K4470" s="49" t="s">
        <v>262</v>
      </c>
    </row>
    <row r="4471">
      <c r="A4471" s="49" t="s">
        <v>9192</v>
      </c>
      <c r="B4471" s="49" t="s">
        <v>9193</v>
      </c>
      <c r="C4471" s="50">
        <v>173.92</v>
      </c>
      <c r="D4471" s="51">
        <v>-2.21</v>
      </c>
      <c r="E4471" s="52">
        <v>-0.0126</v>
      </c>
      <c r="F4471" s="53">
        <v>4.16E9</v>
      </c>
      <c r="G4471" s="49" t="s">
        <v>56</v>
      </c>
      <c r="H4471" s="51">
        <v>2015.0</v>
      </c>
      <c r="I4471" s="51">
        <v>137552.0</v>
      </c>
      <c r="J4471" s="49" t="s">
        <v>95</v>
      </c>
      <c r="K4471" s="49" t="s">
        <v>229</v>
      </c>
    </row>
    <row r="4472">
      <c r="A4472" s="49" t="s">
        <v>9194</v>
      </c>
      <c r="B4472" s="49" t="s">
        <v>9195</v>
      </c>
      <c r="C4472" s="50">
        <v>281.94</v>
      </c>
      <c r="D4472" s="51">
        <v>-6.28</v>
      </c>
      <c r="E4472" s="52">
        <v>-0.0218</v>
      </c>
      <c r="F4472" s="53">
        <v>4.71E10</v>
      </c>
      <c r="G4472" s="49" t="s">
        <v>56</v>
      </c>
      <c r="I4472" s="51">
        <v>594442.0</v>
      </c>
      <c r="J4472" s="49" t="s">
        <v>107</v>
      </c>
      <c r="K4472" s="49" t="s">
        <v>678</v>
      </c>
    </row>
    <row r="4473">
      <c r="A4473" s="49" t="s">
        <v>9196</v>
      </c>
      <c r="B4473" s="49" t="s">
        <v>9197</v>
      </c>
      <c r="C4473" s="50">
        <v>97.75</v>
      </c>
      <c r="D4473" s="51">
        <v>-2.73</v>
      </c>
      <c r="E4473" s="52">
        <v>-0.0272</v>
      </c>
      <c r="F4473" s="53">
        <v>5.47E9</v>
      </c>
      <c r="G4473" s="49" t="s">
        <v>56</v>
      </c>
      <c r="H4473" s="51">
        <v>1995.0</v>
      </c>
      <c r="I4473" s="51">
        <v>580508.0</v>
      </c>
      <c r="J4473" s="49" t="s">
        <v>57</v>
      </c>
      <c r="K4473" s="49" t="s">
        <v>111</v>
      </c>
    </row>
    <row r="4474">
      <c r="A4474" s="49" t="s">
        <v>9198</v>
      </c>
      <c r="B4474" s="49" t="s">
        <v>9199</v>
      </c>
      <c r="C4474" s="50">
        <v>0.5501</v>
      </c>
      <c r="D4474" s="51">
        <v>-2.0E-4</v>
      </c>
      <c r="E4474" s="52">
        <v>-4.0E-4</v>
      </c>
      <c r="F4474" s="51">
        <v>1.1575563E7</v>
      </c>
      <c r="G4474" s="49" t="s">
        <v>56</v>
      </c>
      <c r="H4474" s="51">
        <v>1994.0</v>
      </c>
      <c r="I4474" s="51">
        <v>2503.0</v>
      </c>
      <c r="J4474" s="49" t="s">
        <v>145</v>
      </c>
      <c r="K4474" s="49" t="s">
        <v>1246</v>
      </c>
    </row>
    <row r="4475">
      <c r="A4475" s="49" t="s">
        <v>9200</v>
      </c>
      <c r="B4475" s="49" t="s">
        <v>9201</v>
      </c>
      <c r="C4475" s="50">
        <v>8.09</v>
      </c>
      <c r="D4475" s="51">
        <v>1.64</v>
      </c>
      <c r="E4475" s="52">
        <v>0.2543</v>
      </c>
      <c r="F4475" s="51">
        <v>0.0</v>
      </c>
      <c r="G4475" s="49" t="s">
        <v>56</v>
      </c>
      <c r="H4475" s="51">
        <v>2023.0</v>
      </c>
      <c r="I4475" s="51">
        <v>854997.0</v>
      </c>
      <c r="J4475" s="54"/>
      <c r="K4475" s="54"/>
    </row>
    <row r="4476">
      <c r="A4476" s="49" t="s">
        <v>9202</v>
      </c>
      <c r="B4476" s="49" t="s">
        <v>9203</v>
      </c>
      <c r="C4476" s="50">
        <v>10.9</v>
      </c>
      <c r="D4476" s="51">
        <v>0.0</v>
      </c>
      <c r="E4476" s="52">
        <v>0.0</v>
      </c>
      <c r="F4476" s="51">
        <v>0.0</v>
      </c>
      <c r="G4476" s="49" t="s">
        <v>56</v>
      </c>
      <c r="H4476" s="51">
        <v>2022.0</v>
      </c>
      <c r="I4476" s="51">
        <v>2.0</v>
      </c>
      <c r="J4476" s="49" t="s">
        <v>72</v>
      </c>
      <c r="K4476" s="49" t="s">
        <v>73</v>
      </c>
    </row>
    <row r="4477">
      <c r="A4477" s="49" t="s">
        <v>9204</v>
      </c>
      <c r="B4477" s="49" t="s">
        <v>9205</v>
      </c>
      <c r="C4477" s="50">
        <v>0.1219</v>
      </c>
      <c r="D4477" s="51">
        <v>0.0</v>
      </c>
      <c r="E4477" s="52">
        <v>0.0</v>
      </c>
      <c r="F4477" s="51">
        <v>0.0</v>
      </c>
      <c r="G4477" s="49" t="s">
        <v>56</v>
      </c>
      <c r="H4477" s="51">
        <v>2022.0</v>
      </c>
      <c r="I4477" s="51">
        <v>1.0</v>
      </c>
      <c r="J4477" s="49" t="s">
        <v>72</v>
      </c>
      <c r="K4477" s="49" t="s">
        <v>73</v>
      </c>
    </row>
    <row r="4478">
      <c r="A4478" s="49" t="s">
        <v>9206</v>
      </c>
      <c r="B4478" s="49" t="s">
        <v>9207</v>
      </c>
      <c r="C4478" s="50">
        <v>0.0091</v>
      </c>
      <c r="D4478" s="51">
        <v>0.0</v>
      </c>
      <c r="E4478" s="52">
        <v>0.0</v>
      </c>
      <c r="F4478" s="51">
        <v>0.0</v>
      </c>
      <c r="G4478" s="49" t="s">
        <v>56</v>
      </c>
      <c r="H4478" s="51">
        <v>2022.0</v>
      </c>
      <c r="I4478" s="51">
        <v>699.0</v>
      </c>
      <c r="J4478" s="49" t="s">
        <v>72</v>
      </c>
      <c r="K4478" s="49" t="s">
        <v>73</v>
      </c>
    </row>
    <row r="4479">
      <c r="A4479" s="49" t="s">
        <v>9208</v>
      </c>
      <c r="B4479" s="49" t="s">
        <v>9209</v>
      </c>
      <c r="C4479" s="50">
        <v>342.35</v>
      </c>
      <c r="D4479" s="51">
        <v>13.21</v>
      </c>
      <c r="E4479" s="52">
        <v>0.0401</v>
      </c>
      <c r="F4479" s="53">
        <v>4.82E9</v>
      </c>
      <c r="G4479" s="49" t="s">
        <v>56</v>
      </c>
      <c r="H4479" s="51">
        <v>1998.0</v>
      </c>
      <c r="I4479" s="51">
        <v>535421.0</v>
      </c>
      <c r="J4479" s="49" t="s">
        <v>107</v>
      </c>
      <c r="K4479" s="49" t="s">
        <v>262</v>
      </c>
    </row>
    <row r="4480">
      <c r="A4480" s="49" t="s">
        <v>9210</v>
      </c>
      <c r="B4480" s="49" t="s">
        <v>9211</v>
      </c>
      <c r="C4480" s="50">
        <v>22.3</v>
      </c>
      <c r="D4480" s="51">
        <v>-0.11</v>
      </c>
      <c r="E4480" s="52">
        <v>-0.0049</v>
      </c>
      <c r="F4480" s="53">
        <v>1.8E10</v>
      </c>
      <c r="G4480" s="49" t="s">
        <v>587</v>
      </c>
      <c r="I4480" s="51">
        <v>3770510.0</v>
      </c>
      <c r="J4480" s="49" t="s">
        <v>57</v>
      </c>
      <c r="K4480" s="49" t="s">
        <v>279</v>
      </c>
    </row>
    <row r="4481">
      <c r="A4481" s="49" t="s">
        <v>9212</v>
      </c>
      <c r="B4481" s="49" t="s">
        <v>9213</v>
      </c>
      <c r="C4481" s="50">
        <v>2.83</v>
      </c>
      <c r="D4481" s="51">
        <v>-0.01</v>
      </c>
      <c r="E4481" s="52">
        <v>-0.0035</v>
      </c>
      <c r="F4481" s="53">
        <v>1.5E8</v>
      </c>
      <c r="G4481" s="54"/>
      <c r="H4481" s="54"/>
      <c r="I4481" s="51">
        <v>197035.0</v>
      </c>
      <c r="J4481" s="54"/>
      <c r="K4481" s="54"/>
    </row>
    <row r="4482">
      <c r="A4482" s="49" t="s">
        <v>9214</v>
      </c>
      <c r="B4482" s="49" t="s">
        <v>9215</v>
      </c>
      <c r="C4482" s="50">
        <v>11.9</v>
      </c>
      <c r="D4482" s="51">
        <v>0.15</v>
      </c>
      <c r="E4482" s="52">
        <v>0.0128</v>
      </c>
      <c r="F4482" s="51">
        <v>0.0</v>
      </c>
      <c r="G4482" s="54"/>
      <c r="H4482" s="54"/>
      <c r="I4482" s="51">
        <v>2694.0</v>
      </c>
      <c r="J4482" s="49" t="s">
        <v>72</v>
      </c>
      <c r="K4482" s="49" t="s">
        <v>73</v>
      </c>
    </row>
    <row r="4483">
      <c r="A4483" s="49" t="s">
        <v>9216</v>
      </c>
      <c r="B4483" s="49" t="s">
        <v>9217</v>
      </c>
      <c r="C4483" s="50">
        <v>119.61</v>
      </c>
      <c r="D4483" s="51">
        <v>-1.72</v>
      </c>
      <c r="E4483" s="52">
        <v>-0.0142</v>
      </c>
      <c r="F4483" s="53">
        <v>1.98E10</v>
      </c>
      <c r="G4483" s="49" t="s">
        <v>56</v>
      </c>
      <c r="I4483" s="51">
        <v>906403.0</v>
      </c>
      <c r="J4483" s="49" t="s">
        <v>72</v>
      </c>
      <c r="K4483" s="49" t="s">
        <v>133</v>
      </c>
    </row>
    <row r="4484">
      <c r="A4484" s="49" t="s">
        <v>9218</v>
      </c>
      <c r="B4484" s="49" t="s">
        <v>9219</v>
      </c>
      <c r="C4484" s="50">
        <v>20.665</v>
      </c>
      <c r="D4484" s="51">
        <v>-0.305</v>
      </c>
      <c r="E4484" s="52">
        <v>-0.0145</v>
      </c>
      <c r="F4484" s="54"/>
      <c r="G4484" s="49" t="s">
        <v>56</v>
      </c>
      <c r="I4484" s="51">
        <v>17835.0</v>
      </c>
      <c r="J4484" s="54"/>
      <c r="K4484" s="54"/>
    </row>
    <row r="4485">
      <c r="A4485" s="49" t="s">
        <v>9220</v>
      </c>
      <c r="B4485" s="49" t="s">
        <v>9221</v>
      </c>
      <c r="C4485" s="50">
        <v>0.9501</v>
      </c>
      <c r="D4485" s="51">
        <v>0.0051</v>
      </c>
      <c r="E4485" s="52">
        <v>0.0054</v>
      </c>
      <c r="F4485" s="51">
        <v>1.3997887E7</v>
      </c>
      <c r="G4485" s="49" t="s">
        <v>67</v>
      </c>
      <c r="H4485" s="51">
        <v>2011.0</v>
      </c>
      <c r="I4485" s="51">
        <v>60659.0</v>
      </c>
      <c r="J4485" s="49" t="s">
        <v>95</v>
      </c>
      <c r="K4485" s="49" t="s">
        <v>149</v>
      </c>
    </row>
    <row r="4486">
      <c r="A4486" s="49" t="s">
        <v>9222</v>
      </c>
      <c r="B4486" s="49" t="s">
        <v>9223</v>
      </c>
      <c r="C4486" s="50">
        <v>2.06</v>
      </c>
      <c r="D4486" s="51">
        <v>0.7</v>
      </c>
      <c r="E4486" s="52">
        <v>0.5147</v>
      </c>
      <c r="F4486" s="53">
        <v>1.75E8</v>
      </c>
      <c r="G4486" s="49" t="s">
        <v>67</v>
      </c>
      <c r="H4486" s="51">
        <v>2019.0</v>
      </c>
      <c r="I4486" s="51">
        <v>1.4954895E7</v>
      </c>
      <c r="J4486" s="49" t="s">
        <v>107</v>
      </c>
      <c r="K4486" s="49" t="s">
        <v>262</v>
      </c>
    </row>
    <row r="4487">
      <c r="A4487" s="49" t="s">
        <v>9224</v>
      </c>
      <c r="B4487" s="49" t="s">
        <v>9225</v>
      </c>
      <c r="C4487" s="50">
        <v>36.2</v>
      </c>
      <c r="D4487" s="51">
        <v>0.7</v>
      </c>
      <c r="E4487" s="52">
        <v>0.0197</v>
      </c>
      <c r="F4487" s="53">
        <v>1.01E10</v>
      </c>
      <c r="G4487" s="49" t="s">
        <v>56</v>
      </c>
      <c r="I4487" s="51">
        <v>3467057.0</v>
      </c>
      <c r="J4487" s="49" t="s">
        <v>107</v>
      </c>
      <c r="K4487" s="49" t="s">
        <v>2079</v>
      </c>
    </row>
    <row r="4488">
      <c r="A4488" s="49" t="s">
        <v>9226</v>
      </c>
      <c r="B4488" s="49" t="s">
        <v>9227</v>
      </c>
      <c r="C4488" s="50">
        <v>1014.12</v>
      </c>
      <c r="D4488" s="51">
        <v>4.12</v>
      </c>
      <c r="E4488" s="52">
        <v>0.0041</v>
      </c>
      <c r="F4488" s="53">
        <v>2.22E10</v>
      </c>
      <c r="G4488" s="49" t="s">
        <v>259</v>
      </c>
      <c r="H4488" s="51">
        <v>1997.0</v>
      </c>
      <c r="I4488" s="51">
        <v>155480.0</v>
      </c>
      <c r="J4488" s="49" t="s">
        <v>57</v>
      </c>
      <c r="K4488" s="49" t="s">
        <v>1611</v>
      </c>
    </row>
    <row r="4489">
      <c r="A4489" s="49" t="s">
        <v>9228</v>
      </c>
      <c r="B4489" s="49" t="s">
        <v>9229</v>
      </c>
      <c r="C4489" s="50">
        <v>66.78</v>
      </c>
      <c r="D4489" s="51">
        <v>1.45</v>
      </c>
      <c r="E4489" s="52">
        <v>0.0222</v>
      </c>
      <c r="F4489" s="53">
        <v>7.96E9</v>
      </c>
      <c r="G4489" s="49" t="s">
        <v>56</v>
      </c>
      <c r="H4489" s="51">
        <v>2012.0</v>
      </c>
      <c r="I4489" s="51">
        <v>2033913.0</v>
      </c>
      <c r="J4489" s="49" t="s">
        <v>223</v>
      </c>
      <c r="K4489" s="49" t="s">
        <v>953</v>
      </c>
    </row>
    <row r="4490">
      <c r="A4490" s="49" t="s">
        <v>9230</v>
      </c>
      <c r="B4490" s="49" t="s">
        <v>9231</v>
      </c>
      <c r="C4490" s="50">
        <v>1.04</v>
      </c>
      <c r="D4490" s="51">
        <v>0.01</v>
      </c>
      <c r="E4490" s="52">
        <v>0.0097</v>
      </c>
      <c r="F4490" s="51">
        <v>8320000.0</v>
      </c>
      <c r="G4490" s="49" t="s">
        <v>738</v>
      </c>
      <c r="H4490" s="51">
        <v>2022.0</v>
      </c>
      <c r="I4490" s="51">
        <v>280147.0</v>
      </c>
      <c r="J4490" s="54"/>
      <c r="K4490" s="54"/>
    </row>
    <row r="4491">
      <c r="A4491" s="49" t="s">
        <v>9232</v>
      </c>
      <c r="B4491" s="49" t="s">
        <v>9233</v>
      </c>
      <c r="C4491" s="50">
        <v>0.0899</v>
      </c>
      <c r="D4491" s="51">
        <v>0.0326</v>
      </c>
      <c r="E4491" s="52">
        <v>0.5689</v>
      </c>
      <c r="F4491" s="51">
        <v>719130.0</v>
      </c>
      <c r="G4491" s="49" t="s">
        <v>738</v>
      </c>
      <c r="H4491" s="51">
        <v>2022.0</v>
      </c>
      <c r="I4491" s="51">
        <v>2301.0</v>
      </c>
      <c r="J4491" s="54"/>
      <c r="K4491" s="54"/>
    </row>
    <row r="4492">
      <c r="A4492" s="49" t="s">
        <v>9234</v>
      </c>
      <c r="B4492" s="49" t="s">
        <v>9235</v>
      </c>
      <c r="C4492" s="50">
        <v>5.82</v>
      </c>
      <c r="D4492" s="51">
        <v>-0.48</v>
      </c>
      <c r="E4492" s="52">
        <v>-0.0762</v>
      </c>
      <c r="F4492" s="51">
        <v>3.1277768E7</v>
      </c>
      <c r="G4492" s="49" t="s">
        <v>56</v>
      </c>
      <c r="H4492" s="51">
        <v>2005.0</v>
      </c>
      <c r="I4492" s="51">
        <v>6533.0</v>
      </c>
      <c r="J4492" s="49" t="s">
        <v>82</v>
      </c>
      <c r="K4492" s="49" t="s">
        <v>83</v>
      </c>
    </row>
    <row r="4493">
      <c r="A4493" s="49" t="s">
        <v>9236</v>
      </c>
      <c r="B4493" s="49" t="s">
        <v>9237</v>
      </c>
      <c r="C4493" s="50">
        <v>9.5021</v>
      </c>
      <c r="D4493" s="51">
        <v>-0.2979</v>
      </c>
      <c r="E4493" s="52">
        <v>-0.0304</v>
      </c>
      <c r="F4493" s="51">
        <v>1.7720286E7</v>
      </c>
      <c r="G4493" s="49" t="s">
        <v>56</v>
      </c>
      <c r="I4493" s="51">
        <v>415.0</v>
      </c>
      <c r="J4493" s="49" t="s">
        <v>82</v>
      </c>
      <c r="K4493" s="49" t="s">
        <v>211</v>
      </c>
    </row>
    <row r="4494">
      <c r="A4494" s="49" t="s">
        <v>9238</v>
      </c>
      <c r="B4494" s="49" t="s">
        <v>9239</v>
      </c>
      <c r="C4494" s="50">
        <v>16.79</v>
      </c>
      <c r="D4494" s="51">
        <v>-0.55</v>
      </c>
      <c r="E4494" s="52">
        <v>-0.0317</v>
      </c>
      <c r="F4494" s="53">
        <v>4.74E9</v>
      </c>
      <c r="G4494" s="49" t="s">
        <v>56</v>
      </c>
      <c r="H4494" s="51">
        <v>1991.0</v>
      </c>
      <c r="I4494" s="51">
        <v>2304381.0</v>
      </c>
      <c r="J4494" s="49" t="s">
        <v>72</v>
      </c>
      <c r="K4494" s="49" t="s">
        <v>237</v>
      </c>
    </row>
    <row r="4495">
      <c r="A4495" s="49" t="s">
        <v>9240</v>
      </c>
      <c r="B4495" s="49" t="s">
        <v>9241</v>
      </c>
      <c r="C4495" s="50">
        <v>110.55</v>
      </c>
      <c r="D4495" s="51">
        <v>-2.04</v>
      </c>
      <c r="E4495" s="52">
        <v>-0.0181</v>
      </c>
      <c r="F4495" s="53">
        <v>4.06E9</v>
      </c>
      <c r="G4495" s="49" t="s">
        <v>56</v>
      </c>
      <c r="I4495" s="51">
        <v>464850.0</v>
      </c>
      <c r="J4495" s="49" t="s">
        <v>95</v>
      </c>
      <c r="K4495" s="49" t="s">
        <v>1658</v>
      </c>
    </row>
    <row r="4496">
      <c r="A4496" s="49" t="s">
        <v>9242</v>
      </c>
      <c r="B4496" s="49" t="s">
        <v>9243</v>
      </c>
      <c r="C4496" s="50">
        <v>5.06</v>
      </c>
      <c r="D4496" s="51">
        <v>0.1</v>
      </c>
      <c r="E4496" s="52">
        <v>0.0202</v>
      </c>
      <c r="F4496" s="53">
        <v>2.99E8</v>
      </c>
      <c r="G4496" s="49" t="s">
        <v>2540</v>
      </c>
      <c r="H4496" s="51">
        <v>2014.0</v>
      </c>
      <c r="I4496" s="51">
        <v>133968.0</v>
      </c>
      <c r="J4496" s="49" t="s">
        <v>107</v>
      </c>
      <c r="K4496" s="49" t="s">
        <v>262</v>
      </c>
    </row>
    <row r="4497">
      <c r="A4497" s="49" t="s">
        <v>9244</v>
      </c>
      <c r="B4497" s="49" t="s">
        <v>9245</v>
      </c>
      <c r="C4497" s="50">
        <v>215.52</v>
      </c>
      <c r="D4497" s="51">
        <v>-7.36</v>
      </c>
      <c r="E4497" s="52">
        <v>-0.033</v>
      </c>
      <c r="F4497" s="53">
        <v>8.22E9</v>
      </c>
      <c r="G4497" s="49" t="s">
        <v>56</v>
      </c>
      <c r="H4497" s="51">
        <v>1997.0</v>
      </c>
      <c r="I4497" s="51">
        <v>400852.0</v>
      </c>
      <c r="J4497" s="49" t="s">
        <v>95</v>
      </c>
      <c r="K4497" s="49" t="s">
        <v>229</v>
      </c>
    </row>
    <row r="4498">
      <c r="A4498" s="49" t="s">
        <v>9246</v>
      </c>
      <c r="B4498" s="49" t="s">
        <v>9247</v>
      </c>
      <c r="C4498" s="50">
        <v>0.2622</v>
      </c>
      <c r="D4498" s="51">
        <v>-0.01</v>
      </c>
      <c r="E4498" s="52">
        <v>-0.0367</v>
      </c>
      <c r="F4498" s="51">
        <v>5.6966759E7</v>
      </c>
      <c r="G4498" s="49" t="s">
        <v>56</v>
      </c>
      <c r="H4498" s="51">
        <v>2017.0</v>
      </c>
      <c r="I4498" s="51">
        <v>3540291.0</v>
      </c>
      <c r="J4498" s="49" t="s">
        <v>82</v>
      </c>
      <c r="K4498" s="49" t="s">
        <v>83</v>
      </c>
    </row>
    <row r="4499">
      <c r="A4499" s="49" t="s">
        <v>9248</v>
      </c>
      <c r="B4499" s="49" t="s">
        <v>9249</v>
      </c>
      <c r="C4499" s="50">
        <v>14.7</v>
      </c>
      <c r="D4499" s="51">
        <v>-0.6147</v>
      </c>
      <c r="E4499" s="52">
        <v>-0.0401</v>
      </c>
      <c r="F4499" s="51">
        <v>2.7394773E7</v>
      </c>
      <c r="G4499" s="49" t="s">
        <v>56</v>
      </c>
      <c r="I4499" s="51">
        <v>8811.0</v>
      </c>
      <c r="J4499" s="49" t="s">
        <v>223</v>
      </c>
      <c r="K4499" s="49" t="s">
        <v>953</v>
      </c>
    </row>
    <row r="4500">
      <c r="A4500" s="49" t="s">
        <v>9250</v>
      </c>
      <c r="B4500" s="49" t="s">
        <v>9251</v>
      </c>
      <c r="C4500" s="50">
        <v>96.62</v>
      </c>
      <c r="D4500" s="51">
        <v>-0.76</v>
      </c>
      <c r="E4500" s="52">
        <v>-0.0078</v>
      </c>
      <c r="F4500" s="53">
        <v>1.99E9</v>
      </c>
      <c r="G4500" s="49" t="s">
        <v>56</v>
      </c>
      <c r="I4500" s="51">
        <v>87883.0</v>
      </c>
      <c r="J4500" s="49" t="s">
        <v>57</v>
      </c>
      <c r="K4500" s="49" t="s">
        <v>379</v>
      </c>
    </row>
    <row r="4501">
      <c r="A4501" s="49" t="s">
        <v>9252</v>
      </c>
      <c r="B4501" s="49" t="s">
        <v>9253</v>
      </c>
      <c r="C4501" s="50">
        <v>12.45</v>
      </c>
      <c r="D4501" s="51">
        <v>0.15</v>
      </c>
      <c r="E4501" s="52">
        <v>0.0122</v>
      </c>
      <c r="F4501" s="53">
        <v>3.39E8</v>
      </c>
      <c r="G4501" s="49" t="s">
        <v>56</v>
      </c>
      <c r="H4501" s="51">
        <v>1990.0</v>
      </c>
      <c r="I4501" s="51">
        <v>242227.0</v>
      </c>
      <c r="J4501" s="49" t="s">
        <v>95</v>
      </c>
      <c r="K4501" s="49" t="s">
        <v>340</v>
      </c>
    </row>
    <row r="4502">
      <c r="A4502" s="49" t="s">
        <v>9254</v>
      </c>
      <c r="B4502" s="49" t="s">
        <v>9255</v>
      </c>
      <c r="C4502" s="50">
        <v>76.66</v>
      </c>
      <c r="D4502" s="51">
        <v>-1.65</v>
      </c>
      <c r="E4502" s="52">
        <v>-0.0211</v>
      </c>
      <c r="F4502" s="53">
        <v>5.44E9</v>
      </c>
      <c r="G4502" s="49" t="s">
        <v>56</v>
      </c>
      <c r="H4502" s="51">
        <v>2012.0</v>
      </c>
      <c r="I4502" s="51">
        <v>257948.0</v>
      </c>
      <c r="J4502" s="49" t="s">
        <v>107</v>
      </c>
      <c r="K4502" s="49" t="s">
        <v>108</v>
      </c>
    </row>
    <row r="4503">
      <c r="A4503" s="49" t="s">
        <v>9256</v>
      </c>
      <c r="B4503" s="49" t="s">
        <v>9257</v>
      </c>
      <c r="C4503" s="50">
        <v>2.07</v>
      </c>
      <c r="D4503" s="51">
        <v>-0.04</v>
      </c>
      <c r="E4503" s="52">
        <v>-0.019</v>
      </c>
      <c r="F4503" s="53">
        <v>6.24E8</v>
      </c>
      <c r="G4503" s="49" t="s">
        <v>56</v>
      </c>
      <c r="H4503" s="51">
        <v>2021.0</v>
      </c>
      <c r="I4503" s="51">
        <v>1991051.0</v>
      </c>
      <c r="J4503" s="49" t="s">
        <v>107</v>
      </c>
      <c r="K4503" s="49" t="s">
        <v>262</v>
      </c>
    </row>
    <row r="4504">
      <c r="A4504" s="49" t="s">
        <v>9258</v>
      </c>
      <c r="B4504" s="49" t="s">
        <v>9259</v>
      </c>
      <c r="C4504" s="50">
        <v>12.97</v>
      </c>
      <c r="D4504" s="51">
        <v>-0.24</v>
      </c>
      <c r="E4504" s="52">
        <v>-0.0182</v>
      </c>
      <c r="F4504" s="53">
        <v>4.55E8</v>
      </c>
      <c r="G4504" s="49" t="s">
        <v>56</v>
      </c>
      <c r="I4504" s="51">
        <v>292261.0</v>
      </c>
      <c r="J4504" s="49" t="s">
        <v>57</v>
      </c>
      <c r="K4504" s="49" t="s">
        <v>1380</v>
      </c>
    </row>
    <row r="4505">
      <c r="A4505" s="49" t="s">
        <v>9260</v>
      </c>
      <c r="B4505" s="49" t="s">
        <v>9261</v>
      </c>
      <c r="C4505" s="50">
        <v>53.05</v>
      </c>
      <c r="D4505" s="51">
        <v>2.91</v>
      </c>
      <c r="E4505" s="52">
        <v>0.058</v>
      </c>
      <c r="F4505" s="53">
        <v>1.73E9</v>
      </c>
      <c r="G4505" s="49" t="s">
        <v>56</v>
      </c>
      <c r="H4505" s="51">
        <v>1992.0</v>
      </c>
      <c r="I4505" s="51">
        <v>253614.0</v>
      </c>
      <c r="J4505" s="49" t="s">
        <v>57</v>
      </c>
      <c r="K4505" s="49" t="s">
        <v>345</v>
      </c>
    </row>
    <row r="4506">
      <c r="A4506" s="49" t="s">
        <v>9262</v>
      </c>
      <c r="B4506" s="49" t="s">
        <v>9263</v>
      </c>
      <c r="C4506" s="50">
        <v>64.0</v>
      </c>
      <c r="D4506" s="51">
        <v>-2.25</v>
      </c>
      <c r="E4506" s="52">
        <v>-0.034</v>
      </c>
      <c r="F4506" s="53">
        <v>5.05E9</v>
      </c>
      <c r="G4506" s="49" t="s">
        <v>56</v>
      </c>
      <c r="I4506" s="51">
        <v>824374.0</v>
      </c>
      <c r="J4506" s="49" t="s">
        <v>57</v>
      </c>
      <c r="K4506" s="49" t="s">
        <v>4493</v>
      </c>
    </row>
    <row r="4507">
      <c r="A4507" s="49" t="s">
        <v>9264</v>
      </c>
      <c r="B4507" s="49" t="s">
        <v>9265</v>
      </c>
      <c r="C4507" s="50">
        <v>67.53</v>
      </c>
      <c r="D4507" s="51">
        <v>-1.61</v>
      </c>
      <c r="E4507" s="52">
        <v>-0.0233</v>
      </c>
      <c r="F4507" s="53">
        <v>7.42E10</v>
      </c>
      <c r="G4507" s="49" t="s">
        <v>56</v>
      </c>
      <c r="I4507" s="51">
        <v>1.8107841E7</v>
      </c>
      <c r="J4507" s="49" t="s">
        <v>107</v>
      </c>
      <c r="K4507" s="49" t="s">
        <v>108</v>
      </c>
    </row>
    <row r="4508">
      <c r="A4508" s="49" t="s">
        <v>9266</v>
      </c>
      <c r="B4508" s="49" t="s">
        <v>9267</v>
      </c>
      <c r="C4508" s="50">
        <v>8.8</v>
      </c>
      <c r="D4508" s="51">
        <v>-0.05</v>
      </c>
      <c r="E4508" s="52">
        <v>-0.0057</v>
      </c>
      <c r="F4508" s="53">
        <v>1.31E9</v>
      </c>
      <c r="G4508" s="49" t="s">
        <v>56</v>
      </c>
      <c r="H4508" s="51">
        <v>1993.0</v>
      </c>
      <c r="I4508" s="51">
        <v>91447.0</v>
      </c>
      <c r="J4508" s="49" t="s">
        <v>72</v>
      </c>
      <c r="K4508" s="49" t="s">
        <v>185</v>
      </c>
    </row>
    <row r="4509">
      <c r="A4509" s="49" t="s">
        <v>9268</v>
      </c>
      <c r="B4509" s="49" t="s">
        <v>9269</v>
      </c>
      <c r="C4509" s="50">
        <v>9.39</v>
      </c>
      <c r="D4509" s="51">
        <v>-0.09</v>
      </c>
      <c r="E4509" s="52">
        <v>-0.0095</v>
      </c>
      <c r="F4509" s="53">
        <v>1.4E9</v>
      </c>
      <c r="G4509" s="49" t="s">
        <v>56</v>
      </c>
      <c r="H4509" s="51">
        <v>1998.0</v>
      </c>
      <c r="I4509" s="51">
        <v>337356.0</v>
      </c>
      <c r="J4509" s="49" t="s">
        <v>72</v>
      </c>
      <c r="K4509" s="49" t="s">
        <v>185</v>
      </c>
    </row>
    <row r="4510">
      <c r="A4510" s="49" t="s">
        <v>9270</v>
      </c>
      <c r="B4510" s="49" t="s">
        <v>9271</v>
      </c>
      <c r="C4510" s="50">
        <v>8.74</v>
      </c>
      <c r="D4510" s="51">
        <v>-0.025</v>
      </c>
      <c r="E4510" s="52">
        <v>-0.0029</v>
      </c>
      <c r="F4510" s="53">
        <v>1.3E9</v>
      </c>
      <c r="G4510" s="49" t="s">
        <v>56</v>
      </c>
      <c r="I4510" s="51">
        <v>69786.0</v>
      </c>
      <c r="J4510" s="49" t="s">
        <v>72</v>
      </c>
      <c r="K4510" s="49" t="s">
        <v>185</v>
      </c>
    </row>
    <row r="4511">
      <c r="A4511" s="49" t="s">
        <v>9272</v>
      </c>
      <c r="B4511" s="49" t="s">
        <v>9273</v>
      </c>
      <c r="C4511" s="50">
        <v>8.23</v>
      </c>
      <c r="D4511" s="51">
        <v>-0.03</v>
      </c>
      <c r="E4511" s="52">
        <v>-0.0036</v>
      </c>
      <c r="F4511" s="53">
        <v>1.04E11</v>
      </c>
      <c r="G4511" s="49" t="s">
        <v>1626</v>
      </c>
      <c r="H4511" s="54"/>
      <c r="I4511" s="51">
        <v>3848005.0</v>
      </c>
      <c r="J4511" s="49" t="s">
        <v>72</v>
      </c>
      <c r="K4511" s="49" t="s">
        <v>878</v>
      </c>
    </row>
    <row r="4512">
      <c r="A4512" s="49" t="s">
        <v>9274</v>
      </c>
      <c r="B4512" s="49" t="s">
        <v>9275</v>
      </c>
      <c r="C4512" s="50">
        <v>10.03</v>
      </c>
      <c r="D4512" s="51">
        <v>-0.02</v>
      </c>
      <c r="E4512" s="52">
        <v>-0.002</v>
      </c>
      <c r="F4512" s="53">
        <v>1.5E9</v>
      </c>
      <c r="G4512" s="49" t="s">
        <v>56</v>
      </c>
      <c r="H4512" s="51">
        <v>2003.0</v>
      </c>
      <c r="I4512" s="51">
        <v>294553.0</v>
      </c>
      <c r="J4512" s="49" t="s">
        <v>72</v>
      </c>
      <c r="K4512" s="49" t="s">
        <v>185</v>
      </c>
    </row>
    <row r="4513">
      <c r="A4513" s="49" t="s">
        <v>9276</v>
      </c>
      <c r="B4513" s="49" t="s">
        <v>9277</v>
      </c>
      <c r="C4513" s="50">
        <v>9.95</v>
      </c>
      <c r="D4513" s="51">
        <v>-0.05</v>
      </c>
      <c r="E4513" s="52">
        <v>-0.005</v>
      </c>
      <c r="F4513" s="53">
        <v>1.49E9</v>
      </c>
      <c r="G4513" s="49" t="s">
        <v>56</v>
      </c>
      <c r="H4513" s="51">
        <v>1998.0</v>
      </c>
      <c r="I4513" s="51">
        <v>107709.0</v>
      </c>
      <c r="J4513" s="49" t="s">
        <v>72</v>
      </c>
      <c r="K4513" s="49" t="s">
        <v>185</v>
      </c>
    </row>
    <row r="4514">
      <c r="A4514" s="49" t="s">
        <v>9278</v>
      </c>
      <c r="B4514" s="49" t="s">
        <v>9279</v>
      </c>
      <c r="C4514" s="50">
        <v>0.2677</v>
      </c>
      <c r="D4514" s="51">
        <v>-0.0768</v>
      </c>
      <c r="E4514" s="52">
        <v>-0.2229</v>
      </c>
      <c r="F4514" s="51">
        <v>4.9301966E7</v>
      </c>
      <c r="G4514" s="49" t="s">
        <v>56</v>
      </c>
      <c r="I4514" s="51">
        <v>6.741899E7</v>
      </c>
      <c r="J4514" s="49" t="s">
        <v>95</v>
      </c>
      <c r="K4514" s="49" t="s">
        <v>1289</v>
      </c>
    </row>
    <row r="4515">
      <c r="A4515" s="49" t="s">
        <v>9280</v>
      </c>
      <c r="B4515" s="49" t="s">
        <v>9281</v>
      </c>
      <c r="C4515" s="50">
        <v>47.85</v>
      </c>
      <c r="D4515" s="51">
        <v>0.22</v>
      </c>
      <c r="E4515" s="52">
        <v>0.0046</v>
      </c>
      <c r="F4515" s="53">
        <v>7.47E9</v>
      </c>
      <c r="G4515" s="49" t="s">
        <v>56</v>
      </c>
      <c r="I4515" s="51">
        <v>1414414.0</v>
      </c>
      <c r="J4515" s="49" t="s">
        <v>223</v>
      </c>
      <c r="K4515" s="49" t="s">
        <v>953</v>
      </c>
    </row>
    <row r="4516">
      <c r="A4516" s="49" t="s">
        <v>9282</v>
      </c>
      <c r="B4516" s="49" t="s">
        <v>9283</v>
      </c>
      <c r="C4516" s="50">
        <v>364.94</v>
      </c>
      <c r="D4516" s="51">
        <v>-5.33</v>
      </c>
      <c r="E4516" s="52">
        <v>-0.0144</v>
      </c>
      <c r="F4516" s="53">
        <v>7.83E9</v>
      </c>
      <c r="G4516" s="49" t="s">
        <v>56</v>
      </c>
      <c r="H4516" s="51">
        <v>2013.0</v>
      </c>
      <c r="I4516" s="51">
        <v>302818.0</v>
      </c>
      <c r="J4516" s="49" t="s">
        <v>95</v>
      </c>
      <c r="K4516" s="49" t="s">
        <v>149</v>
      </c>
    </row>
    <row r="4517">
      <c r="A4517" s="49" t="s">
        <v>9284</v>
      </c>
      <c r="B4517" s="49" t="s">
        <v>9285</v>
      </c>
      <c r="C4517" s="50">
        <v>7.73</v>
      </c>
      <c r="D4517" s="51">
        <v>-0.09</v>
      </c>
      <c r="E4517" s="52">
        <v>-0.0115</v>
      </c>
      <c r="F4517" s="53">
        <v>3.67E8</v>
      </c>
      <c r="G4517" s="49" t="s">
        <v>121</v>
      </c>
      <c r="H4517" s="54"/>
      <c r="I4517" s="51">
        <v>507443.0</v>
      </c>
      <c r="J4517" s="49" t="s">
        <v>127</v>
      </c>
      <c r="K4517" s="49" t="s">
        <v>2825</v>
      </c>
    </row>
    <row r="4518">
      <c r="A4518" s="49" t="s">
        <v>9286</v>
      </c>
      <c r="B4518" s="49" t="s">
        <v>9287</v>
      </c>
      <c r="C4518" s="50">
        <v>21.87</v>
      </c>
      <c r="D4518" s="51">
        <v>-0.41</v>
      </c>
      <c r="E4518" s="52">
        <v>-0.0184</v>
      </c>
      <c r="F4518" s="53">
        <v>2.78E8</v>
      </c>
      <c r="G4518" s="49" t="s">
        <v>56</v>
      </c>
      <c r="I4518" s="51">
        <v>11188.0</v>
      </c>
      <c r="J4518" s="49" t="s">
        <v>72</v>
      </c>
      <c r="K4518" s="49" t="s">
        <v>133</v>
      </c>
    </row>
    <row r="4519">
      <c r="A4519" s="49" t="s">
        <v>9288</v>
      </c>
      <c r="B4519" s="49" t="s">
        <v>9289</v>
      </c>
      <c r="C4519" s="50">
        <v>5.99</v>
      </c>
      <c r="D4519" s="51">
        <v>0.01</v>
      </c>
      <c r="E4519" s="52">
        <v>0.0017</v>
      </c>
      <c r="F4519" s="53">
        <v>8.94E8</v>
      </c>
      <c r="G4519" s="49" t="s">
        <v>56</v>
      </c>
      <c r="H4519" s="51">
        <v>1988.0</v>
      </c>
      <c r="I4519" s="51">
        <v>177352.0</v>
      </c>
      <c r="J4519" s="49" t="s">
        <v>72</v>
      </c>
      <c r="K4519" s="49" t="s">
        <v>185</v>
      </c>
    </row>
    <row r="4520">
      <c r="A4520" s="49" t="s">
        <v>9290</v>
      </c>
      <c r="B4520" s="49" t="s">
        <v>9291</v>
      </c>
      <c r="C4520" s="50">
        <v>2.0</v>
      </c>
      <c r="D4520" s="51">
        <v>-0.04</v>
      </c>
      <c r="E4520" s="52">
        <v>-0.0196</v>
      </c>
      <c r="F4520" s="53">
        <v>3.76E8</v>
      </c>
      <c r="G4520" s="49" t="s">
        <v>56</v>
      </c>
      <c r="H4520" s="51">
        <v>1996.0</v>
      </c>
      <c r="I4520" s="51">
        <v>1371773.0</v>
      </c>
      <c r="J4520" s="49" t="s">
        <v>107</v>
      </c>
      <c r="K4520" s="49" t="s">
        <v>111</v>
      </c>
    </row>
    <row r="4521">
      <c r="A4521" s="49" t="s">
        <v>9292</v>
      </c>
      <c r="B4521" s="49" t="s">
        <v>9293</v>
      </c>
      <c r="C4521" s="50">
        <v>0.5363</v>
      </c>
      <c r="D4521" s="51">
        <v>-0.0123</v>
      </c>
      <c r="E4521" s="52">
        <v>-0.0224</v>
      </c>
      <c r="F4521" s="51">
        <v>2.7301655E7</v>
      </c>
      <c r="G4521" s="49" t="s">
        <v>56</v>
      </c>
      <c r="H4521" s="51">
        <v>2021.0</v>
      </c>
      <c r="I4521" s="51">
        <v>156752.0</v>
      </c>
      <c r="J4521" s="49" t="s">
        <v>107</v>
      </c>
      <c r="K4521" s="49" t="s">
        <v>348</v>
      </c>
    </row>
    <row r="4522">
      <c r="A4522" s="49" t="s">
        <v>9294</v>
      </c>
      <c r="B4522" s="49" t="s">
        <v>9295</v>
      </c>
      <c r="C4522" s="50">
        <v>0.0469</v>
      </c>
      <c r="D4522" s="51">
        <v>0.0</v>
      </c>
      <c r="E4522" s="52">
        <v>0.0</v>
      </c>
      <c r="F4522" s="51">
        <v>2387559.0</v>
      </c>
      <c r="G4522" s="49" t="s">
        <v>56</v>
      </c>
      <c r="H4522" s="51">
        <v>2021.0</v>
      </c>
      <c r="I4522" s="51">
        <v>300.0</v>
      </c>
      <c r="J4522" s="49" t="s">
        <v>107</v>
      </c>
      <c r="K4522" s="49" t="s">
        <v>348</v>
      </c>
    </row>
    <row r="4523">
      <c r="A4523" s="49" t="s">
        <v>9296</v>
      </c>
      <c r="B4523" s="49" t="s">
        <v>9297</v>
      </c>
      <c r="C4523" s="50">
        <v>12.18</v>
      </c>
      <c r="D4523" s="51">
        <v>-0.04</v>
      </c>
      <c r="E4523" s="52">
        <v>-0.0033</v>
      </c>
      <c r="F4523" s="53">
        <v>1.4E8</v>
      </c>
      <c r="G4523" s="49" t="s">
        <v>56</v>
      </c>
      <c r="H4523" s="51">
        <v>2007.0</v>
      </c>
      <c r="I4523" s="51">
        <v>19712.0</v>
      </c>
      <c r="J4523" s="49" t="s">
        <v>223</v>
      </c>
      <c r="K4523" s="49" t="s">
        <v>953</v>
      </c>
    </row>
    <row r="4524">
      <c r="A4524" s="49" t="s">
        <v>9298</v>
      </c>
      <c r="B4524" s="49" t="s">
        <v>9299</v>
      </c>
      <c r="C4524" s="50">
        <v>1.44</v>
      </c>
      <c r="D4524" s="51">
        <v>-0.17</v>
      </c>
      <c r="E4524" s="52">
        <v>-0.1056</v>
      </c>
      <c r="F4524" s="53">
        <v>4.55E8</v>
      </c>
      <c r="G4524" s="49" t="s">
        <v>56</v>
      </c>
      <c r="H4524" s="51">
        <v>2019.0</v>
      </c>
      <c r="I4524" s="51">
        <v>3125679.0</v>
      </c>
      <c r="J4524" s="49" t="s">
        <v>315</v>
      </c>
      <c r="K4524" s="49" t="s">
        <v>111</v>
      </c>
    </row>
    <row r="4525">
      <c r="A4525" s="49" t="s">
        <v>9300</v>
      </c>
      <c r="B4525" s="49" t="s">
        <v>9301</v>
      </c>
      <c r="C4525" s="50">
        <v>0.2858</v>
      </c>
      <c r="D4525" s="51">
        <v>0.1288</v>
      </c>
      <c r="E4525" s="52">
        <v>0.8204</v>
      </c>
      <c r="F4525" s="51">
        <v>9.0400745E7</v>
      </c>
      <c r="G4525" s="49" t="s">
        <v>56</v>
      </c>
      <c r="H4525" s="51">
        <v>2019.0</v>
      </c>
      <c r="I4525" s="51">
        <v>108362.0</v>
      </c>
      <c r="J4525" s="49" t="s">
        <v>315</v>
      </c>
      <c r="K4525" s="49" t="s">
        <v>111</v>
      </c>
    </row>
    <row r="4526">
      <c r="A4526" s="49" t="s">
        <v>9302</v>
      </c>
      <c r="B4526" s="49" t="s">
        <v>9303</v>
      </c>
      <c r="C4526" s="50">
        <v>9.15</v>
      </c>
      <c r="D4526" s="51">
        <v>-0.05</v>
      </c>
      <c r="E4526" s="52">
        <v>-0.0054</v>
      </c>
      <c r="F4526" s="53">
        <v>1.37E9</v>
      </c>
      <c r="G4526" s="49" t="s">
        <v>56</v>
      </c>
      <c r="H4526" s="51">
        <v>1993.0</v>
      </c>
      <c r="I4526" s="51">
        <v>52045.0</v>
      </c>
      <c r="J4526" s="49" t="s">
        <v>72</v>
      </c>
      <c r="K4526" s="49" t="s">
        <v>185</v>
      </c>
    </row>
    <row r="4527">
      <c r="A4527" s="49" t="s">
        <v>9304</v>
      </c>
      <c r="B4527" s="49" t="s">
        <v>9305</v>
      </c>
      <c r="C4527" s="50">
        <v>12.3</v>
      </c>
      <c r="D4527" s="51">
        <v>-0.01</v>
      </c>
      <c r="E4527" s="52">
        <v>-8.0E-4</v>
      </c>
      <c r="F4527" s="53">
        <v>1.92E9</v>
      </c>
      <c r="G4527" s="49" t="s">
        <v>56</v>
      </c>
      <c r="H4527" s="51">
        <v>2006.0</v>
      </c>
      <c r="I4527" s="51">
        <v>835807.0</v>
      </c>
      <c r="J4527" s="49" t="s">
        <v>57</v>
      </c>
      <c r="K4527" s="49" t="s">
        <v>64</v>
      </c>
    </row>
    <row r="4528">
      <c r="A4528" s="49" t="s">
        <v>9306</v>
      </c>
      <c r="B4528" s="49" t="s">
        <v>9307</v>
      </c>
      <c r="C4528" s="50">
        <v>0.426</v>
      </c>
      <c r="D4528" s="51">
        <v>0.0092</v>
      </c>
      <c r="E4528" s="52">
        <v>0.0221</v>
      </c>
      <c r="F4528" s="51">
        <v>1.05648E7</v>
      </c>
      <c r="G4528" s="54"/>
      <c r="H4528" s="51">
        <v>2023.0</v>
      </c>
      <c r="I4528" s="51">
        <v>26633.0</v>
      </c>
      <c r="J4528" s="49" t="s">
        <v>95</v>
      </c>
      <c r="K4528" s="49" t="s">
        <v>593</v>
      </c>
    </row>
    <row r="4529">
      <c r="A4529" s="49" t="s">
        <v>9308</v>
      </c>
      <c r="B4529" s="49" t="s">
        <v>9309</v>
      </c>
      <c r="C4529" s="50">
        <v>7.77</v>
      </c>
      <c r="D4529" s="51">
        <v>-0.09</v>
      </c>
      <c r="E4529" s="52">
        <v>-0.0115</v>
      </c>
      <c r="F4529" s="53">
        <v>3.13E8</v>
      </c>
      <c r="G4529" s="49" t="s">
        <v>587</v>
      </c>
      <c r="H4529" s="51">
        <v>2011.0</v>
      </c>
      <c r="I4529" s="51">
        <v>123883.0</v>
      </c>
      <c r="J4529" s="49" t="s">
        <v>107</v>
      </c>
      <c r="K4529" s="49" t="s">
        <v>108</v>
      </c>
    </row>
    <row r="4530">
      <c r="A4530" s="49" t="s">
        <v>9310</v>
      </c>
      <c r="B4530" s="49" t="s">
        <v>9311</v>
      </c>
      <c r="C4530" s="50">
        <v>12.28</v>
      </c>
      <c r="D4530" s="51">
        <v>-0.22</v>
      </c>
      <c r="E4530" s="52">
        <v>-0.0176</v>
      </c>
      <c r="F4530" s="51">
        <v>2.611956E7</v>
      </c>
      <c r="G4530" s="49" t="s">
        <v>56</v>
      </c>
      <c r="H4530" s="51">
        <v>2003.0</v>
      </c>
      <c r="I4530" s="51">
        <v>2530.0</v>
      </c>
      <c r="J4530" s="49" t="s">
        <v>223</v>
      </c>
      <c r="K4530" s="49" t="s">
        <v>953</v>
      </c>
    </row>
    <row r="4531">
      <c r="A4531" s="49" t="s">
        <v>9312</v>
      </c>
      <c r="B4531" s="49" t="s">
        <v>9313</v>
      </c>
      <c r="C4531" s="50">
        <v>3.11</v>
      </c>
      <c r="D4531" s="51">
        <v>-0.08</v>
      </c>
      <c r="E4531" s="52">
        <v>-0.0251</v>
      </c>
      <c r="F4531" s="53">
        <v>3.22E8</v>
      </c>
      <c r="G4531" s="49" t="s">
        <v>56</v>
      </c>
      <c r="H4531" s="51">
        <v>2021.0</v>
      </c>
      <c r="I4531" s="51">
        <v>860512.0</v>
      </c>
      <c r="J4531" s="49" t="s">
        <v>82</v>
      </c>
      <c r="K4531" s="49" t="s">
        <v>498</v>
      </c>
    </row>
    <row r="4532">
      <c r="A4532" s="49" t="s">
        <v>9314</v>
      </c>
      <c r="B4532" s="49" t="s">
        <v>9315</v>
      </c>
      <c r="C4532" s="50">
        <v>8.5459</v>
      </c>
      <c r="D4532" s="51">
        <v>-0.1191</v>
      </c>
      <c r="E4532" s="52">
        <v>-0.0137</v>
      </c>
      <c r="F4532" s="51">
        <v>0.0</v>
      </c>
      <c r="G4532" s="49" t="s">
        <v>56</v>
      </c>
      <c r="I4532" s="51">
        <v>8740.0</v>
      </c>
      <c r="J4532" s="49" t="s">
        <v>72</v>
      </c>
      <c r="K4532" s="49" t="s">
        <v>552</v>
      </c>
    </row>
    <row r="4533">
      <c r="A4533" s="49" t="s">
        <v>9316</v>
      </c>
      <c r="B4533" s="49" t="s">
        <v>9317</v>
      </c>
      <c r="C4533" s="50">
        <v>15.06</v>
      </c>
      <c r="D4533" s="51">
        <v>-0.28</v>
      </c>
      <c r="E4533" s="52">
        <v>-0.0183</v>
      </c>
      <c r="F4533" s="51">
        <v>0.0</v>
      </c>
      <c r="G4533" s="49" t="s">
        <v>56</v>
      </c>
      <c r="I4533" s="51">
        <v>42038.0</v>
      </c>
      <c r="J4533" s="49" t="s">
        <v>72</v>
      </c>
      <c r="K4533" s="49" t="s">
        <v>481</v>
      </c>
    </row>
    <row r="4534">
      <c r="A4534" s="49" t="s">
        <v>9318</v>
      </c>
      <c r="B4534" s="49" t="s">
        <v>9319</v>
      </c>
      <c r="C4534" s="50">
        <v>20.52</v>
      </c>
      <c r="D4534" s="51">
        <v>-0.88</v>
      </c>
      <c r="E4534" s="52">
        <v>-0.0411</v>
      </c>
      <c r="F4534" s="53">
        <v>1.66E9</v>
      </c>
      <c r="G4534" s="49" t="s">
        <v>56</v>
      </c>
      <c r="H4534" s="51">
        <v>2010.0</v>
      </c>
      <c r="I4534" s="51">
        <v>723591.0</v>
      </c>
      <c r="J4534" s="49" t="s">
        <v>107</v>
      </c>
      <c r="K4534" s="49" t="s">
        <v>108</v>
      </c>
    </row>
    <row r="4535">
      <c r="A4535" s="49" t="s">
        <v>9320</v>
      </c>
      <c r="B4535" s="49" t="s">
        <v>9321</v>
      </c>
      <c r="C4535" s="50">
        <v>9.0</v>
      </c>
      <c r="D4535" s="51">
        <v>-0.06</v>
      </c>
      <c r="E4535" s="52">
        <v>-0.0066</v>
      </c>
      <c r="F4535" s="53">
        <v>1.34E9</v>
      </c>
      <c r="G4535" s="49" t="s">
        <v>56</v>
      </c>
      <c r="H4535" s="51">
        <v>1991.0</v>
      </c>
      <c r="I4535" s="51">
        <v>121263.0</v>
      </c>
      <c r="J4535" s="49" t="s">
        <v>72</v>
      </c>
      <c r="K4535" s="49" t="s">
        <v>185</v>
      </c>
    </row>
    <row r="4536">
      <c r="A4536" s="49" t="s">
        <v>9322</v>
      </c>
      <c r="B4536" s="49" t="s">
        <v>9323</v>
      </c>
      <c r="C4536" s="50">
        <v>16.97</v>
      </c>
      <c r="D4536" s="51">
        <v>-0.3</v>
      </c>
      <c r="E4536" s="52">
        <v>-0.0174</v>
      </c>
      <c r="F4536" s="53">
        <v>6.25E8</v>
      </c>
      <c r="G4536" s="49" t="s">
        <v>56</v>
      </c>
      <c r="H4536" s="51">
        <v>1983.0</v>
      </c>
      <c r="I4536" s="51">
        <v>127917.0</v>
      </c>
      <c r="J4536" s="49" t="s">
        <v>95</v>
      </c>
      <c r="K4536" s="49" t="s">
        <v>362</v>
      </c>
    </row>
    <row r="4537">
      <c r="A4537" s="49" t="s">
        <v>9324</v>
      </c>
      <c r="B4537" s="49" t="s">
        <v>9325</v>
      </c>
      <c r="C4537" s="50">
        <v>16.81</v>
      </c>
      <c r="D4537" s="51">
        <v>-0.04</v>
      </c>
      <c r="E4537" s="52">
        <v>-0.0024</v>
      </c>
      <c r="F4537" s="53">
        <v>1.61E8</v>
      </c>
      <c r="G4537" s="49" t="s">
        <v>56</v>
      </c>
      <c r="H4537" s="51">
        <v>2018.0</v>
      </c>
      <c r="I4537" s="51">
        <v>12331.0</v>
      </c>
      <c r="J4537" s="49" t="s">
        <v>72</v>
      </c>
      <c r="K4537" s="49" t="s">
        <v>133</v>
      </c>
    </row>
    <row r="4538">
      <c r="A4538" s="49" t="s">
        <v>9326</v>
      </c>
      <c r="B4538" s="49" t="s">
        <v>9327</v>
      </c>
      <c r="C4538" s="50">
        <v>14.66</v>
      </c>
      <c r="D4538" s="51">
        <v>-0.4</v>
      </c>
      <c r="E4538" s="52">
        <v>-0.0266</v>
      </c>
      <c r="F4538" s="53">
        <v>1.2E9</v>
      </c>
      <c r="G4538" s="49" t="s">
        <v>56</v>
      </c>
      <c r="H4538" s="51">
        <v>1995.0</v>
      </c>
      <c r="I4538" s="51">
        <v>570893.0</v>
      </c>
      <c r="J4538" s="49" t="s">
        <v>82</v>
      </c>
      <c r="K4538" s="49" t="s">
        <v>152</v>
      </c>
    </row>
    <row r="4539">
      <c r="A4539" s="49" t="s">
        <v>9328</v>
      </c>
      <c r="B4539" s="49" t="s">
        <v>9329</v>
      </c>
      <c r="C4539" s="50">
        <v>9.45</v>
      </c>
      <c r="D4539" s="51">
        <v>0.04</v>
      </c>
      <c r="E4539" s="52">
        <v>0.0043</v>
      </c>
      <c r="F4539" s="53">
        <v>1.41E9</v>
      </c>
      <c r="G4539" s="49" t="s">
        <v>56</v>
      </c>
      <c r="I4539" s="51">
        <v>566927.0</v>
      </c>
      <c r="J4539" s="49" t="s">
        <v>72</v>
      </c>
      <c r="K4539" s="49" t="s">
        <v>185</v>
      </c>
    </row>
    <row r="4540">
      <c r="A4540" s="49" t="s">
        <v>9330</v>
      </c>
      <c r="B4540" s="49" t="s">
        <v>9331</v>
      </c>
      <c r="C4540" s="50">
        <v>0.4102</v>
      </c>
      <c r="D4540" s="51">
        <v>-0.0112</v>
      </c>
      <c r="E4540" s="52">
        <v>-0.0266</v>
      </c>
      <c r="F4540" s="51">
        <v>1.8430446E7</v>
      </c>
      <c r="G4540" s="49" t="s">
        <v>56</v>
      </c>
      <c r="H4540" s="51">
        <v>2014.0</v>
      </c>
      <c r="I4540" s="51">
        <v>521480.0</v>
      </c>
      <c r="J4540" s="49" t="s">
        <v>82</v>
      </c>
      <c r="K4540" s="49" t="s">
        <v>152</v>
      </c>
    </row>
    <row r="4541">
      <c r="A4541" s="49" t="s">
        <v>9332</v>
      </c>
      <c r="B4541" s="49" t="s">
        <v>9333</v>
      </c>
      <c r="C4541" s="50">
        <v>8.55</v>
      </c>
      <c r="D4541" s="51">
        <v>-0.04</v>
      </c>
      <c r="E4541" s="52">
        <v>-0.0047</v>
      </c>
      <c r="F4541" s="51">
        <v>0.0</v>
      </c>
      <c r="G4541" s="49" t="s">
        <v>56</v>
      </c>
      <c r="H4541" s="51">
        <v>1992.0</v>
      </c>
      <c r="I4541" s="51">
        <v>102435.0</v>
      </c>
      <c r="J4541" s="49" t="s">
        <v>72</v>
      </c>
      <c r="K4541" s="49" t="s">
        <v>552</v>
      </c>
    </row>
    <row r="4542">
      <c r="A4542" s="49" t="s">
        <v>9334</v>
      </c>
      <c r="B4542" s="49" t="s">
        <v>9335</v>
      </c>
      <c r="C4542" s="50">
        <v>3.68</v>
      </c>
      <c r="D4542" s="51">
        <v>-0.31</v>
      </c>
      <c r="E4542" s="52">
        <v>-0.0777</v>
      </c>
      <c r="F4542" s="51">
        <v>8.3438716E7</v>
      </c>
      <c r="G4542" s="49" t="s">
        <v>504</v>
      </c>
      <c r="H4542" s="51">
        <v>2021.0</v>
      </c>
      <c r="I4542" s="51">
        <v>6607.0</v>
      </c>
      <c r="J4542" s="54"/>
      <c r="K4542" s="54"/>
    </row>
    <row r="4543">
      <c r="A4543" s="49" t="s">
        <v>9336</v>
      </c>
      <c r="B4543" s="49" t="s">
        <v>9337</v>
      </c>
      <c r="C4543" s="50">
        <v>2.4</v>
      </c>
      <c r="D4543" s="51">
        <v>0.0</v>
      </c>
      <c r="E4543" s="52">
        <v>0.0</v>
      </c>
      <c r="F4543" s="51">
        <v>3.5592E7</v>
      </c>
      <c r="G4543" s="49" t="s">
        <v>504</v>
      </c>
      <c r="H4543" s="51">
        <v>2021.0</v>
      </c>
      <c r="I4543" s="51">
        <v>58093.0</v>
      </c>
      <c r="J4543" s="49" t="s">
        <v>82</v>
      </c>
      <c r="K4543" s="49" t="s">
        <v>83</v>
      </c>
    </row>
    <row r="4544">
      <c r="A4544" s="49" t="s">
        <v>9338</v>
      </c>
      <c r="B4544" s="49" t="s">
        <v>9339</v>
      </c>
      <c r="C4544" s="50">
        <v>1.27</v>
      </c>
      <c r="D4544" s="51">
        <v>-0.06</v>
      </c>
      <c r="E4544" s="52">
        <v>-0.0451</v>
      </c>
      <c r="F4544" s="51">
        <v>2.6797721E7</v>
      </c>
      <c r="G4544" s="49" t="s">
        <v>56</v>
      </c>
      <c r="H4544" s="51">
        <v>2017.0</v>
      </c>
      <c r="I4544" s="51">
        <v>193878.0</v>
      </c>
      <c r="J4544" s="49" t="s">
        <v>82</v>
      </c>
      <c r="K4544" s="49" t="s">
        <v>379</v>
      </c>
    </row>
    <row r="4545">
      <c r="A4545" s="49" t="s">
        <v>9340</v>
      </c>
      <c r="B4545" s="49" t="s">
        <v>9341</v>
      </c>
      <c r="C4545" s="50">
        <v>2.79</v>
      </c>
      <c r="D4545" s="51">
        <v>-0.07</v>
      </c>
      <c r="E4545" s="52">
        <v>-0.0245</v>
      </c>
      <c r="F4545" s="53">
        <v>3.71E8</v>
      </c>
      <c r="G4545" s="49" t="s">
        <v>56</v>
      </c>
      <c r="H4545" s="51">
        <v>2020.0</v>
      </c>
      <c r="I4545" s="51">
        <v>144153.0</v>
      </c>
      <c r="J4545" s="49" t="s">
        <v>107</v>
      </c>
      <c r="K4545" s="49" t="s">
        <v>348</v>
      </c>
    </row>
    <row r="4546">
      <c r="A4546" s="49" t="s">
        <v>9342</v>
      </c>
      <c r="B4546" s="49" t="s">
        <v>9343</v>
      </c>
      <c r="C4546" s="50">
        <v>0.19</v>
      </c>
      <c r="D4546" s="51">
        <v>-0.0101</v>
      </c>
      <c r="E4546" s="52">
        <v>-0.0505</v>
      </c>
      <c r="F4546" s="51">
        <v>2.525877E7</v>
      </c>
      <c r="G4546" s="49" t="s">
        <v>56</v>
      </c>
      <c r="H4546" s="51">
        <v>2020.0</v>
      </c>
      <c r="I4546" s="51">
        <v>296.0</v>
      </c>
      <c r="J4546" s="49" t="s">
        <v>107</v>
      </c>
      <c r="K4546" s="49" t="s">
        <v>348</v>
      </c>
    </row>
    <row r="4547">
      <c r="A4547" s="49" t="s">
        <v>9344</v>
      </c>
      <c r="B4547" s="49" t="s">
        <v>9345</v>
      </c>
      <c r="C4547" s="50">
        <v>129.28</v>
      </c>
      <c r="D4547" s="51">
        <v>-7.97</v>
      </c>
      <c r="E4547" s="52">
        <v>-0.0581</v>
      </c>
      <c r="F4547" s="53">
        <v>2.16E9</v>
      </c>
      <c r="G4547" s="49" t="s">
        <v>56</v>
      </c>
      <c r="H4547" s="51">
        <v>2008.0</v>
      </c>
      <c r="I4547" s="51">
        <v>322294.0</v>
      </c>
      <c r="J4547" s="49" t="s">
        <v>57</v>
      </c>
      <c r="K4547" s="49" t="s">
        <v>4493</v>
      </c>
    </row>
    <row r="4548">
      <c r="A4548" s="49" t="s">
        <v>9346</v>
      </c>
      <c r="B4548" s="49" t="s">
        <v>9347</v>
      </c>
      <c r="C4548" s="50">
        <v>0.7</v>
      </c>
      <c r="D4548" s="51">
        <v>-0.04</v>
      </c>
      <c r="E4548" s="52">
        <v>-0.0541</v>
      </c>
      <c r="F4548" s="51">
        <v>1707146.0</v>
      </c>
      <c r="G4548" s="49" t="s">
        <v>738</v>
      </c>
      <c r="H4548" s="54"/>
      <c r="I4548" s="51">
        <v>5704.0</v>
      </c>
      <c r="J4548" s="49" t="s">
        <v>107</v>
      </c>
      <c r="K4548" s="49" t="s">
        <v>262</v>
      </c>
    </row>
    <row r="4549">
      <c r="A4549" s="49" t="s">
        <v>9348</v>
      </c>
      <c r="B4549" s="49" t="s">
        <v>9349</v>
      </c>
      <c r="C4549" s="50">
        <v>2.75</v>
      </c>
      <c r="D4549" s="51">
        <v>-0.31</v>
      </c>
      <c r="E4549" s="52">
        <v>-0.1013</v>
      </c>
      <c r="F4549" s="53">
        <v>2.33E8</v>
      </c>
      <c r="G4549" s="54"/>
      <c r="H4549" s="51">
        <v>2021.0</v>
      </c>
      <c r="I4549" s="51">
        <v>42135.0</v>
      </c>
      <c r="J4549" s="49" t="s">
        <v>95</v>
      </c>
      <c r="K4549" s="49" t="s">
        <v>707</v>
      </c>
    </row>
    <row r="4550">
      <c r="A4550" s="49" t="s">
        <v>9350</v>
      </c>
      <c r="B4550" s="49" t="s">
        <v>9351</v>
      </c>
      <c r="C4550" s="50">
        <v>1.34</v>
      </c>
      <c r="D4550" s="51">
        <v>-0.06</v>
      </c>
      <c r="E4550" s="52">
        <v>-0.0429</v>
      </c>
      <c r="F4550" s="51">
        <v>3.7351388E7</v>
      </c>
      <c r="G4550" s="49" t="s">
        <v>67</v>
      </c>
      <c r="H4550" s="51">
        <v>2022.0</v>
      </c>
      <c r="I4550" s="51">
        <v>1037.0</v>
      </c>
      <c r="J4550" s="49" t="s">
        <v>107</v>
      </c>
      <c r="K4550" s="49" t="s">
        <v>108</v>
      </c>
    </row>
    <row r="4551">
      <c r="A4551" s="49" t="s">
        <v>9352</v>
      </c>
      <c r="B4551" s="49" t="s">
        <v>9353</v>
      </c>
      <c r="C4551" s="50">
        <v>3.11</v>
      </c>
      <c r="D4551" s="51">
        <v>-0.14</v>
      </c>
      <c r="E4551" s="52">
        <v>-0.0431</v>
      </c>
      <c r="F4551" s="53">
        <v>6.94E8</v>
      </c>
      <c r="G4551" s="49" t="s">
        <v>67</v>
      </c>
      <c r="H4551" s="51">
        <v>2017.0</v>
      </c>
      <c r="I4551" s="51">
        <v>894762.0</v>
      </c>
      <c r="J4551" s="49" t="s">
        <v>95</v>
      </c>
      <c r="K4551" s="49" t="s">
        <v>800</v>
      </c>
    </row>
    <row r="4552">
      <c r="A4552" s="49" t="s">
        <v>9354</v>
      </c>
      <c r="B4552" s="49" t="s">
        <v>9355</v>
      </c>
      <c r="C4552" s="50">
        <v>13.04</v>
      </c>
      <c r="D4552" s="51">
        <v>-0.12</v>
      </c>
      <c r="E4552" s="52">
        <v>-0.0091</v>
      </c>
      <c r="F4552" s="53">
        <v>2.38E9</v>
      </c>
      <c r="G4552" s="49" t="s">
        <v>56</v>
      </c>
      <c r="H4552" s="51">
        <v>2021.0</v>
      </c>
      <c r="I4552" s="51">
        <v>348738.0</v>
      </c>
      <c r="J4552" s="49" t="s">
        <v>107</v>
      </c>
      <c r="K4552" s="49" t="s">
        <v>262</v>
      </c>
    </row>
    <row r="4553">
      <c r="A4553" s="49" t="s">
        <v>9356</v>
      </c>
      <c r="B4553" s="49" t="s">
        <v>9357</v>
      </c>
      <c r="C4553" s="50">
        <v>9.41</v>
      </c>
      <c r="D4553" s="51">
        <v>-0.07</v>
      </c>
      <c r="E4553" s="52">
        <v>-0.0074</v>
      </c>
      <c r="F4553" s="51">
        <v>0.0</v>
      </c>
      <c r="G4553" s="49" t="s">
        <v>56</v>
      </c>
      <c r="H4553" s="51">
        <v>1999.0</v>
      </c>
      <c r="I4553" s="51">
        <v>495829.0</v>
      </c>
      <c r="J4553" s="49" t="s">
        <v>72</v>
      </c>
      <c r="K4553" s="49" t="s">
        <v>124</v>
      </c>
    </row>
    <row r="4554">
      <c r="A4554" s="49" t="s">
        <v>9358</v>
      </c>
      <c r="B4554" s="49" t="s">
        <v>9359</v>
      </c>
      <c r="C4554" s="50">
        <v>9.72</v>
      </c>
      <c r="D4554" s="51">
        <v>-0.03</v>
      </c>
      <c r="E4554" s="52">
        <v>-0.0031</v>
      </c>
      <c r="F4554" s="51">
        <v>0.0</v>
      </c>
      <c r="G4554" s="49" t="s">
        <v>56</v>
      </c>
      <c r="H4554" s="51">
        <v>1999.0</v>
      </c>
      <c r="I4554" s="51">
        <v>974088.0</v>
      </c>
      <c r="J4554" s="49" t="s">
        <v>72</v>
      </c>
      <c r="K4554" s="49" t="s">
        <v>124</v>
      </c>
    </row>
    <row r="4555">
      <c r="A4555" s="49" t="s">
        <v>9360</v>
      </c>
      <c r="B4555" s="49" t="s">
        <v>9361</v>
      </c>
      <c r="C4555" s="50">
        <v>6.04</v>
      </c>
      <c r="D4555" s="51">
        <v>-0.2</v>
      </c>
      <c r="E4555" s="52">
        <v>-0.0321</v>
      </c>
      <c r="F4555" s="51">
        <v>3.6776431E7</v>
      </c>
      <c r="G4555" s="49" t="s">
        <v>56</v>
      </c>
      <c r="I4555" s="51">
        <v>13710.0</v>
      </c>
      <c r="J4555" s="49" t="s">
        <v>82</v>
      </c>
      <c r="K4555" s="49" t="s">
        <v>211</v>
      </c>
    </row>
    <row r="4556">
      <c r="A4556" s="49" t="s">
        <v>9362</v>
      </c>
      <c r="B4556" s="49" t="s">
        <v>9363</v>
      </c>
      <c r="C4556" s="50">
        <v>0.3233</v>
      </c>
      <c r="D4556" s="51">
        <v>0.0033</v>
      </c>
      <c r="E4556" s="52">
        <v>0.0103</v>
      </c>
      <c r="F4556" s="53">
        <v>1.71E8</v>
      </c>
      <c r="G4556" s="49" t="s">
        <v>121</v>
      </c>
      <c r="H4556" s="54"/>
      <c r="I4556" s="51">
        <v>780539.0</v>
      </c>
      <c r="J4556" s="49" t="s">
        <v>127</v>
      </c>
      <c r="K4556" s="49" t="s">
        <v>441</v>
      </c>
    </row>
    <row r="4557">
      <c r="A4557" s="49" t="s">
        <v>9364</v>
      </c>
      <c r="B4557" s="49" t="s">
        <v>9365</v>
      </c>
      <c r="C4557" s="50">
        <v>7.5</v>
      </c>
      <c r="D4557" s="51">
        <v>0.0</v>
      </c>
      <c r="E4557" s="52">
        <v>0.0</v>
      </c>
      <c r="F4557" s="53">
        <v>6.12E8</v>
      </c>
      <c r="G4557" s="49" t="s">
        <v>422</v>
      </c>
      <c r="I4557" s="51">
        <v>25151.0</v>
      </c>
      <c r="J4557" s="49" t="s">
        <v>82</v>
      </c>
      <c r="K4557" s="49" t="s">
        <v>83</v>
      </c>
    </row>
    <row r="4558">
      <c r="A4558" s="49" t="s">
        <v>9366</v>
      </c>
      <c r="B4558" s="49" t="s">
        <v>9367</v>
      </c>
      <c r="C4558" s="50">
        <v>1.45</v>
      </c>
      <c r="D4558" s="51">
        <v>0.0</v>
      </c>
      <c r="E4558" s="52">
        <v>0.0</v>
      </c>
      <c r="F4558" s="51">
        <v>0.0</v>
      </c>
      <c r="G4558" s="49" t="s">
        <v>422</v>
      </c>
      <c r="I4558" s="51">
        <v>4050.0</v>
      </c>
      <c r="J4558" s="49" t="s">
        <v>82</v>
      </c>
      <c r="K4558" s="49" t="s">
        <v>83</v>
      </c>
    </row>
    <row r="4559">
      <c r="A4559" s="49" t="s">
        <v>9368</v>
      </c>
      <c r="B4559" s="49" t="s">
        <v>9369</v>
      </c>
      <c r="C4559" s="50">
        <v>9.19</v>
      </c>
      <c r="D4559" s="51">
        <v>-0.05</v>
      </c>
      <c r="E4559" s="52">
        <v>-0.0054</v>
      </c>
      <c r="F4559" s="53">
        <v>2.78E9</v>
      </c>
      <c r="G4559" s="49" t="s">
        <v>56</v>
      </c>
      <c r="H4559" s="51">
        <v>1999.0</v>
      </c>
      <c r="I4559" s="51">
        <v>55988.0</v>
      </c>
      <c r="J4559" s="49" t="s">
        <v>72</v>
      </c>
      <c r="K4559" s="49" t="s">
        <v>124</v>
      </c>
    </row>
    <row r="4560">
      <c r="A4560" s="49" t="s">
        <v>9370</v>
      </c>
      <c r="B4560" s="49" t="s">
        <v>9371</v>
      </c>
      <c r="C4560" s="50">
        <v>1.09</v>
      </c>
      <c r="D4560" s="51">
        <v>0.03</v>
      </c>
      <c r="E4560" s="52">
        <v>0.0283</v>
      </c>
      <c r="F4560" s="51">
        <v>1811940.0</v>
      </c>
      <c r="G4560" s="49" t="s">
        <v>56</v>
      </c>
      <c r="I4560" s="51">
        <v>3151.0</v>
      </c>
      <c r="J4560" s="49" t="s">
        <v>82</v>
      </c>
      <c r="K4560" s="49" t="s">
        <v>379</v>
      </c>
    </row>
    <row r="4561">
      <c r="A4561" s="49" t="s">
        <v>9372</v>
      </c>
      <c r="B4561" s="49" t="s">
        <v>9373</v>
      </c>
      <c r="C4561" s="50">
        <v>10.4</v>
      </c>
      <c r="D4561" s="51">
        <v>0.1</v>
      </c>
      <c r="E4561" s="52">
        <v>0.0097</v>
      </c>
      <c r="F4561" s="53">
        <v>1.2E9</v>
      </c>
      <c r="G4561" s="49" t="s">
        <v>56</v>
      </c>
      <c r="H4561" s="51">
        <v>2021.0</v>
      </c>
      <c r="I4561" s="51">
        <v>718524.0</v>
      </c>
      <c r="J4561" s="49" t="s">
        <v>145</v>
      </c>
      <c r="K4561" s="49" t="s">
        <v>146</v>
      </c>
    </row>
    <row r="4562">
      <c r="A4562" s="49" t="s">
        <v>9374</v>
      </c>
      <c r="B4562" s="49" t="s">
        <v>9375</v>
      </c>
      <c r="C4562" s="50">
        <v>56.0</v>
      </c>
      <c r="D4562" s="51">
        <v>-0.8</v>
      </c>
      <c r="E4562" s="52">
        <v>-0.0141</v>
      </c>
      <c r="F4562" s="53">
        <v>3.21E9</v>
      </c>
      <c r="G4562" s="49" t="s">
        <v>56</v>
      </c>
      <c r="H4562" s="51">
        <v>2020.0</v>
      </c>
      <c r="I4562" s="51">
        <v>730643.0</v>
      </c>
      <c r="J4562" s="49" t="s">
        <v>82</v>
      </c>
      <c r="K4562" s="49" t="s">
        <v>178</v>
      </c>
    </row>
    <row r="4563">
      <c r="A4563" s="49" t="s">
        <v>9376</v>
      </c>
      <c r="B4563" s="49" t="s">
        <v>9377</v>
      </c>
      <c r="C4563" s="50">
        <v>4.14</v>
      </c>
      <c r="D4563" s="51">
        <v>-0.06</v>
      </c>
      <c r="E4563" s="52">
        <v>-0.0143</v>
      </c>
      <c r="F4563" s="53">
        <v>8.64E8</v>
      </c>
      <c r="G4563" s="49" t="s">
        <v>236</v>
      </c>
      <c r="H4563" s="51">
        <v>1995.0</v>
      </c>
      <c r="I4563" s="51">
        <v>2251746.0</v>
      </c>
      <c r="J4563" s="49" t="s">
        <v>95</v>
      </c>
      <c r="K4563" s="49" t="s">
        <v>1315</v>
      </c>
    </row>
    <row r="4564">
      <c r="A4564" s="49" t="s">
        <v>9378</v>
      </c>
      <c r="B4564" s="49" t="s">
        <v>9379</v>
      </c>
      <c r="C4564" s="50">
        <v>63.99</v>
      </c>
      <c r="D4564" s="51">
        <v>-0.6</v>
      </c>
      <c r="E4564" s="52">
        <v>-0.0093</v>
      </c>
      <c r="F4564" s="53">
        <v>2.61E8</v>
      </c>
      <c r="G4564" s="49" t="s">
        <v>56</v>
      </c>
      <c r="H4564" s="51">
        <v>1993.0</v>
      </c>
      <c r="I4564" s="51">
        <v>22197.0</v>
      </c>
      <c r="J4564" s="49" t="s">
        <v>95</v>
      </c>
      <c r="K4564" s="49" t="s">
        <v>1195</v>
      </c>
    </row>
    <row r="4565">
      <c r="A4565" s="49" t="s">
        <v>9380</v>
      </c>
      <c r="B4565" s="49" t="s">
        <v>9381</v>
      </c>
      <c r="C4565" s="50">
        <v>22.1</v>
      </c>
      <c r="D4565" s="51">
        <v>0.79</v>
      </c>
      <c r="E4565" s="52">
        <v>0.0371</v>
      </c>
      <c r="F4565" s="51">
        <v>0.0</v>
      </c>
      <c r="G4565" s="54"/>
      <c r="H4565" s="51">
        <v>2023.0</v>
      </c>
      <c r="I4565" s="51">
        <v>2352921.0</v>
      </c>
      <c r="J4565" s="54"/>
      <c r="K4565" s="54"/>
    </row>
    <row r="4566">
      <c r="A4566" s="49" t="s">
        <v>9382</v>
      </c>
      <c r="B4566" s="49" t="s">
        <v>9383</v>
      </c>
      <c r="C4566" s="50">
        <v>18.12</v>
      </c>
      <c r="D4566" s="51">
        <v>0.27</v>
      </c>
      <c r="E4566" s="52">
        <v>0.0151</v>
      </c>
      <c r="F4566" s="53">
        <v>3.46E8</v>
      </c>
      <c r="G4566" s="49" t="s">
        <v>56</v>
      </c>
      <c r="I4566" s="51">
        <v>143547.0</v>
      </c>
      <c r="J4566" s="49" t="s">
        <v>82</v>
      </c>
      <c r="K4566" s="49" t="s">
        <v>83</v>
      </c>
    </row>
    <row r="4567">
      <c r="A4567" s="49" t="s">
        <v>9384</v>
      </c>
      <c r="B4567" s="49" t="s">
        <v>9385</v>
      </c>
      <c r="C4567" s="50">
        <v>2.395</v>
      </c>
      <c r="D4567" s="51">
        <v>-0.185</v>
      </c>
      <c r="E4567" s="52">
        <v>-0.0717</v>
      </c>
      <c r="F4567" s="51">
        <v>8.6435497E7</v>
      </c>
      <c r="G4567" s="49" t="s">
        <v>56</v>
      </c>
      <c r="H4567" s="51">
        <v>2020.0</v>
      </c>
      <c r="I4567" s="51">
        <v>181143.0</v>
      </c>
      <c r="J4567" s="49" t="s">
        <v>57</v>
      </c>
      <c r="K4567" s="49" t="s">
        <v>1611</v>
      </c>
    </row>
    <row r="4568">
      <c r="A4568" s="49" t="s">
        <v>9386</v>
      </c>
      <c r="B4568" s="49" t="s">
        <v>9387</v>
      </c>
      <c r="C4568" s="50">
        <v>17.12</v>
      </c>
      <c r="D4568" s="51">
        <v>-0.25</v>
      </c>
      <c r="E4568" s="52">
        <v>-0.0144</v>
      </c>
      <c r="F4568" s="53">
        <v>2.08E9</v>
      </c>
      <c r="G4568" s="49" t="s">
        <v>56</v>
      </c>
      <c r="I4568" s="51">
        <v>648173.0</v>
      </c>
      <c r="J4568" s="49" t="s">
        <v>72</v>
      </c>
      <c r="K4568" s="49" t="s">
        <v>185</v>
      </c>
    </row>
    <row r="4569">
      <c r="A4569" s="49" t="s">
        <v>9388</v>
      </c>
      <c r="B4569" s="49" t="s">
        <v>9389</v>
      </c>
      <c r="C4569" s="50">
        <v>9.33</v>
      </c>
      <c r="D4569" s="51">
        <v>-0.02</v>
      </c>
      <c r="E4569" s="52">
        <v>-0.0021</v>
      </c>
      <c r="F4569" s="51">
        <v>0.0</v>
      </c>
      <c r="G4569" s="49" t="s">
        <v>56</v>
      </c>
      <c r="H4569" s="51">
        <v>1992.0</v>
      </c>
      <c r="I4569" s="51">
        <v>14077.0</v>
      </c>
      <c r="J4569" s="49" t="s">
        <v>72</v>
      </c>
      <c r="K4569" s="49" t="s">
        <v>321</v>
      </c>
    </row>
    <row r="4570">
      <c r="A4570" s="49" t="s">
        <v>9390</v>
      </c>
      <c r="B4570" s="49" t="s">
        <v>9391</v>
      </c>
      <c r="C4570" s="50">
        <v>3.61</v>
      </c>
      <c r="D4570" s="51">
        <v>0.0</v>
      </c>
      <c r="E4570" s="52">
        <v>0.0</v>
      </c>
      <c r="F4570" s="53">
        <v>1.1E8</v>
      </c>
      <c r="G4570" s="49" t="s">
        <v>56</v>
      </c>
      <c r="I4570" s="51">
        <v>65881.0</v>
      </c>
      <c r="J4570" s="49" t="s">
        <v>127</v>
      </c>
      <c r="K4570" s="49" t="s">
        <v>128</v>
      </c>
    </row>
    <row r="4571">
      <c r="A4571" s="49" t="s">
        <v>9392</v>
      </c>
      <c r="B4571" s="49" t="s">
        <v>9393</v>
      </c>
      <c r="C4571" s="50">
        <v>13.75</v>
      </c>
      <c r="D4571" s="51">
        <v>-0.16</v>
      </c>
      <c r="E4571" s="52">
        <v>-0.0115</v>
      </c>
      <c r="F4571" s="51">
        <v>0.0</v>
      </c>
      <c r="G4571" s="49" t="s">
        <v>56</v>
      </c>
      <c r="H4571" s="51">
        <v>2010.0</v>
      </c>
      <c r="I4571" s="51">
        <v>96997.0</v>
      </c>
      <c r="J4571" s="49" t="s">
        <v>72</v>
      </c>
      <c r="K4571" s="49" t="s">
        <v>552</v>
      </c>
    </row>
    <row r="4572">
      <c r="A4572" s="49" t="s">
        <v>9394</v>
      </c>
      <c r="B4572" s="49" t="s">
        <v>9395</v>
      </c>
      <c r="C4572" s="50">
        <v>8.955</v>
      </c>
      <c r="D4572" s="51">
        <v>-0.035</v>
      </c>
      <c r="E4572" s="52">
        <v>-0.0039</v>
      </c>
      <c r="F4572" s="51">
        <v>0.0</v>
      </c>
      <c r="G4572" s="49" t="s">
        <v>56</v>
      </c>
      <c r="H4572" s="51">
        <v>2002.0</v>
      </c>
      <c r="I4572" s="51">
        <v>83839.0</v>
      </c>
      <c r="J4572" s="49" t="s">
        <v>72</v>
      </c>
      <c r="K4572" s="49" t="s">
        <v>321</v>
      </c>
    </row>
    <row r="4573">
      <c r="A4573" s="49" t="s">
        <v>9396</v>
      </c>
      <c r="B4573" s="49" t="s">
        <v>9397</v>
      </c>
      <c r="C4573" s="50">
        <v>29.75</v>
      </c>
      <c r="D4573" s="51">
        <v>-0.37</v>
      </c>
      <c r="E4573" s="52">
        <v>-0.0123</v>
      </c>
      <c r="F4573" s="53">
        <v>1.12E9</v>
      </c>
      <c r="G4573" s="49" t="s">
        <v>56</v>
      </c>
      <c r="H4573" s="51">
        <v>2012.0</v>
      </c>
      <c r="I4573" s="51">
        <v>128368.0</v>
      </c>
      <c r="J4573" s="49" t="s">
        <v>72</v>
      </c>
      <c r="K4573" s="49" t="s">
        <v>133</v>
      </c>
    </row>
    <row r="4574">
      <c r="A4574" s="49" t="s">
        <v>9398</v>
      </c>
      <c r="B4574" s="49" t="s">
        <v>9399</v>
      </c>
      <c r="C4574" s="50">
        <v>111.13</v>
      </c>
      <c r="D4574" s="51">
        <v>-1.09</v>
      </c>
      <c r="E4574" s="52">
        <v>-0.0097</v>
      </c>
      <c r="F4574" s="53">
        <v>1.09E10</v>
      </c>
      <c r="G4574" s="49" t="s">
        <v>56</v>
      </c>
      <c r="H4574" s="51">
        <v>1996.0</v>
      </c>
      <c r="I4574" s="51">
        <v>718665.0</v>
      </c>
      <c r="J4574" s="49" t="s">
        <v>82</v>
      </c>
      <c r="K4574" s="49" t="s">
        <v>139</v>
      </c>
    </row>
    <row r="4575">
      <c r="A4575" s="49" t="s">
        <v>9400</v>
      </c>
      <c r="B4575" s="49" t="s">
        <v>9401</v>
      </c>
      <c r="C4575" s="50">
        <v>44.8</v>
      </c>
      <c r="D4575" s="51">
        <v>0.0</v>
      </c>
      <c r="E4575" s="52">
        <v>0.0</v>
      </c>
      <c r="F4575" s="53">
        <v>4.05E8</v>
      </c>
      <c r="G4575" s="49" t="s">
        <v>56</v>
      </c>
      <c r="I4575" s="51">
        <v>15185.0</v>
      </c>
      <c r="J4575" s="49" t="s">
        <v>72</v>
      </c>
      <c r="K4575" s="49" t="s">
        <v>133</v>
      </c>
    </row>
    <row r="4576">
      <c r="A4576" s="49" t="s">
        <v>9402</v>
      </c>
      <c r="B4576" s="49" t="s">
        <v>9403</v>
      </c>
      <c r="C4576" s="50">
        <v>8.47</v>
      </c>
      <c r="D4576" s="51">
        <v>-0.05</v>
      </c>
      <c r="E4576" s="52">
        <v>-0.0059</v>
      </c>
      <c r="F4576" s="51">
        <v>0.0</v>
      </c>
      <c r="G4576" s="49" t="s">
        <v>56</v>
      </c>
      <c r="H4576" s="51">
        <v>2002.0</v>
      </c>
      <c r="I4576" s="51">
        <v>3492.0</v>
      </c>
      <c r="J4576" s="49" t="s">
        <v>72</v>
      </c>
      <c r="K4576" s="49" t="s">
        <v>321</v>
      </c>
    </row>
    <row r="4577">
      <c r="A4577" s="49" t="s">
        <v>9404</v>
      </c>
      <c r="B4577" s="49" t="s">
        <v>9405</v>
      </c>
      <c r="C4577" s="50">
        <v>123.58</v>
      </c>
      <c r="D4577" s="51">
        <v>-1.66</v>
      </c>
      <c r="E4577" s="52">
        <v>-0.0133</v>
      </c>
      <c r="F4577" s="53">
        <v>1.18E9</v>
      </c>
      <c r="G4577" s="49" t="s">
        <v>236</v>
      </c>
      <c r="H4577" s="51">
        <v>1951.0</v>
      </c>
      <c r="I4577" s="51">
        <v>263675.0</v>
      </c>
      <c r="J4577" s="49" t="s">
        <v>223</v>
      </c>
      <c r="K4577" s="49" t="s">
        <v>953</v>
      </c>
    </row>
    <row r="4578">
      <c r="A4578" s="49" t="s">
        <v>9406</v>
      </c>
      <c r="B4578" s="49" t="s">
        <v>9407</v>
      </c>
      <c r="C4578" s="50">
        <v>0.7401</v>
      </c>
      <c r="D4578" s="51">
        <v>-0.0098</v>
      </c>
      <c r="E4578" s="52">
        <v>-0.0131</v>
      </c>
      <c r="F4578" s="51">
        <v>1748395.0</v>
      </c>
      <c r="G4578" s="49" t="s">
        <v>56</v>
      </c>
      <c r="I4578" s="51">
        <v>12915.0</v>
      </c>
      <c r="J4578" s="49" t="s">
        <v>82</v>
      </c>
      <c r="K4578" s="49" t="s">
        <v>83</v>
      </c>
    </row>
    <row r="4579">
      <c r="A4579" s="49" t="s">
        <v>9408</v>
      </c>
      <c r="B4579" s="49" t="s">
        <v>9409</v>
      </c>
      <c r="C4579" s="50">
        <v>10.58</v>
      </c>
      <c r="D4579" s="51">
        <v>0.0</v>
      </c>
      <c r="E4579" s="52">
        <v>0.0</v>
      </c>
      <c r="F4579" s="51">
        <v>0.0</v>
      </c>
      <c r="G4579" s="49" t="s">
        <v>56</v>
      </c>
      <c r="H4579" s="51">
        <v>2021.0</v>
      </c>
      <c r="I4579" s="51">
        <v>1.0</v>
      </c>
      <c r="J4579" s="49" t="s">
        <v>72</v>
      </c>
      <c r="K4579" s="49" t="s">
        <v>73</v>
      </c>
    </row>
    <row r="4580">
      <c r="A4580" s="49" t="s">
        <v>9410</v>
      </c>
      <c r="B4580" s="49" t="s">
        <v>9411</v>
      </c>
      <c r="C4580" s="50">
        <v>32.81</v>
      </c>
      <c r="D4580" s="51">
        <v>-0.45</v>
      </c>
      <c r="E4580" s="52">
        <v>-0.0135</v>
      </c>
      <c r="F4580" s="53">
        <v>1.4E9</v>
      </c>
      <c r="G4580" s="49" t="s">
        <v>56</v>
      </c>
      <c r="I4580" s="51">
        <v>221345.0</v>
      </c>
      <c r="J4580" s="49" t="s">
        <v>72</v>
      </c>
      <c r="K4580" s="49" t="s">
        <v>133</v>
      </c>
    </row>
    <row r="4581">
      <c r="A4581" s="49" t="s">
        <v>9412</v>
      </c>
      <c r="B4581" s="49" t="s">
        <v>9413</v>
      </c>
      <c r="C4581" s="50">
        <v>6.2</v>
      </c>
      <c r="D4581" s="51">
        <v>-0.3</v>
      </c>
      <c r="E4581" s="52">
        <v>-0.0462</v>
      </c>
      <c r="F4581" s="53">
        <v>2.18E8</v>
      </c>
      <c r="G4581" s="49" t="s">
        <v>1576</v>
      </c>
      <c r="H4581" s="51">
        <v>2020.0</v>
      </c>
      <c r="I4581" s="51">
        <v>1782.0</v>
      </c>
      <c r="J4581" s="49" t="s">
        <v>82</v>
      </c>
      <c r="K4581" s="49" t="s">
        <v>83</v>
      </c>
    </row>
    <row r="4582">
      <c r="A4582" s="49" t="s">
        <v>9414</v>
      </c>
      <c r="B4582" s="49" t="s">
        <v>9415</v>
      </c>
      <c r="C4582" s="50">
        <v>9.48</v>
      </c>
      <c r="D4582" s="51">
        <v>-0.09</v>
      </c>
      <c r="E4582" s="52">
        <v>-0.0094</v>
      </c>
      <c r="F4582" s="51">
        <v>0.0</v>
      </c>
      <c r="G4582" s="49" t="s">
        <v>56</v>
      </c>
      <c r="H4582" s="51">
        <v>2002.0</v>
      </c>
      <c r="I4582" s="51">
        <v>31971.0</v>
      </c>
      <c r="J4582" s="49" t="s">
        <v>72</v>
      </c>
      <c r="K4582" s="49" t="s">
        <v>321</v>
      </c>
    </row>
    <row r="4583">
      <c r="A4583" s="49" t="s">
        <v>9416</v>
      </c>
      <c r="B4583" s="49" t="s">
        <v>9417</v>
      </c>
      <c r="C4583" s="50">
        <v>9.93</v>
      </c>
      <c r="D4583" s="51">
        <v>-0.06</v>
      </c>
      <c r="E4583" s="52">
        <v>-0.006</v>
      </c>
      <c r="F4583" s="51">
        <v>0.0</v>
      </c>
      <c r="G4583" s="54"/>
      <c r="H4583" s="51">
        <v>2021.0</v>
      </c>
      <c r="I4583" s="51">
        <v>182650.0</v>
      </c>
      <c r="J4583" s="49" t="s">
        <v>72</v>
      </c>
      <c r="K4583" s="49" t="s">
        <v>481</v>
      </c>
    </row>
    <row r="4584">
      <c r="A4584" s="49" t="s">
        <v>9418</v>
      </c>
      <c r="B4584" s="49" t="s">
        <v>9419</v>
      </c>
      <c r="C4584" s="50">
        <v>0.3701</v>
      </c>
      <c r="D4584" s="51">
        <v>-0.0119</v>
      </c>
      <c r="E4584" s="52">
        <v>-0.0312</v>
      </c>
      <c r="F4584" s="51">
        <v>1559854.0</v>
      </c>
      <c r="G4584" s="49" t="s">
        <v>56</v>
      </c>
      <c r="H4584" s="51">
        <v>2007.0</v>
      </c>
      <c r="I4584" s="51">
        <v>26704.0</v>
      </c>
      <c r="J4584" s="49" t="s">
        <v>82</v>
      </c>
      <c r="K4584" s="49" t="s">
        <v>83</v>
      </c>
    </row>
    <row r="4585">
      <c r="A4585" s="49" t="s">
        <v>9420</v>
      </c>
      <c r="B4585" s="49" t="s">
        <v>9421</v>
      </c>
      <c r="C4585" s="50">
        <v>33.87</v>
      </c>
      <c r="D4585" s="51">
        <v>-1.83</v>
      </c>
      <c r="E4585" s="52">
        <v>-0.0513</v>
      </c>
      <c r="F4585" s="53">
        <v>2.55E8</v>
      </c>
      <c r="G4585" s="49" t="s">
        <v>56</v>
      </c>
      <c r="I4585" s="51">
        <v>18680.0</v>
      </c>
      <c r="J4585" s="49" t="s">
        <v>223</v>
      </c>
      <c r="K4585" s="49" t="s">
        <v>956</v>
      </c>
    </row>
    <row r="4586">
      <c r="A4586" s="49" t="s">
        <v>9422</v>
      </c>
      <c r="B4586" s="49" t="s">
        <v>9423</v>
      </c>
      <c r="C4586" s="50">
        <v>8.08</v>
      </c>
      <c r="D4586" s="51">
        <v>-0.12</v>
      </c>
      <c r="E4586" s="52">
        <v>-0.0146</v>
      </c>
      <c r="F4586" s="51">
        <v>0.0</v>
      </c>
      <c r="G4586" s="49" t="s">
        <v>56</v>
      </c>
      <c r="I4586" s="51">
        <v>182219.0</v>
      </c>
      <c r="J4586" s="49" t="s">
        <v>72</v>
      </c>
      <c r="K4586" s="49" t="s">
        <v>124</v>
      </c>
    </row>
    <row r="4587">
      <c r="A4587" s="49" t="s">
        <v>9424</v>
      </c>
      <c r="B4587" s="49" t="s">
        <v>9425</v>
      </c>
      <c r="C4587" s="50">
        <v>11.21</v>
      </c>
      <c r="D4587" s="51">
        <v>0.0</v>
      </c>
      <c r="E4587" s="52">
        <v>0.0</v>
      </c>
      <c r="F4587" s="51">
        <v>0.0</v>
      </c>
      <c r="G4587" s="49" t="s">
        <v>56</v>
      </c>
      <c r="H4587" s="51">
        <v>2021.0</v>
      </c>
      <c r="I4587" s="51">
        <v>2.0</v>
      </c>
      <c r="J4587" s="49" t="s">
        <v>72</v>
      </c>
      <c r="K4587" s="49" t="s">
        <v>73</v>
      </c>
    </row>
    <row r="4588">
      <c r="A4588" s="49" t="s">
        <v>9426</v>
      </c>
      <c r="B4588" s="49" t="s">
        <v>9427</v>
      </c>
      <c r="C4588" s="50">
        <v>0.0229</v>
      </c>
      <c r="D4588" s="51">
        <v>0.0107</v>
      </c>
      <c r="E4588" s="52">
        <v>0.8771</v>
      </c>
      <c r="F4588" s="51">
        <v>0.0</v>
      </c>
      <c r="G4588" s="49" t="s">
        <v>56</v>
      </c>
      <c r="H4588" s="51">
        <v>2021.0</v>
      </c>
      <c r="I4588" s="51">
        <v>254.0</v>
      </c>
      <c r="J4588" s="49" t="s">
        <v>72</v>
      </c>
      <c r="K4588" s="49" t="s">
        <v>73</v>
      </c>
    </row>
    <row r="4589">
      <c r="A4589" s="49" t="s">
        <v>9428</v>
      </c>
      <c r="B4589" s="49" t="s">
        <v>9429</v>
      </c>
      <c r="C4589" s="50">
        <v>4.6</v>
      </c>
      <c r="D4589" s="51">
        <v>4.6</v>
      </c>
      <c r="E4589" s="54"/>
      <c r="F4589" s="51">
        <v>0.0</v>
      </c>
      <c r="G4589" s="54"/>
      <c r="H4589" s="54"/>
      <c r="I4589" s="51">
        <v>611653.0</v>
      </c>
      <c r="J4589" s="54"/>
      <c r="K4589" s="54"/>
    </row>
    <row r="4590">
      <c r="A4590" s="49" t="s">
        <v>9430</v>
      </c>
      <c r="B4590" s="49" t="s">
        <v>9431</v>
      </c>
      <c r="C4590" s="50">
        <v>13.96</v>
      </c>
      <c r="D4590" s="51">
        <v>-0.36</v>
      </c>
      <c r="E4590" s="52">
        <v>-0.0251</v>
      </c>
      <c r="F4590" s="53">
        <v>5.94E9</v>
      </c>
      <c r="G4590" s="49" t="s">
        <v>56</v>
      </c>
      <c r="I4590" s="51">
        <v>1.6519096E7</v>
      </c>
      <c r="J4590" s="49" t="s">
        <v>95</v>
      </c>
      <c r="K4590" s="49" t="s">
        <v>1315</v>
      </c>
    </row>
    <row r="4591">
      <c r="A4591" s="49" t="s">
        <v>9432</v>
      </c>
      <c r="B4591" s="49" t="s">
        <v>9433</v>
      </c>
      <c r="C4591" s="50">
        <v>3.71</v>
      </c>
      <c r="D4591" s="51">
        <v>-0.07</v>
      </c>
      <c r="E4591" s="52">
        <v>-0.0185</v>
      </c>
      <c r="F4591" s="53">
        <v>3.59E8</v>
      </c>
      <c r="G4591" s="49" t="s">
        <v>56</v>
      </c>
      <c r="H4591" s="51">
        <v>2007.0</v>
      </c>
      <c r="I4591" s="51">
        <v>183701.0</v>
      </c>
      <c r="J4591" s="49" t="s">
        <v>95</v>
      </c>
      <c r="K4591" s="49" t="s">
        <v>388</v>
      </c>
    </row>
    <row r="4592">
      <c r="A4592" s="49" t="s">
        <v>9434</v>
      </c>
      <c r="B4592" s="49" t="s">
        <v>9435</v>
      </c>
      <c r="C4592" s="50">
        <v>0.56</v>
      </c>
      <c r="D4592" s="51">
        <v>-0.057</v>
      </c>
      <c r="E4592" s="52">
        <v>-0.0924</v>
      </c>
      <c r="F4592" s="51">
        <v>2.9328817E7</v>
      </c>
      <c r="G4592" s="49" t="s">
        <v>138</v>
      </c>
      <c r="H4592" s="51">
        <v>2017.0</v>
      </c>
      <c r="I4592" s="51">
        <v>130639.0</v>
      </c>
      <c r="J4592" s="49" t="s">
        <v>82</v>
      </c>
      <c r="K4592" s="49" t="s">
        <v>83</v>
      </c>
    </row>
    <row r="4593">
      <c r="A4593" s="49" t="s">
        <v>9436</v>
      </c>
      <c r="B4593" s="49" t="s">
        <v>9437</v>
      </c>
      <c r="C4593" s="50">
        <v>0.451</v>
      </c>
      <c r="D4593" s="51">
        <v>-0.0899</v>
      </c>
      <c r="E4593" s="52">
        <v>-0.1662</v>
      </c>
      <c r="F4593" s="51">
        <v>0.0</v>
      </c>
      <c r="G4593" s="49" t="s">
        <v>476</v>
      </c>
      <c r="I4593" s="51">
        <v>624479.0</v>
      </c>
      <c r="J4593" s="54"/>
      <c r="K4593" s="54"/>
    </row>
    <row r="4594">
      <c r="A4594" s="49" t="s">
        <v>9438</v>
      </c>
      <c r="B4594" s="49" t="s">
        <v>9439</v>
      </c>
      <c r="C4594" s="50">
        <v>0.0151</v>
      </c>
      <c r="D4594" s="51">
        <v>0.0</v>
      </c>
      <c r="E4594" s="52">
        <v>0.0</v>
      </c>
      <c r="F4594" s="51">
        <v>0.0</v>
      </c>
      <c r="G4594" s="49" t="s">
        <v>476</v>
      </c>
      <c r="I4594" s="51">
        <v>1.0</v>
      </c>
      <c r="J4594" s="54"/>
      <c r="K4594" s="54"/>
    </row>
    <row r="4595">
      <c r="A4595" s="49" t="s">
        <v>9440</v>
      </c>
      <c r="B4595" s="49" t="s">
        <v>9441</v>
      </c>
      <c r="C4595" s="50">
        <v>28.49</v>
      </c>
      <c r="D4595" s="51">
        <v>-0.45</v>
      </c>
      <c r="E4595" s="52">
        <v>-0.0156</v>
      </c>
      <c r="F4595" s="53">
        <v>3.22E9</v>
      </c>
      <c r="G4595" s="49" t="s">
        <v>56</v>
      </c>
      <c r="H4595" s="51">
        <v>2020.0</v>
      </c>
      <c r="I4595" s="51">
        <v>414007.0</v>
      </c>
      <c r="J4595" s="49" t="s">
        <v>107</v>
      </c>
      <c r="K4595" s="49" t="s">
        <v>262</v>
      </c>
    </row>
    <row r="4596">
      <c r="A4596" s="49" t="s">
        <v>9442</v>
      </c>
      <c r="B4596" s="49" t="s">
        <v>9443</v>
      </c>
      <c r="C4596" s="50">
        <v>0.4025</v>
      </c>
      <c r="D4596" s="51">
        <v>0.0081</v>
      </c>
      <c r="E4596" s="52">
        <v>0.0205</v>
      </c>
      <c r="F4596" s="51">
        <v>3797238.0</v>
      </c>
      <c r="G4596" s="49" t="s">
        <v>56</v>
      </c>
      <c r="I4596" s="51">
        <v>65582.0</v>
      </c>
      <c r="J4596" s="49" t="s">
        <v>72</v>
      </c>
      <c r="K4596" s="49" t="s">
        <v>124</v>
      </c>
    </row>
    <row r="4597">
      <c r="A4597" s="49" t="s">
        <v>9444</v>
      </c>
      <c r="B4597" s="49" t="s">
        <v>9445</v>
      </c>
      <c r="C4597" s="50">
        <v>0.0492</v>
      </c>
      <c r="D4597" s="51">
        <v>-1.0E-4</v>
      </c>
      <c r="E4597" s="52">
        <v>-0.002</v>
      </c>
      <c r="F4597" s="51">
        <v>464159.0</v>
      </c>
      <c r="G4597" s="49" t="s">
        <v>56</v>
      </c>
      <c r="I4597" s="51">
        <v>5000.0</v>
      </c>
      <c r="J4597" s="49" t="s">
        <v>72</v>
      </c>
      <c r="K4597" s="49" t="s">
        <v>124</v>
      </c>
    </row>
    <row r="4598">
      <c r="A4598" s="49" t="s">
        <v>9446</v>
      </c>
      <c r="B4598" s="49" t="s">
        <v>9447</v>
      </c>
      <c r="C4598" s="50">
        <v>1.31</v>
      </c>
      <c r="D4598" s="51">
        <v>0.0</v>
      </c>
      <c r="E4598" s="52">
        <v>0.0</v>
      </c>
      <c r="F4598" s="51">
        <v>1.3125276E7</v>
      </c>
      <c r="G4598" s="49" t="s">
        <v>1141</v>
      </c>
      <c r="H4598" s="54"/>
      <c r="I4598" s="51">
        <v>11539.0</v>
      </c>
      <c r="J4598" s="49" t="s">
        <v>145</v>
      </c>
      <c r="K4598" s="49" t="s">
        <v>588</v>
      </c>
    </row>
    <row r="4599">
      <c r="A4599" s="49" t="s">
        <v>9448</v>
      </c>
      <c r="B4599" s="49" t="s">
        <v>9449</v>
      </c>
      <c r="C4599" s="50">
        <v>15.03</v>
      </c>
      <c r="D4599" s="51">
        <v>0.0</v>
      </c>
      <c r="E4599" s="52">
        <v>0.0</v>
      </c>
      <c r="F4599" s="51">
        <v>3.665808E7</v>
      </c>
      <c r="G4599" s="49" t="s">
        <v>56</v>
      </c>
      <c r="H4599" s="51">
        <v>2017.0</v>
      </c>
      <c r="I4599" s="51">
        <v>19.0</v>
      </c>
      <c r="J4599" s="49" t="s">
        <v>223</v>
      </c>
      <c r="K4599" s="49" t="s">
        <v>224</v>
      </c>
    </row>
    <row r="4600">
      <c r="A4600" s="49" t="s">
        <v>9450</v>
      </c>
      <c r="B4600" s="49" t="s">
        <v>9451</v>
      </c>
      <c r="C4600" s="50">
        <v>3.6</v>
      </c>
      <c r="D4600" s="51">
        <v>-0.24</v>
      </c>
      <c r="E4600" s="52">
        <v>-0.0625</v>
      </c>
      <c r="F4600" s="51">
        <v>1.4529089E7</v>
      </c>
      <c r="G4600" s="49" t="s">
        <v>67</v>
      </c>
      <c r="H4600" s="51">
        <v>2004.0</v>
      </c>
      <c r="I4600" s="51">
        <v>33377.0</v>
      </c>
      <c r="J4600" s="49" t="s">
        <v>95</v>
      </c>
      <c r="K4600" s="49" t="s">
        <v>215</v>
      </c>
    </row>
    <row r="4601">
      <c r="A4601" s="49" t="s">
        <v>9452</v>
      </c>
      <c r="B4601" s="49" t="s">
        <v>9453</v>
      </c>
      <c r="C4601" s="50">
        <v>2.96</v>
      </c>
      <c r="D4601" s="51">
        <v>-0.05</v>
      </c>
      <c r="E4601" s="52">
        <v>-0.0166</v>
      </c>
      <c r="F4601" s="53">
        <v>2.68E8</v>
      </c>
      <c r="G4601" s="49" t="s">
        <v>56</v>
      </c>
      <c r="H4601" s="51">
        <v>2003.0</v>
      </c>
      <c r="I4601" s="51">
        <v>639205.0</v>
      </c>
      <c r="J4601" s="49" t="s">
        <v>72</v>
      </c>
      <c r="K4601" s="49" t="s">
        <v>552</v>
      </c>
    </row>
    <row r="4602">
      <c r="A4602" s="49" t="s">
        <v>9454</v>
      </c>
      <c r="B4602" s="49" t="s">
        <v>9455</v>
      </c>
      <c r="C4602" s="50">
        <v>20.92</v>
      </c>
      <c r="D4602" s="51">
        <v>0.07</v>
      </c>
      <c r="E4602" s="52">
        <v>0.0034</v>
      </c>
      <c r="F4602" s="54"/>
      <c r="G4602" s="49" t="s">
        <v>56</v>
      </c>
      <c r="I4602" s="51">
        <v>1888.0</v>
      </c>
      <c r="J4602" s="54"/>
      <c r="K4602" s="54"/>
    </row>
    <row r="4603">
      <c r="A4603" s="49" t="s">
        <v>9456</v>
      </c>
      <c r="B4603" s="49" t="s">
        <v>9457</v>
      </c>
      <c r="C4603" s="50">
        <v>2.63</v>
      </c>
      <c r="D4603" s="51">
        <v>-0.04</v>
      </c>
      <c r="E4603" s="52">
        <v>-0.015</v>
      </c>
      <c r="F4603" s="53">
        <v>2.0E8</v>
      </c>
      <c r="G4603" s="49" t="s">
        <v>56</v>
      </c>
      <c r="H4603" s="51">
        <v>2003.0</v>
      </c>
      <c r="I4603" s="51">
        <v>641595.0</v>
      </c>
      <c r="J4603" s="49" t="s">
        <v>72</v>
      </c>
      <c r="K4603" s="49" t="s">
        <v>552</v>
      </c>
    </row>
    <row r="4604">
      <c r="A4604" s="49" t="s">
        <v>9458</v>
      </c>
      <c r="B4604" s="49" t="s">
        <v>9459</v>
      </c>
      <c r="C4604" s="50">
        <v>20.507</v>
      </c>
      <c r="D4604" s="51">
        <v>-0.133</v>
      </c>
      <c r="E4604" s="52">
        <v>-0.0064</v>
      </c>
      <c r="F4604" s="54"/>
      <c r="G4604" s="49" t="s">
        <v>56</v>
      </c>
      <c r="I4604" s="51">
        <v>1700.0</v>
      </c>
      <c r="J4604" s="54"/>
      <c r="K4604" s="54"/>
    </row>
    <row r="4605">
      <c r="A4605" s="49" t="s">
        <v>9460</v>
      </c>
      <c r="B4605" s="49" t="s">
        <v>9461</v>
      </c>
      <c r="C4605" s="50">
        <v>51.29</v>
      </c>
      <c r="D4605" s="51">
        <v>-0.63</v>
      </c>
      <c r="E4605" s="52">
        <v>-0.0121</v>
      </c>
      <c r="F4605" s="53">
        <v>2.52E10</v>
      </c>
      <c r="G4605" s="49" t="s">
        <v>56</v>
      </c>
      <c r="I4605" s="51">
        <v>2923606.0</v>
      </c>
      <c r="J4605" s="49" t="s">
        <v>72</v>
      </c>
      <c r="K4605" s="49" t="s">
        <v>185</v>
      </c>
    </row>
    <row r="4606">
      <c r="A4606" s="49" t="s">
        <v>9462</v>
      </c>
      <c r="B4606" s="49" t="s">
        <v>9463</v>
      </c>
      <c r="C4606" s="50">
        <v>2.29</v>
      </c>
      <c r="D4606" s="51">
        <v>-0.07</v>
      </c>
      <c r="E4606" s="52">
        <v>-0.0297</v>
      </c>
      <c r="F4606" s="53">
        <v>1.06E8</v>
      </c>
      <c r="G4606" s="49" t="s">
        <v>56</v>
      </c>
      <c r="H4606" s="51">
        <v>2013.0</v>
      </c>
      <c r="I4606" s="51">
        <v>233318.0</v>
      </c>
      <c r="J4606" s="49" t="s">
        <v>95</v>
      </c>
      <c r="K4606" s="49" t="s">
        <v>1195</v>
      </c>
    </row>
    <row r="4607">
      <c r="A4607" s="49" t="s">
        <v>9464</v>
      </c>
      <c r="B4607" s="49" t="s">
        <v>9465</v>
      </c>
      <c r="C4607" s="50">
        <v>9.29</v>
      </c>
      <c r="D4607" s="51">
        <v>-0.1</v>
      </c>
      <c r="E4607" s="52">
        <v>-0.0107</v>
      </c>
      <c r="F4607" s="53">
        <v>5.52E8</v>
      </c>
      <c r="G4607" s="54"/>
      <c r="H4607" s="51">
        <v>2020.0</v>
      </c>
      <c r="I4607" s="51">
        <v>159043.0</v>
      </c>
      <c r="J4607" s="49" t="s">
        <v>72</v>
      </c>
      <c r="K4607" s="49" t="s">
        <v>481</v>
      </c>
    </row>
    <row r="4608">
      <c r="A4608" s="49" t="s">
        <v>9466</v>
      </c>
      <c r="B4608" s="49" t="s">
        <v>9467</v>
      </c>
      <c r="C4608" s="50">
        <v>32.6299</v>
      </c>
      <c r="D4608" s="51">
        <v>-0.0781</v>
      </c>
      <c r="E4608" s="52">
        <v>-0.0024</v>
      </c>
      <c r="F4608" s="51">
        <v>0.0</v>
      </c>
      <c r="G4608" s="49" t="s">
        <v>56</v>
      </c>
      <c r="H4608" s="51">
        <v>2012.0</v>
      </c>
      <c r="I4608" s="51">
        <v>6100.0</v>
      </c>
      <c r="J4608" s="49" t="s">
        <v>72</v>
      </c>
      <c r="K4608" s="49" t="s">
        <v>321</v>
      </c>
    </row>
    <row r="4609">
      <c r="A4609" s="49" t="s">
        <v>9468</v>
      </c>
      <c r="B4609" s="49" t="s">
        <v>9469</v>
      </c>
      <c r="C4609" s="50">
        <v>1.04</v>
      </c>
      <c r="D4609" s="51">
        <v>0.01</v>
      </c>
      <c r="E4609" s="52">
        <v>0.0097</v>
      </c>
      <c r="F4609" s="51">
        <v>7780867.0</v>
      </c>
      <c r="G4609" s="49" t="s">
        <v>56</v>
      </c>
      <c r="H4609" s="51">
        <v>2017.0</v>
      </c>
      <c r="I4609" s="51">
        <v>10536.0</v>
      </c>
      <c r="J4609" s="49" t="s">
        <v>82</v>
      </c>
      <c r="K4609" s="49" t="s">
        <v>498</v>
      </c>
    </row>
    <row r="4610">
      <c r="A4610" s="49" t="s">
        <v>9470</v>
      </c>
      <c r="B4610" s="49" t="s">
        <v>9471</v>
      </c>
      <c r="C4610" s="50">
        <v>216.17</v>
      </c>
      <c r="D4610" s="51">
        <v>-1.3</v>
      </c>
      <c r="E4610" s="52">
        <v>-0.006</v>
      </c>
      <c r="F4610" s="53">
        <v>1.23E10</v>
      </c>
      <c r="G4610" s="49" t="s">
        <v>56</v>
      </c>
      <c r="I4610" s="51">
        <v>235735.0</v>
      </c>
      <c r="J4610" s="49" t="s">
        <v>57</v>
      </c>
      <c r="K4610" s="49" t="s">
        <v>111</v>
      </c>
    </row>
    <row r="4611">
      <c r="A4611" s="49" t="s">
        <v>9472</v>
      </c>
      <c r="B4611" s="49" t="s">
        <v>9473</v>
      </c>
      <c r="C4611" s="50">
        <v>47.93</v>
      </c>
      <c r="D4611" s="51">
        <v>0.24</v>
      </c>
      <c r="E4611" s="52">
        <v>0.005</v>
      </c>
      <c r="F4611" s="53">
        <v>3.21E9</v>
      </c>
      <c r="G4611" s="49" t="s">
        <v>56</v>
      </c>
      <c r="H4611" s="51">
        <v>2022.0</v>
      </c>
      <c r="I4611" s="51">
        <v>1142896.0</v>
      </c>
      <c r="J4611" s="49" t="s">
        <v>223</v>
      </c>
      <c r="K4611" s="49" t="s">
        <v>953</v>
      </c>
    </row>
    <row r="4612">
      <c r="A4612" s="49" t="s">
        <v>9474</v>
      </c>
      <c r="B4612" s="49" t="s">
        <v>9475</v>
      </c>
      <c r="C4612" s="50">
        <v>9.35</v>
      </c>
      <c r="D4612" s="51">
        <v>-0.04</v>
      </c>
      <c r="E4612" s="52">
        <v>-0.0043</v>
      </c>
      <c r="F4612" s="51">
        <v>0.0</v>
      </c>
      <c r="G4612" s="49" t="s">
        <v>56</v>
      </c>
      <c r="H4612" s="51">
        <v>2002.0</v>
      </c>
      <c r="I4612" s="51">
        <v>982153.0</v>
      </c>
      <c r="J4612" s="49" t="s">
        <v>72</v>
      </c>
      <c r="K4612" s="49" t="s">
        <v>321</v>
      </c>
    </row>
    <row r="4613">
      <c r="A4613" s="49" t="s">
        <v>9476</v>
      </c>
      <c r="B4613" s="49" t="s">
        <v>9477</v>
      </c>
      <c r="C4613" s="50">
        <v>14.98</v>
      </c>
      <c r="D4613" s="51">
        <v>-0.03</v>
      </c>
      <c r="E4613" s="52">
        <v>-0.002</v>
      </c>
      <c r="F4613" s="53">
        <v>2.24E8</v>
      </c>
      <c r="G4613" s="49" t="s">
        <v>56</v>
      </c>
      <c r="H4613" s="51">
        <v>2021.0</v>
      </c>
      <c r="I4613" s="51">
        <v>24410.0</v>
      </c>
      <c r="J4613" s="49" t="s">
        <v>72</v>
      </c>
      <c r="K4613" s="49" t="s">
        <v>1641</v>
      </c>
    </row>
    <row r="4614">
      <c r="A4614" s="49" t="s">
        <v>9478</v>
      </c>
      <c r="B4614" s="49" t="s">
        <v>9479</v>
      </c>
      <c r="C4614" s="50">
        <v>52.39</v>
      </c>
      <c r="D4614" s="51">
        <v>-0.85</v>
      </c>
      <c r="E4614" s="52">
        <v>-0.016</v>
      </c>
      <c r="F4614" s="53">
        <v>1.06E11</v>
      </c>
      <c r="G4614" s="49" t="s">
        <v>56</v>
      </c>
      <c r="I4614" s="51">
        <v>1.1579375E7</v>
      </c>
      <c r="J4614" s="49" t="s">
        <v>365</v>
      </c>
      <c r="K4614" s="49" t="s">
        <v>456</v>
      </c>
    </row>
    <row r="4615">
      <c r="A4615" s="49" t="s">
        <v>9480</v>
      </c>
      <c r="B4615" s="49" t="s">
        <v>9481</v>
      </c>
      <c r="C4615" s="50">
        <v>22.13</v>
      </c>
      <c r="D4615" s="51">
        <v>-0.45</v>
      </c>
      <c r="E4615" s="52">
        <v>-0.0199</v>
      </c>
      <c r="F4615" s="54"/>
      <c r="G4615" s="49" t="s">
        <v>56</v>
      </c>
      <c r="I4615" s="51">
        <v>44467.0</v>
      </c>
      <c r="J4615" s="54"/>
      <c r="K4615" s="54"/>
    </row>
    <row r="4616">
      <c r="A4616" s="49" t="s">
        <v>9482</v>
      </c>
      <c r="B4616" s="49" t="s">
        <v>9483</v>
      </c>
      <c r="C4616" s="50">
        <v>34.98</v>
      </c>
      <c r="D4616" s="51">
        <v>-0.37</v>
      </c>
      <c r="E4616" s="52">
        <v>-0.0105</v>
      </c>
      <c r="F4616" s="54"/>
      <c r="G4616" s="49" t="s">
        <v>56</v>
      </c>
      <c r="I4616" s="51">
        <v>49808.0</v>
      </c>
      <c r="J4616" s="54"/>
      <c r="K4616" s="54"/>
    </row>
    <row r="4617">
      <c r="A4617" s="49" t="s">
        <v>9484</v>
      </c>
      <c r="B4617" s="49" t="s">
        <v>9485</v>
      </c>
      <c r="C4617" s="50">
        <v>0.6234</v>
      </c>
      <c r="D4617" s="51">
        <v>-0.0266</v>
      </c>
      <c r="E4617" s="52">
        <v>-0.0409</v>
      </c>
      <c r="F4617" s="53">
        <v>2.35E8</v>
      </c>
      <c r="G4617" s="49" t="s">
        <v>67</v>
      </c>
      <c r="H4617" s="51">
        <v>2010.0</v>
      </c>
      <c r="I4617" s="51">
        <v>173510.0</v>
      </c>
      <c r="J4617" s="49" t="s">
        <v>95</v>
      </c>
      <c r="K4617" s="49" t="s">
        <v>800</v>
      </c>
    </row>
    <row r="4618">
      <c r="A4618" s="49" t="s">
        <v>9486</v>
      </c>
      <c r="B4618" s="49" t="s">
        <v>9487</v>
      </c>
      <c r="C4618" s="50">
        <v>39.45</v>
      </c>
      <c r="D4618" s="51">
        <v>-0.47</v>
      </c>
      <c r="E4618" s="52">
        <v>-0.0118</v>
      </c>
      <c r="F4618" s="53">
        <v>3.14E10</v>
      </c>
      <c r="G4618" s="49" t="s">
        <v>56</v>
      </c>
      <c r="I4618" s="51">
        <v>1.3537515E7</v>
      </c>
      <c r="J4618" s="49" t="s">
        <v>127</v>
      </c>
      <c r="K4618" s="49" t="s">
        <v>441</v>
      </c>
    </row>
    <row r="4619">
      <c r="A4619" s="49" t="s">
        <v>9488</v>
      </c>
      <c r="B4619" s="49" t="s">
        <v>9489</v>
      </c>
      <c r="C4619" s="50">
        <v>67.5001</v>
      </c>
      <c r="D4619" s="51">
        <v>0.0</v>
      </c>
      <c r="E4619" s="52">
        <v>0.0</v>
      </c>
      <c r="F4619" s="51">
        <v>7925187.0</v>
      </c>
      <c r="G4619" s="49" t="s">
        <v>56</v>
      </c>
      <c r="I4619" s="51">
        <v>56.0</v>
      </c>
      <c r="J4619" s="49" t="s">
        <v>68</v>
      </c>
      <c r="K4619" s="49" t="s">
        <v>430</v>
      </c>
    </row>
    <row r="4620">
      <c r="A4620" s="49" t="s">
        <v>9490</v>
      </c>
      <c r="B4620" s="49" t="s">
        <v>9491</v>
      </c>
      <c r="C4620" s="50">
        <v>13.77</v>
      </c>
      <c r="D4620" s="51">
        <v>0.05</v>
      </c>
      <c r="E4620" s="52">
        <v>0.0036</v>
      </c>
      <c r="F4620" s="53">
        <v>1.76E9</v>
      </c>
      <c r="G4620" s="49" t="s">
        <v>56</v>
      </c>
      <c r="I4620" s="51">
        <v>1215175.0</v>
      </c>
      <c r="J4620" s="49" t="s">
        <v>82</v>
      </c>
      <c r="K4620" s="49" t="s">
        <v>1897</v>
      </c>
    </row>
    <row r="4621">
      <c r="A4621" s="49" t="s">
        <v>9492</v>
      </c>
      <c r="B4621" s="49" t="s">
        <v>9493</v>
      </c>
      <c r="C4621" s="50">
        <v>14.99</v>
      </c>
      <c r="D4621" s="51">
        <v>-0.35</v>
      </c>
      <c r="E4621" s="52">
        <v>-0.0228</v>
      </c>
      <c r="F4621" s="53">
        <v>3.24E9</v>
      </c>
      <c r="G4621" s="49" t="s">
        <v>56</v>
      </c>
      <c r="H4621" s="51">
        <v>1989.0</v>
      </c>
      <c r="I4621" s="51">
        <v>2845790.0</v>
      </c>
      <c r="J4621" s="49" t="s">
        <v>82</v>
      </c>
      <c r="K4621" s="49" t="s">
        <v>152</v>
      </c>
    </row>
    <row r="4622">
      <c r="A4622" s="49" t="s">
        <v>9494</v>
      </c>
      <c r="B4622" s="49" t="s">
        <v>9495</v>
      </c>
      <c r="C4622" s="50">
        <v>1.29</v>
      </c>
      <c r="D4622" s="51">
        <v>-0.01</v>
      </c>
      <c r="E4622" s="52">
        <v>-0.0077</v>
      </c>
      <c r="F4622" s="51">
        <v>1.981373E7</v>
      </c>
      <c r="G4622" s="49" t="s">
        <v>858</v>
      </c>
      <c r="H4622" s="54"/>
      <c r="I4622" s="51">
        <v>47981.0</v>
      </c>
      <c r="J4622" s="49" t="s">
        <v>107</v>
      </c>
      <c r="K4622" s="49" t="s">
        <v>111</v>
      </c>
    </row>
    <row r="4623">
      <c r="A4623" s="49" t="s">
        <v>9496</v>
      </c>
      <c r="B4623" s="49" t="s">
        <v>9497</v>
      </c>
      <c r="C4623" s="50">
        <v>2.03</v>
      </c>
      <c r="D4623" s="51">
        <v>-0.12</v>
      </c>
      <c r="E4623" s="52">
        <v>-0.0558</v>
      </c>
      <c r="F4623" s="51">
        <v>6.7304908E7</v>
      </c>
      <c r="G4623" s="49" t="s">
        <v>56</v>
      </c>
      <c r="I4623" s="51">
        <v>37746.0</v>
      </c>
      <c r="J4623" s="49" t="s">
        <v>315</v>
      </c>
      <c r="K4623" s="49" t="s">
        <v>111</v>
      </c>
    </row>
    <row r="4624">
      <c r="A4624" s="49" t="s">
        <v>9498</v>
      </c>
      <c r="B4624" s="49" t="s">
        <v>9499</v>
      </c>
      <c r="C4624" s="50">
        <v>0.6</v>
      </c>
      <c r="D4624" s="51">
        <v>0.0304</v>
      </c>
      <c r="E4624" s="52">
        <v>0.0534</v>
      </c>
      <c r="F4624" s="51">
        <v>1.9893076E7</v>
      </c>
      <c r="G4624" s="49" t="s">
        <v>56</v>
      </c>
      <c r="I4624" s="51">
        <v>1790.0</v>
      </c>
      <c r="J4624" s="49" t="s">
        <v>315</v>
      </c>
      <c r="K4624" s="49" t="s">
        <v>111</v>
      </c>
    </row>
    <row r="4625">
      <c r="A4625" s="49" t="s">
        <v>9500</v>
      </c>
      <c r="B4625" s="49" t="s">
        <v>9501</v>
      </c>
      <c r="C4625" s="50">
        <v>22.83</v>
      </c>
      <c r="D4625" s="51">
        <v>0.08</v>
      </c>
      <c r="E4625" s="52">
        <v>0.0035</v>
      </c>
      <c r="F4625" s="53">
        <v>2.13E9</v>
      </c>
      <c r="G4625" s="49" t="s">
        <v>56</v>
      </c>
      <c r="H4625" s="51">
        <v>2014.0</v>
      </c>
      <c r="I4625" s="51">
        <v>2396386.0</v>
      </c>
      <c r="J4625" s="49" t="s">
        <v>365</v>
      </c>
      <c r="K4625" s="49" t="s">
        <v>456</v>
      </c>
    </row>
    <row r="4626">
      <c r="A4626" s="49" t="s">
        <v>9502</v>
      </c>
      <c r="B4626" s="49" t="s">
        <v>9503</v>
      </c>
      <c r="C4626" s="50">
        <v>1.785</v>
      </c>
      <c r="D4626" s="51">
        <v>-0.0734</v>
      </c>
      <c r="E4626" s="52">
        <v>-0.0395</v>
      </c>
      <c r="F4626" s="51">
        <v>1.8715604E7</v>
      </c>
      <c r="G4626" s="49" t="s">
        <v>56</v>
      </c>
      <c r="I4626" s="51">
        <v>1343.0</v>
      </c>
      <c r="J4626" s="49" t="s">
        <v>82</v>
      </c>
      <c r="K4626" s="49" t="s">
        <v>178</v>
      </c>
    </row>
    <row r="4627">
      <c r="A4627" s="49" t="s">
        <v>9504</v>
      </c>
      <c r="B4627" s="49" t="s">
        <v>9505</v>
      </c>
      <c r="C4627" s="50">
        <v>0.9599</v>
      </c>
      <c r="D4627" s="51">
        <v>-0.0101</v>
      </c>
      <c r="E4627" s="52">
        <v>-0.0104</v>
      </c>
      <c r="F4627" s="51">
        <v>578762.0</v>
      </c>
      <c r="G4627" s="49" t="s">
        <v>121</v>
      </c>
      <c r="H4627" s="54"/>
      <c r="I4627" s="51">
        <v>128526.0</v>
      </c>
      <c r="J4627" s="49" t="s">
        <v>82</v>
      </c>
      <c r="K4627" s="49" t="s">
        <v>309</v>
      </c>
    </row>
    <row r="4628">
      <c r="A4628" s="49" t="s">
        <v>9506</v>
      </c>
      <c r="B4628" s="49" t="s">
        <v>9507</v>
      </c>
      <c r="C4628" s="50">
        <v>5.32</v>
      </c>
      <c r="D4628" s="51">
        <v>-0.18</v>
      </c>
      <c r="E4628" s="52">
        <v>-0.0327</v>
      </c>
      <c r="F4628" s="51">
        <v>3.720492E7</v>
      </c>
      <c r="G4628" s="49" t="s">
        <v>56</v>
      </c>
      <c r="H4628" s="51">
        <v>2014.0</v>
      </c>
      <c r="I4628" s="51">
        <v>17915.0</v>
      </c>
      <c r="J4628" s="49" t="s">
        <v>82</v>
      </c>
      <c r="K4628" s="49" t="s">
        <v>83</v>
      </c>
    </row>
    <row r="4629">
      <c r="A4629" s="49" t="s">
        <v>9508</v>
      </c>
      <c r="B4629" s="49" t="s">
        <v>9509</v>
      </c>
      <c r="C4629" s="50">
        <v>62.79</v>
      </c>
      <c r="D4629" s="51">
        <v>0.36</v>
      </c>
      <c r="E4629" s="52">
        <v>0.0058</v>
      </c>
      <c r="F4629" s="53">
        <v>2.1E10</v>
      </c>
      <c r="G4629" s="49" t="s">
        <v>56</v>
      </c>
      <c r="H4629" s="51">
        <v>2019.0</v>
      </c>
      <c r="I4629" s="51">
        <v>2281895.0</v>
      </c>
      <c r="J4629" s="49" t="s">
        <v>107</v>
      </c>
      <c r="K4629" s="49" t="s">
        <v>348</v>
      </c>
    </row>
    <row r="4630">
      <c r="A4630" s="49" t="s">
        <v>9510</v>
      </c>
      <c r="B4630" s="49" t="s">
        <v>9511</v>
      </c>
      <c r="C4630" s="50">
        <v>10.94</v>
      </c>
      <c r="D4630" s="51">
        <v>0.0</v>
      </c>
      <c r="E4630" s="52">
        <v>0.0</v>
      </c>
      <c r="F4630" s="51">
        <v>0.0</v>
      </c>
      <c r="G4630" s="54"/>
      <c r="H4630" s="51">
        <v>2022.0</v>
      </c>
      <c r="I4630" s="51">
        <v>150.0</v>
      </c>
      <c r="J4630" s="49" t="s">
        <v>57</v>
      </c>
      <c r="K4630" s="49" t="s">
        <v>1246</v>
      </c>
    </row>
    <row r="4631">
      <c r="A4631" s="49" t="s">
        <v>9512</v>
      </c>
      <c r="B4631" s="49" t="s">
        <v>9513</v>
      </c>
      <c r="C4631" s="50">
        <v>10.2</v>
      </c>
      <c r="D4631" s="51">
        <v>-0.01</v>
      </c>
      <c r="E4631" s="52">
        <v>-0.001</v>
      </c>
      <c r="F4631" s="51">
        <v>0.0</v>
      </c>
      <c r="G4631" s="49" t="s">
        <v>56</v>
      </c>
      <c r="H4631" s="51">
        <v>2023.0</v>
      </c>
      <c r="I4631" s="51">
        <v>440667.0</v>
      </c>
      <c r="J4631" s="54"/>
      <c r="K4631" s="54"/>
    </row>
    <row r="4632">
      <c r="A4632" s="49" t="s">
        <v>9514</v>
      </c>
      <c r="B4632" s="49" t="s">
        <v>9515</v>
      </c>
      <c r="C4632" s="50">
        <v>10.28</v>
      </c>
      <c r="D4632" s="51">
        <v>0.0</v>
      </c>
      <c r="E4632" s="52">
        <v>0.0</v>
      </c>
      <c r="F4632" s="51">
        <v>0.0</v>
      </c>
      <c r="G4632" s="49" t="s">
        <v>56</v>
      </c>
      <c r="H4632" s="51">
        <v>2023.0</v>
      </c>
      <c r="I4632" s="51">
        <v>10.0</v>
      </c>
      <c r="J4632" s="54"/>
      <c r="K4632" s="54"/>
    </row>
    <row r="4633">
      <c r="A4633" s="49" t="s">
        <v>9516</v>
      </c>
      <c r="B4633" s="49" t="s">
        <v>9517</v>
      </c>
      <c r="C4633" s="50">
        <v>0.18</v>
      </c>
      <c r="D4633" s="51">
        <v>0.0228</v>
      </c>
      <c r="E4633" s="52">
        <v>0.145</v>
      </c>
      <c r="F4633" s="51">
        <v>0.0</v>
      </c>
      <c r="G4633" s="49" t="s">
        <v>56</v>
      </c>
      <c r="H4633" s="51">
        <v>2023.0</v>
      </c>
      <c r="I4633" s="51">
        <v>79328.0</v>
      </c>
      <c r="J4633" s="54"/>
      <c r="K4633" s="54"/>
    </row>
    <row r="4634">
      <c r="A4634" s="49" t="s">
        <v>9518</v>
      </c>
      <c r="B4634" s="49" t="s">
        <v>9519</v>
      </c>
      <c r="C4634" s="50">
        <v>9.87</v>
      </c>
      <c r="D4634" s="51">
        <v>-0.22</v>
      </c>
      <c r="E4634" s="52">
        <v>-0.0218</v>
      </c>
      <c r="F4634" s="53">
        <v>3.81E8</v>
      </c>
      <c r="G4634" s="49" t="s">
        <v>6111</v>
      </c>
      <c r="H4634" s="51">
        <v>2013.0</v>
      </c>
      <c r="I4634" s="51">
        <v>137914.0</v>
      </c>
      <c r="J4634" s="49" t="s">
        <v>95</v>
      </c>
      <c r="K4634" s="49" t="s">
        <v>1315</v>
      </c>
    </row>
    <row r="4635">
      <c r="A4635" s="49" t="s">
        <v>9520</v>
      </c>
      <c r="B4635" s="49" t="s">
        <v>9521</v>
      </c>
      <c r="C4635" s="50">
        <v>444.87</v>
      </c>
      <c r="D4635" s="51">
        <v>-9.98</v>
      </c>
      <c r="E4635" s="52">
        <v>-0.0219</v>
      </c>
      <c r="F4635" s="53">
        <v>4.27E9</v>
      </c>
      <c r="G4635" s="49" t="s">
        <v>56</v>
      </c>
      <c r="I4635" s="51">
        <v>41975.0</v>
      </c>
      <c r="J4635" s="49" t="s">
        <v>57</v>
      </c>
      <c r="K4635" s="49" t="s">
        <v>345</v>
      </c>
    </row>
    <row r="4636">
      <c r="A4636" s="49" t="s">
        <v>9522</v>
      </c>
      <c r="B4636" s="49" t="s">
        <v>9523</v>
      </c>
      <c r="C4636" s="50">
        <v>1.7</v>
      </c>
      <c r="D4636" s="51">
        <v>-0.07</v>
      </c>
      <c r="E4636" s="52">
        <v>-0.0396</v>
      </c>
      <c r="F4636" s="53">
        <v>2.9E8</v>
      </c>
      <c r="G4636" s="54"/>
      <c r="H4636" s="51">
        <v>2021.0</v>
      </c>
      <c r="I4636" s="51">
        <v>107286.0</v>
      </c>
      <c r="J4636" s="49" t="s">
        <v>127</v>
      </c>
      <c r="K4636" s="49" t="s">
        <v>441</v>
      </c>
    </row>
    <row r="4637">
      <c r="A4637" s="49" t="s">
        <v>9524</v>
      </c>
      <c r="B4637" s="49" t="s">
        <v>9525</v>
      </c>
      <c r="C4637" s="50">
        <v>85.65</v>
      </c>
      <c r="D4637" s="51">
        <v>0.25</v>
      </c>
      <c r="E4637" s="52">
        <v>0.0029</v>
      </c>
      <c r="F4637" s="53">
        <v>6.01E9</v>
      </c>
      <c r="G4637" s="49" t="s">
        <v>56</v>
      </c>
      <c r="H4637" s="51">
        <v>2014.0</v>
      </c>
      <c r="I4637" s="51">
        <v>1202940.0</v>
      </c>
      <c r="J4637" s="49" t="s">
        <v>107</v>
      </c>
      <c r="K4637" s="49" t="s">
        <v>262</v>
      </c>
    </row>
    <row r="4638">
      <c r="A4638" s="49" t="s">
        <v>9526</v>
      </c>
      <c r="B4638" s="49" t="s">
        <v>9527</v>
      </c>
      <c r="C4638" s="50">
        <v>13.63</v>
      </c>
      <c r="D4638" s="51">
        <v>-0.11</v>
      </c>
      <c r="E4638" s="52">
        <v>-0.008</v>
      </c>
      <c r="F4638" s="53">
        <v>3.36E8</v>
      </c>
      <c r="G4638" s="49" t="s">
        <v>56</v>
      </c>
      <c r="I4638" s="51">
        <v>91833.0</v>
      </c>
      <c r="J4638" s="49" t="s">
        <v>72</v>
      </c>
      <c r="K4638" s="49" t="s">
        <v>133</v>
      </c>
    </row>
    <row r="4639">
      <c r="A4639" s="49" t="s">
        <v>9528</v>
      </c>
      <c r="B4639" s="49" t="s">
        <v>9529</v>
      </c>
      <c r="C4639" s="50">
        <v>24.8</v>
      </c>
      <c r="D4639" s="51">
        <v>0.04</v>
      </c>
      <c r="E4639" s="52">
        <v>0.0016</v>
      </c>
      <c r="F4639" s="53">
        <v>6.12E8</v>
      </c>
      <c r="G4639" s="49" t="s">
        <v>56</v>
      </c>
      <c r="I4639" s="51">
        <v>7162.0</v>
      </c>
      <c r="J4639" s="49" t="s">
        <v>72</v>
      </c>
      <c r="K4639" s="49" t="s">
        <v>133</v>
      </c>
    </row>
    <row r="4640">
      <c r="A4640" s="49" t="s">
        <v>9530</v>
      </c>
      <c r="B4640" s="49" t="s">
        <v>9531</v>
      </c>
      <c r="C4640" s="50">
        <v>24.5203</v>
      </c>
      <c r="D4640" s="51">
        <v>3.0E-4</v>
      </c>
      <c r="E4640" s="52">
        <v>0.0</v>
      </c>
      <c r="F4640" s="53">
        <v>6.05E8</v>
      </c>
      <c r="G4640" s="49" t="s">
        <v>56</v>
      </c>
      <c r="I4640" s="51">
        <v>131.0</v>
      </c>
      <c r="J4640" s="49" t="s">
        <v>72</v>
      </c>
      <c r="K4640" s="49" t="s">
        <v>133</v>
      </c>
    </row>
    <row r="4641">
      <c r="A4641" s="49" t="s">
        <v>9532</v>
      </c>
      <c r="B4641" s="49" t="s">
        <v>9533</v>
      </c>
      <c r="C4641" s="50">
        <v>23.61</v>
      </c>
      <c r="D4641" s="51">
        <v>0.08</v>
      </c>
      <c r="E4641" s="52">
        <v>0.0034</v>
      </c>
      <c r="F4641" s="53">
        <v>5.82E8</v>
      </c>
      <c r="G4641" s="49" t="s">
        <v>56</v>
      </c>
      <c r="I4641" s="51">
        <v>1475.0</v>
      </c>
      <c r="J4641" s="49" t="s">
        <v>72</v>
      </c>
      <c r="K4641" s="49" t="s">
        <v>133</v>
      </c>
    </row>
    <row r="4642">
      <c r="A4642" s="49" t="s">
        <v>9534</v>
      </c>
      <c r="B4642" s="49" t="s">
        <v>9535</v>
      </c>
      <c r="C4642" s="50">
        <v>5.42</v>
      </c>
      <c r="D4642" s="51">
        <v>0.06</v>
      </c>
      <c r="E4642" s="52">
        <v>0.0112</v>
      </c>
      <c r="F4642" s="53">
        <v>7.18E8</v>
      </c>
      <c r="G4642" s="49" t="s">
        <v>587</v>
      </c>
      <c r="H4642" s="51">
        <v>2017.0</v>
      </c>
      <c r="I4642" s="51">
        <v>21331.0</v>
      </c>
      <c r="J4642" s="49" t="s">
        <v>127</v>
      </c>
      <c r="K4642" s="49" t="s">
        <v>128</v>
      </c>
    </row>
    <row r="4643">
      <c r="A4643" s="49" t="s">
        <v>9536</v>
      </c>
      <c r="B4643" s="49" t="s">
        <v>9537</v>
      </c>
      <c r="C4643" s="50">
        <v>3.58</v>
      </c>
      <c r="D4643" s="51">
        <v>-0.895</v>
      </c>
      <c r="E4643" s="52">
        <v>-0.2</v>
      </c>
      <c r="F4643" s="51">
        <v>3734434.0</v>
      </c>
      <c r="G4643" s="49" t="s">
        <v>56</v>
      </c>
      <c r="H4643" s="51">
        <v>2021.0</v>
      </c>
      <c r="I4643" s="51">
        <v>34588.0</v>
      </c>
      <c r="J4643" s="49" t="s">
        <v>82</v>
      </c>
      <c r="K4643" s="49" t="s">
        <v>83</v>
      </c>
    </row>
    <row r="4644">
      <c r="A4644" s="49" t="s">
        <v>9538</v>
      </c>
      <c r="B4644" s="49" t="s">
        <v>9539</v>
      </c>
      <c r="C4644" s="50">
        <v>4.63</v>
      </c>
      <c r="D4644" s="51">
        <v>0.08</v>
      </c>
      <c r="E4644" s="52">
        <v>0.0176</v>
      </c>
      <c r="F4644" s="53">
        <v>1.12E9</v>
      </c>
      <c r="G4644" s="49" t="s">
        <v>56</v>
      </c>
      <c r="H4644" s="51">
        <v>2015.0</v>
      </c>
      <c r="I4644" s="51">
        <v>910401.0</v>
      </c>
      <c r="J4644" s="49" t="s">
        <v>223</v>
      </c>
      <c r="K4644" s="49" t="s">
        <v>953</v>
      </c>
    </row>
    <row r="4645">
      <c r="A4645" s="49" t="s">
        <v>9540</v>
      </c>
      <c r="B4645" s="49" t="s">
        <v>9541</v>
      </c>
      <c r="C4645" s="50">
        <v>8.98</v>
      </c>
      <c r="D4645" s="51">
        <v>-0.03</v>
      </c>
      <c r="E4645" s="52">
        <v>-0.0033</v>
      </c>
      <c r="F4645" s="53">
        <v>4.04E8</v>
      </c>
      <c r="G4645" s="49" t="s">
        <v>56</v>
      </c>
      <c r="H4645" s="51">
        <v>2007.0</v>
      </c>
      <c r="I4645" s="51">
        <v>166270.0</v>
      </c>
      <c r="J4645" s="49" t="s">
        <v>72</v>
      </c>
      <c r="K4645" s="49" t="s">
        <v>1641</v>
      </c>
    </row>
    <row r="4646">
      <c r="A4646" s="49" t="s">
        <v>9542</v>
      </c>
      <c r="B4646" s="49" t="s">
        <v>9543</v>
      </c>
      <c r="C4646" s="50">
        <v>32.93</v>
      </c>
      <c r="D4646" s="51">
        <v>0.27</v>
      </c>
      <c r="E4646" s="52">
        <v>0.0083</v>
      </c>
      <c r="F4646" s="53">
        <v>6.75E9</v>
      </c>
      <c r="G4646" s="49" t="s">
        <v>56</v>
      </c>
      <c r="H4646" s="51">
        <v>2019.0</v>
      </c>
      <c r="I4646" s="51">
        <v>2000664.0</v>
      </c>
      <c r="J4646" s="49" t="s">
        <v>365</v>
      </c>
      <c r="K4646" s="49" t="s">
        <v>1490</v>
      </c>
    </row>
    <row r="4647">
      <c r="A4647" s="49" t="s">
        <v>9544</v>
      </c>
      <c r="B4647" s="49" t="s">
        <v>9545</v>
      </c>
      <c r="C4647" s="50">
        <v>53.97</v>
      </c>
      <c r="D4647" s="51">
        <v>-0.44</v>
      </c>
      <c r="E4647" s="52">
        <v>-0.0081</v>
      </c>
      <c r="F4647" s="53">
        <v>4.96E9</v>
      </c>
      <c r="G4647" s="49" t="s">
        <v>56</v>
      </c>
      <c r="I4647" s="51">
        <v>408702.0</v>
      </c>
      <c r="J4647" s="49" t="s">
        <v>223</v>
      </c>
      <c r="K4647" s="49" t="s">
        <v>953</v>
      </c>
    </row>
    <row r="4648">
      <c r="A4648" s="49" t="s">
        <v>9546</v>
      </c>
      <c r="B4648" s="49" t="s">
        <v>9547</v>
      </c>
      <c r="C4648" s="50">
        <v>4.25</v>
      </c>
      <c r="D4648" s="51">
        <v>0.01</v>
      </c>
      <c r="E4648" s="52">
        <v>0.0024</v>
      </c>
      <c r="F4648" s="53">
        <v>7.58E8</v>
      </c>
      <c r="G4648" s="54"/>
      <c r="H4648" s="51">
        <v>2021.0</v>
      </c>
      <c r="I4648" s="51">
        <v>117646.0</v>
      </c>
      <c r="J4648" s="49" t="s">
        <v>127</v>
      </c>
      <c r="K4648" s="49" t="s">
        <v>441</v>
      </c>
    </row>
    <row r="4649">
      <c r="A4649" s="49" t="s">
        <v>9548</v>
      </c>
      <c r="B4649" s="49" t="s">
        <v>9549</v>
      </c>
      <c r="C4649" s="50">
        <v>10.91</v>
      </c>
      <c r="D4649" s="51">
        <v>-0.19</v>
      </c>
      <c r="E4649" s="52">
        <v>-0.0171</v>
      </c>
      <c r="F4649" s="51">
        <v>0.0</v>
      </c>
      <c r="G4649" s="49" t="s">
        <v>56</v>
      </c>
      <c r="H4649" s="51">
        <v>2005.0</v>
      </c>
      <c r="I4649" s="51">
        <v>219436.0</v>
      </c>
      <c r="J4649" s="49" t="s">
        <v>72</v>
      </c>
      <c r="K4649" s="49" t="s">
        <v>650</v>
      </c>
    </row>
    <row r="4650">
      <c r="A4650" s="49" t="s">
        <v>9550</v>
      </c>
      <c r="B4650" s="49" t="s">
        <v>9551</v>
      </c>
      <c r="C4650" s="50">
        <v>401.77</v>
      </c>
      <c r="D4650" s="51">
        <v>55.58</v>
      </c>
      <c r="E4650" s="52">
        <v>0.1606</v>
      </c>
      <c r="F4650" s="53">
        <v>1.78E11</v>
      </c>
      <c r="G4650" s="49" t="s">
        <v>56</v>
      </c>
      <c r="H4650" s="51">
        <v>2002.0</v>
      </c>
      <c r="I4650" s="51">
        <v>2.8041099E7</v>
      </c>
      <c r="J4650" s="49" t="s">
        <v>95</v>
      </c>
      <c r="K4650" s="49" t="s">
        <v>1819</v>
      </c>
    </row>
    <row r="4651">
      <c r="A4651" s="49" t="s">
        <v>9552</v>
      </c>
      <c r="B4651" s="49" t="s">
        <v>9553</v>
      </c>
      <c r="C4651" s="50">
        <v>10.83</v>
      </c>
      <c r="D4651" s="51">
        <v>0.01</v>
      </c>
      <c r="E4651" s="52">
        <v>9.0E-4</v>
      </c>
      <c r="F4651" s="51">
        <v>0.0</v>
      </c>
      <c r="G4651" s="54"/>
      <c r="H4651" s="51">
        <v>2022.0</v>
      </c>
      <c r="I4651" s="51">
        <v>100008.0</v>
      </c>
      <c r="J4651" s="49" t="s">
        <v>72</v>
      </c>
      <c r="K4651" s="49" t="s">
        <v>73</v>
      </c>
    </row>
    <row r="4652">
      <c r="A4652" s="49" t="s">
        <v>9554</v>
      </c>
      <c r="B4652" s="49" t="s">
        <v>9555</v>
      </c>
      <c r="C4652" s="50">
        <v>0.495</v>
      </c>
      <c r="D4652" s="51">
        <v>-0.0301</v>
      </c>
      <c r="E4652" s="52">
        <v>-0.0573</v>
      </c>
      <c r="F4652" s="51">
        <v>5975914.0</v>
      </c>
      <c r="G4652" s="49" t="s">
        <v>56</v>
      </c>
      <c r="H4652" s="51">
        <v>2023.0</v>
      </c>
      <c r="I4652" s="51">
        <v>291611.0</v>
      </c>
      <c r="J4652" s="49" t="s">
        <v>107</v>
      </c>
      <c r="K4652" s="49" t="s">
        <v>262</v>
      </c>
    </row>
    <row r="4653">
      <c r="A4653" s="49" t="s">
        <v>9556</v>
      </c>
      <c r="B4653" s="49" t="s">
        <v>9557</v>
      </c>
      <c r="C4653" s="50">
        <v>10.55</v>
      </c>
      <c r="D4653" s="51">
        <v>0.0</v>
      </c>
      <c r="E4653" s="52">
        <v>0.0</v>
      </c>
      <c r="F4653" s="51">
        <v>0.0</v>
      </c>
      <c r="G4653" s="54"/>
      <c r="H4653" s="51">
        <v>2021.0</v>
      </c>
      <c r="I4653" s="51">
        <v>106.0</v>
      </c>
      <c r="J4653" s="49" t="s">
        <v>72</v>
      </c>
      <c r="K4653" s="49" t="s">
        <v>73</v>
      </c>
    </row>
    <row r="4654">
      <c r="A4654" s="49" t="s">
        <v>9558</v>
      </c>
      <c r="B4654" s="49" t="s">
        <v>9559</v>
      </c>
      <c r="C4654" s="50">
        <v>3.74</v>
      </c>
      <c r="D4654" s="51">
        <v>-0.12</v>
      </c>
      <c r="E4654" s="52">
        <v>-0.0311</v>
      </c>
      <c r="F4654" s="53">
        <v>1.25E9</v>
      </c>
      <c r="G4654" s="49" t="s">
        <v>121</v>
      </c>
      <c r="H4654" s="51">
        <v>2003.0</v>
      </c>
      <c r="I4654" s="51">
        <v>1974587.0</v>
      </c>
      <c r="J4654" s="49" t="s">
        <v>127</v>
      </c>
      <c r="K4654" s="49" t="s">
        <v>441</v>
      </c>
    </row>
    <row r="4655">
      <c r="A4655" s="49" t="s">
        <v>9560</v>
      </c>
      <c r="B4655" s="49" t="s">
        <v>9561</v>
      </c>
      <c r="C4655" s="50">
        <v>1.09</v>
      </c>
      <c r="D4655" s="51">
        <v>0.0</v>
      </c>
      <c r="E4655" s="52">
        <v>0.0</v>
      </c>
      <c r="F4655" s="53">
        <v>7.46E8</v>
      </c>
      <c r="G4655" s="49" t="s">
        <v>121</v>
      </c>
      <c r="H4655" s="54"/>
      <c r="I4655" s="51">
        <v>3211221.0</v>
      </c>
      <c r="J4655" s="54"/>
      <c r="K4655" s="54"/>
    </row>
    <row r="4656">
      <c r="A4656" s="49" t="s">
        <v>9562</v>
      </c>
      <c r="B4656" s="49" t="s">
        <v>9563</v>
      </c>
      <c r="C4656" s="50">
        <v>59.44</v>
      </c>
      <c r="D4656" s="51">
        <v>-0.18</v>
      </c>
      <c r="E4656" s="52">
        <v>-0.003</v>
      </c>
      <c r="F4656" s="53">
        <v>2.19E11</v>
      </c>
      <c r="G4656" s="49" t="s">
        <v>138</v>
      </c>
      <c r="I4656" s="51">
        <v>576975.0</v>
      </c>
      <c r="J4656" s="49" t="s">
        <v>365</v>
      </c>
      <c r="K4656" s="49" t="s">
        <v>875</v>
      </c>
    </row>
    <row r="4657">
      <c r="A4657" s="49" t="s">
        <v>9564</v>
      </c>
      <c r="B4657" s="49" t="s">
        <v>9565</v>
      </c>
      <c r="C4657" s="50">
        <v>4.14</v>
      </c>
      <c r="D4657" s="51">
        <v>-0.01</v>
      </c>
      <c r="E4657" s="52">
        <v>-0.0024</v>
      </c>
      <c r="F4657" s="53">
        <v>5.46E8</v>
      </c>
      <c r="G4657" s="49" t="s">
        <v>56</v>
      </c>
      <c r="H4657" s="51">
        <v>2011.0</v>
      </c>
      <c r="I4657" s="51">
        <v>303142.0</v>
      </c>
      <c r="J4657" s="49" t="s">
        <v>365</v>
      </c>
      <c r="K4657" s="49" t="s">
        <v>875</v>
      </c>
    </row>
    <row r="4658">
      <c r="A4658" s="49" t="s">
        <v>9566</v>
      </c>
      <c r="B4658" s="49" t="s">
        <v>9567</v>
      </c>
      <c r="C4658" s="50">
        <v>25.25</v>
      </c>
      <c r="D4658" s="51">
        <v>-0.25</v>
      </c>
      <c r="E4658" s="52">
        <v>-0.0098</v>
      </c>
      <c r="F4658" s="54"/>
      <c r="G4658" s="49" t="s">
        <v>56</v>
      </c>
      <c r="I4658" s="51">
        <v>8076.0</v>
      </c>
      <c r="J4658" s="54"/>
      <c r="K4658" s="54"/>
    </row>
    <row r="4659">
      <c r="A4659" s="49" t="s">
        <v>9568</v>
      </c>
      <c r="B4659" s="49" t="s">
        <v>9569</v>
      </c>
      <c r="C4659" s="50">
        <v>23.95</v>
      </c>
      <c r="D4659" s="51">
        <v>0.0</v>
      </c>
      <c r="E4659" s="52">
        <v>0.0</v>
      </c>
      <c r="F4659" s="54"/>
      <c r="G4659" s="49" t="s">
        <v>56</v>
      </c>
      <c r="I4659" s="51">
        <v>1.0</v>
      </c>
      <c r="J4659" s="54"/>
      <c r="K4659" s="54"/>
    </row>
    <row r="4660">
      <c r="A4660" s="49" t="s">
        <v>9570</v>
      </c>
      <c r="B4660" s="49" t="s">
        <v>9571</v>
      </c>
      <c r="C4660" s="50">
        <v>0.9716</v>
      </c>
      <c r="D4660" s="51">
        <v>-0.0484</v>
      </c>
      <c r="E4660" s="52">
        <v>-0.0475</v>
      </c>
      <c r="F4660" s="51">
        <v>8.0366387E7</v>
      </c>
      <c r="G4660" s="49" t="s">
        <v>56</v>
      </c>
      <c r="H4660" s="51">
        <v>2019.0</v>
      </c>
      <c r="I4660" s="51">
        <v>335493.0</v>
      </c>
      <c r="J4660" s="49" t="s">
        <v>82</v>
      </c>
      <c r="K4660" s="49" t="s">
        <v>83</v>
      </c>
    </row>
    <row r="4661">
      <c r="A4661" s="49" t="s">
        <v>9572</v>
      </c>
      <c r="B4661" s="49" t="s">
        <v>9573</v>
      </c>
      <c r="C4661" s="50">
        <v>25.75</v>
      </c>
      <c r="D4661" s="51">
        <v>0.05</v>
      </c>
      <c r="E4661" s="52">
        <v>0.002</v>
      </c>
      <c r="F4661" s="53">
        <v>8.79E8</v>
      </c>
      <c r="G4661" s="49" t="s">
        <v>738</v>
      </c>
      <c r="H4661" s="51">
        <v>2020.0</v>
      </c>
      <c r="I4661" s="51">
        <v>161410.0</v>
      </c>
      <c r="J4661" s="49" t="s">
        <v>95</v>
      </c>
      <c r="K4661" s="49" t="s">
        <v>229</v>
      </c>
    </row>
    <row r="4662">
      <c r="A4662" s="49" t="s">
        <v>9574</v>
      </c>
      <c r="B4662" s="49" t="s">
        <v>9575</v>
      </c>
      <c r="C4662" s="50">
        <v>14.91</v>
      </c>
      <c r="D4662" s="51">
        <v>-0.1</v>
      </c>
      <c r="E4662" s="52">
        <v>-0.0067</v>
      </c>
      <c r="F4662" s="53">
        <v>1.85E8</v>
      </c>
      <c r="G4662" s="49" t="s">
        <v>56</v>
      </c>
      <c r="H4662" s="51">
        <v>2002.0</v>
      </c>
      <c r="I4662" s="51">
        <v>39553.0</v>
      </c>
      <c r="J4662" s="49" t="s">
        <v>223</v>
      </c>
      <c r="K4662" s="49" t="s">
        <v>224</v>
      </c>
    </row>
    <row r="4663">
      <c r="A4663" s="49" t="s">
        <v>9576</v>
      </c>
      <c r="B4663" s="49" t="s">
        <v>9577</v>
      </c>
      <c r="C4663" s="50">
        <v>12.82</v>
      </c>
      <c r="D4663" s="51">
        <v>-0.2</v>
      </c>
      <c r="E4663" s="52">
        <v>-0.0154</v>
      </c>
      <c r="F4663" s="53">
        <v>2.91E8</v>
      </c>
      <c r="G4663" s="49" t="s">
        <v>56</v>
      </c>
      <c r="H4663" s="51">
        <v>2012.0</v>
      </c>
      <c r="I4663" s="51">
        <v>8654.0</v>
      </c>
      <c r="J4663" s="49" t="s">
        <v>145</v>
      </c>
      <c r="K4663" s="49" t="s">
        <v>254</v>
      </c>
    </row>
    <row r="4664">
      <c r="A4664" s="49" t="s">
        <v>9578</v>
      </c>
      <c r="B4664" s="49" t="s">
        <v>9579</v>
      </c>
      <c r="C4664" s="50">
        <v>39.95</v>
      </c>
      <c r="D4664" s="51">
        <v>-1.32</v>
      </c>
      <c r="E4664" s="52">
        <v>-0.032</v>
      </c>
      <c r="F4664" s="53">
        <v>1.45E9</v>
      </c>
      <c r="G4664" s="49" t="s">
        <v>56</v>
      </c>
      <c r="H4664" s="51">
        <v>2016.0</v>
      </c>
      <c r="I4664" s="51">
        <v>327241.0</v>
      </c>
      <c r="J4664" s="49" t="s">
        <v>57</v>
      </c>
      <c r="K4664" s="49" t="s">
        <v>345</v>
      </c>
    </row>
    <row r="4665">
      <c r="A4665" s="49" t="s">
        <v>9580</v>
      </c>
      <c r="B4665" s="49" t="s">
        <v>9581</v>
      </c>
      <c r="C4665" s="50">
        <v>65.58</v>
      </c>
      <c r="D4665" s="51">
        <v>0.29</v>
      </c>
      <c r="E4665" s="52">
        <v>0.0044</v>
      </c>
      <c r="F4665" s="53">
        <v>1.0E9</v>
      </c>
      <c r="G4665" s="49" t="s">
        <v>56</v>
      </c>
      <c r="H4665" s="51">
        <v>1986.0</v>
      </c>
      <c r="I4665" s="51">
        <v>27586.0</v>
      </c>
      <c r="J4665" s="49" t="s">
        <v>82</v>
      </c>
      <c r="K4665" s="49" t="s">
        <v>1454</v>
      </c>
    </row>
    <row r="4666">
      <c r="A4666" s="49" t="s">
        <v>9582</v>
      </c>
      <c r="B4666" s="49" t="s">
        <v>9583</v>
      </c>
      <c r="C4666" s="50">
        <v>49.11</v>
      </c>
      <c r="D4666" s="51">
        <v>-0.55</v>
      </c>
      <c r="E4666" s="52">
        <v>-0.0111</v>
      </c>
      <c r="F4666" s="53">
        <v>2.13E9</v>
      </c>
      <c r="G4666" s="49" t="s">
        <v>56</v>
      </c>
      <c r="I4666" s="51">
        <v>182641.0</v>
      </c>
      <c r="J4666" s="49" t="s">
        <v>68</v>
      </c>
      <c r="K4666" s="49" t="s">
        <v>86</v>
      </c>
    </row>
    <row r="4667">
      <c r="A4667" s="49" t="s">
        <v>9584</v>
      </c>
      <c r="B4667" s="49" t="s">
        <v>9585</v>
      </c>
      <c r="C4667" s="50">
        <v>7.15</v>
      </c>
      <c r="D4667" s="51">
        <v>-0.09</v>
      </c>
      <c r="E4667" s="52">
        <v>-0.0124</v>
      </c>
      <c r="F4667" s="51">
        <v>0.0</v>
      </c>
      <c r="G4667" s="49" t="s">
        <v>56</v>
      </c>
      <c r="I4667" s="51">
        <v>142604.0</v>
      </c>
      <c r="J4667" s="49" t="s">
        <v>72</v>
      </c>
      <c r="K4667" s="49" t="s">
        <v>481</v>
      </c>
    </row>
    <row r="4668">
      <c r="A4668" s="49" t="s">
        <v>9586</v>
      </c>
      <c r="B4668" s="49" t="s">
        <v>9587</v>
      </c>
      <c r="C4668" s="50">
        <v>5.43</v>
      </c>
      <c r="D4668" s="51">
        <v>-0.14</v>
      </c>
      <c r="E4668" s="52">
        <v>-0.0251</v>
      </c>
      <c r="F4668" s="51">
        <v>6.2536077E7</v>
      </c>
      <c r="G4668" s="49" t="s">
        <v>56</v>
      </c>
      <c r="I4668" s="51">
        <v>4466.0</v>
      </c>
      <c r="J4668" s="49" t="s">
        <v>95</v>
      </c>
      <c r="K4668" s="49" t="s">
        <v>2004</v>
      </c>
    </row>
    <row r="4669">
      <c r="A4669" s="49" t="s">
        <v>9588</v>
      </c>
      <c r="B4669" s="49" t="s">
        <v>9589</v>
      </c>
      <c r="C4669" s="50">
        <v>0.438</v>
      </c>
      <c r="D4669" s="51">
        <v>0.0181</v>
      </c>
      <c r="E4669" s="52">
        <v>0.0431</v>
      </c>
      <c r="F4669" s="51">
        <v>1.1423868E7</v>
      </c>
      <c r="G4669" s="49" t="s">
        <v>56</v>
      </c>
      <c r="H4669" s="51">
        <v>2022.0</v>
      </c>
      <c r="I4669" s="51">
        <v>24328.0</v>
      </c>
      <c r="J4669" s="49" t="s">
        <v>82</v>
      </c>
      <c r="K4669" s="49" t="s">
        <v>83</v>
      </c>
    </row>
    <row r="4670">
      <c r="A4670" s="49" t="s">
        <v>9590</v>
      </c>
      <c r="B4670" s="49" t="s">
        <v>9591</v>
      </c>
      <c r="C4670" s="50">
        <v>25.63</v>
      </c>
      <c r="D4670" s="51">
        <v>-0.35</v>
      </c>
      <c r="E4670" s="52">
        <v>-0.0135</v>
      </c>
      <c r="F4670" s="53">
        <v>1.06E10</v>
      </c>
      <c r="G4670" s="49" t="s">
        <v>56</v>
      </c>
      <c r="I4670" s="51">
        <v>5411122.0</v>
      </c>
      <c r="J4670" s="49" t="s">
        <v>365</v>
      </c>
      <c r="K4670" s="49" t="s">
        <v>366</v>
      </c>
    </row>
    <row r="4671">
      <c r="A4671" s="49" t="s">
        <v>9592</v>
      </c>
      <c r="B4671" s="49" t="s">
        <v>9593</v>
      </c>
      <c r="C4671" s="50">
        <v>24.91</v>
      </c>
      <c r="D4671" s="51">
        <v>-0.11</v>
      </c>
      <c r="E4671" s="52">
        <v>-0.0044</v>
      </c>
      <c r="F4671" s="54"/>
      <c r="G4671" s="49" t="s">
        <v>56</v>
      </c>
      <c r="I4671" s="51">
        <v>112043.0</v>
      </c>
      <c r="J4671" s="54"/>
      <c r="K4671" s="54"/>
    </row>
    <row r="4672">
      <c r="A4672" s="49" t="s">
        <v>9594</v>
      </c>
      <c r="B4672" s="49" t="s">
        <v>9595</v>
      </c>
      <c r="C4672" s="50">
        <v>70.32</v>
      </c>
      <c r="D4672" s="51">
        <v>-0.54</v>
      </c>
      <c r="E4672" s="52">
        <v>-0.0076</v>
      </c>
      <c r="F4672" s="53">
        <v>1.04E9</v>
      </c>
      <c r="G4672" s="49" t="s">
        <v>56</v>
      </c>
      <c r="H4672" s="51">
        <v>2022.0</v>
      </c>
      <c r="I4672" s="51">
        <v>15426.0</v>
      </c>
      <c r="J4672" s="49" t="s">
        <v>72</v>
      </c>
      <c r="K4672" s="49" t="s">
        <v>133</v>
      </c>
    </row>
    <row r="4673">
      <c r="A4673" s="49" t="s">
        <v>9596</v>
      </c>
      <c r="B4673" s="49" t="s">
        <v>9597</v>
      </c>
      <c r="C4673" s="50">
        <v>158.24</v>
      </c>
      <c r="D4673" s="51">
        <v>-1.59</v>
      </c>
      <c r="E4673" s="52">
        <v>-0.01</v>
      </c>
      <c r="F4673" s="53">
        <v>1.01E10</v>
      </c>
      <c r="G4673" s="49" t="s">
        <v>738</v>
      </c>
      <c r="H4673" s="54"/>
      <c r="I4673" s="51">
        <v>532173.0</v>
      </c>
      <c r="J4673" s="49" t="s">
        <v>107</v>
      </c>
      <c r="K4673" s="49" t="s">
        <v>116</v>
      </c>
    </row>
    <row r="4674">
      <c r="A4674" s="49" t="s">
        <v>9598</v>
      </c>
      <c r="B4674" s="49" t="s">
        <v>9599</v>
      </c>
      <c r="C4674" s="50">
        <v>4.59</v>
      </c>
      <c r="D4674" s="51">
        <v>0.09</v>
      </c>
      <c r="E4674" s="52">
        <v>0.02</v>
      </c>
      <c r="F4674" s="51">
        <v>5.8293E7</v>
      </c>
      <c r="G4674" s="49" t="s">
        <v>56</v>
      </c>
      <c r="I4674" s="51">
        <v>961.0</v>
      </c>
      <c r="J4674" s="54"/>
      <c r="K4674" s="54"/>
    </row>
    <row r="4675">
      <c r="A4675" s="49" t="s">
        <v>9600</v>
      </c>
      <c r="B4675" s="49" t="s">
        <v>9601</v>
      </c>
      <c r="C4675" s="50">
        <v>19.97</v>
      </c>
      <c r="D4675" s="51">
        <v>-0.24</v>
      </c>
      <c r="E4675" s="52">
        <v>-0.0119</v>
      </c>
      <c r="F4675" s="53">
        <v>5.53E8</v>
      </c>
      <c r="G4675" s="49" t="s">
        <v>56</v>
      </c>
      <c r="H4675" s="51">
        <v>2007.0</v>
      </c>
      <c r="I4675" s="51">
        <v>74525.0</v>
      </c>
      <c r="J4675" s="49" t="s">
        <v>72</v>
      </c>
      <c r="K4675" s="49" t="s">
        <v>124</v>
      </c>
    </row>
    <row r="4676">
      <c r="A4676" s="49" t="s">
        <v>9602</v>
      </c>
      <c r="B4676" s="49" t="s">
        <v>9603</v>
      </c>
      <c r="C4676" s="50">
        <v>8.453</v>
      </c>
      <c r="D4676" s="51">
        <v>0.003</v>
      </c>
      <c r="E4676" s="52">
        <v>4.0E-4</v>
      </c>
      <c r="F4676" s="51">
        <v>0.0</v>
      </c>
      <c r="G4676" s="49" t="s">
        <v>56</v>
      </c>
      <c r="H4676" s="51">
        <v>1992.0</v>
      </c>
      <c r="I4676" s="51">
        <v>42556.0</v>
      </c>
      <c r="J4676" s="49" t="s">
        <v>72</v>
      </c>
      <c r="K4676" s="49" t="s">
        <v>481</v>
      </c>
    </row>
    <row r="4677">
      <c r="A4677" s="49" t="s">
        <v>9604</v>
      </c>
      <c r="B4677" s="49" t="s">
        <v>9605</v>
      </c>
      <c r="C4677" s="50">
        <v>100.66</v>
      </c>
      <c r="D4677" s="51">
        <v>-0.29</v>
      </c>
      <c r="E4677" s="52">
        <v>-0.0029</v>
      </c>
      <c r="F4677" s="53">
        <v>4.16E10</v>
      </c>
      <c r="G4677" s="49" t="s">
        <v>56</v>
      </c>
      <c r="H4677" s="51">
        <v>2021.0</v>
      </c>
      <c r="I4677" s="51">
        <v>5256.0</v>
      </c>
      <c r="J4677" s="49" t="s">
        <v>365</v>
      </c>
      <c r="K4677" s="49" t="s">
        <v>366</v>
      </c>
    </row>
    <row r="4678">
      <c r="A4678" s="49" t="s">
        <v>9606</v>
      </c>
      <c r="B4678" s="49" t="s">
        <v>9607</v>
      </c>
      <c r="C4678" s="50">
        <v>4.07</v>
      </c>
      <c r="D4678" s="51">
        <v>0.02</v>
      </c>
      <c r="E4678" s="52">
        <v>0.0049</v>
      </c>
      <c r="F4678" s="53">
        <v>1.44E8</v>
      </c>
      <c r="G4678" s="49" t="s">
        <v>56</v>
      </c>
      <c r="H4678" s="51">
        <v>2018.0</v>
      </c>
      <c r="I4678" s="51">
        <v>626972.0</v>
      </c>
      <c r="J4678" s="49" t="s">
        <v>223</v>
      </c>
      <c r="K4678" s="49" t="s">
        <v>224</v>
      </c>
    </row>
    <row r="4679">
      <c r="A4679" s="49" t="s">
        <v>9608</v>
      </c>
      <c r="B4679" s="49" t="s">
        <v>9609</v>
      </c>
      <c r="C4679" s="50">
        <v>7.69</v>
      </c>
      <c r="D4679" s="51">
        <v>-0.22</v>
      </c>
      <c r="E4679" s="52">
        <v>-0.0278</v>
      </c>
      <c r="F4679" s="53">
        <v>1.32E10</v>
      </c>
      <c r="G4679" s="49" t="s">
        <v>56</v>
      </c>
      <c r="H4679" s="51">
        <v>2018.0</v>
      </c>
      <c r="I4679" s="51">
        <v>3.9511912E7</v>
      </c>
      <c r="J4679" s="49" t="s">
        <v>95</v>
      </c>
      <c r="K4679" s="49" t="s">
        <v>1289</v>
      </c>
    </row>
    <row r="4680">
      <c r="A4680" s="49" t="s">
        <v>9610</v>
      </c>
      <c r="B4680" s="49" t="s">
        <v>9611</v>
      </c>
      <c r="C4680" s="50">
        <v>0.57</v>
      </c>
      <c r="D4680" s="51">
        <v>-1.0E-4</v>
      </c>
      <c r="E4680" s="52">
        <v>-2.0E-4</v>
      </c>
      <c r="F4680" s="51">
        <v>1.7325788E7</v>
      </c>
      <c r="G4680" s="49" t="s">
        <v>56</v>
      </c>
      <c r="I4680" s="51">
        <v>17853.0</v>
      </c>
      <c r="J4680" s="49" t="s">
        <v>127</v>
      </c>
      <c r="K4680" s="49" t="s">
        <v>128</v>
      </c>
    </row>
    <row r="4681">
      <c r="A4681" s="49" t="s">
        <v>9612</v>
      </c>
      <c r="B4681" s="49" t="s">
        <v>9613</v>
      </c>
      <c r="C4681" s="50">
        <v>0.1637</v>
      </c>
      <c r="D4681" s="51">
        <v>-0.0288</v>
      </c>
      <c r="E4681" s="52">
        <v>-0.1496</v>
      </c>
      <c r="F4681" s="51">
        <v>8470739.0</v>
      </c>
      <c r="G4681" s="49" t="s">
        <v>56</v>
      </c>
      <c r="H4681" s="51">
        <v>2021.0</v>
      </c>
      <c r="I4681" s="51">
        <v>849935.0</v>
      </c>
      <c r="J4681" s="49" t="s">
        <v>107</v>
      </c>
      <c r="K4681" s="49" t="s">
        <v>348</v>
      </c>
    </row>
    <row r="4682">
      <c r="A4682" s="49" t="s">
        <v>9614</v>
      </c>
      <c r="B4682" s="49" t="s">
        <v>9615</v>
      </c>
      <c r="C4682" s="50">
        <v>0.007</v>
      </c>
      <c r="D4682" s="51">
        <v>0.0</v>
      </c>
      <c r="E4682" s="52">
        <v>0.0</v>
      </c>
      <c r="F4682" s="51">
        <v>362219.0</v>
      </c>
      <c r="G4682" s="49" t="s">
        <v>56</v>
      </c>
      <c r="H4682" s="51">
        <v>2021.0</v>
      </c>
      <c r="I4682" s="51">
        <v>104550.0</v>
      </c>
      <c r="J4682" s="49" t="s">
        <v>107</v>
      </c>
      <c r="K4682" s="49" t="s">
        <v>348</v>
      </c>
    </row>
    <row r="4683">
      <c r="A4683" s="49" t="s">
        <v>9616</v>
      </c>
      <c r="B4683" s="49" t="s">
        <v>9617</v>
      </c>
      <c r="C4683" s="50">
        <v>2.34</v>
      </c>
      <c r="D4683" s="51">
        <v>0.0</v>
      </c>
      <c r="E4683" s="52">
        <v>0.0</v>
      </c>
      <c r="F4683" s="51">
        <v>8774335.0</v>
      </c>
      <c r="G4683" s="49" t="s">
        <v>67</v>
      </c>
      <c r="H4683" s="51">
        <v>2016.0</v>
      </c>
      <c r="I4683" s="51">
        <v>28695.0</v>
      </c>
      <c r="J4683" s="49" t="s">
        <v>57</v>
      </c>
      <c r="K4683" s="49" t="s">
        <v>64</v>
      </c>
    </row>
    <row r="4684">
      <c r="A4684" s="49" t="s">
        <v>9618</v>
      </c>
      <c r="B4684" s="49" t="s">
        <v>9619</v>
      </c>
      <c r="C4684" s="50">
        <v>2.07</v>
      </c>
      <c r="D4684" s="51">
        <v>-0.12</v>
      </c>
      <c r="E4684" s="52">
        <v>-0.0548</v>
      </c>
      <c r="F4684" s="53">
        <v>1.6E8</v>
      </c>
      <c r="G4684" s="49" t="s">
        <v>67</v>
      </c>
      <c r="H4684" s="51">
        <v>2018.0</v>
      </c>
      <c r="I4684" s="51">
        <v>388313.0</v>
      </c>
      <c r="J4684" s="49" t="s">
        <v>95</v>
      </c>
      <c r="K4684" s="49" t="s">
        <v>1289</v>
      </c>
    </row>
    <row r="4685">
      <c r="A4685" s="49" t="s">
        <v>9620</v>
      </c>
      <c r="B4685" s="49" t="s">
        <v>9621</v>
      </c>
      <c r="C4685" s="50">
        <v>42.49</v>
      </c>
      <c r="D4685" s="51">
        <v>-0.98</v>
      </c>
      <c r="E4685" s="52">
        <v>-0.0225</v>
      </c>
      <c r="F4685" s="53">
        <v>4.15E9</v>
      </c>
      <c r="G4685" s="49" t="s">
        <v>56</v>
      </c>
      <c r="I4685" s="51">
        <v>616945.0</v>
      </c>
      <c r="J4685" s="49" t="s">
        <v>365</v>
      </c>
      <c r="K4685" s="49" t="s">
        <v>1490</v>
      </c>
    </row>
    <row r="4686">
      <c r="A4686" s="49" t="s">
        <v>9622</v>
      </c>
      <c r="B4686" s="49" t="s">
        <v>9623</v>
      </c>
      <c r="C4686" s="50">
        <v>103.05</v>
      </c>
      <c r="D4686" s="51">
        <v>-0.72</v>
      </c>
      <c r="E4686" s="52">
        <v>-0.0069</v>
      </c>
      <c r="F4686" s="53">
        <v>1.57E11</v>
      </c>
      <c r="G4686" s="49" t="s">
        <v>56</v>
      </c>
      <c r="I4686" s="51">
        <v>8389746.0</v>
      </c>
      <c r="J4686" s="49" t="s">
        <v>95</v>
      </c>
      <c r="K4686" s="49" t="s">
        <v>2689</v>
      </c>
    </row>
    <row r="4687">
      <c r="A4687" s="49" t="s">
        <v>9624</v>
      </c>
      <c r="B4687" s="49" t="s">
        <v>9625</v>
      </c>
      <c r="C4687" s="50">
        <v>3.0</v>
      </c>
      <c r="D4687" s="51">
        <v>0.09</v>
      </c>
      <c r="E4687" s="52">
        <v>0.0309</v>
      </c>
      <c r="F4687" s="51">
        <v>3.1121625E7</v>
      </c>
      <c r="G4687" s="49" t="s">
        <v>56</v>
      </c>
      <c r="I4687" s="51">
        <v>20720.0</v>
      </c>
      <c r="J4687" s="54"/>
      <c r="K4687" s="54"/>
    </row>
    <row r="4688">
      <c r="A4688" s="49" t="s">
        <v>9626</v>
      </c>
      <c r="B4688" s="49" t="s">
        <v>9627</v>
      </c>
      <c r="C4688" s="50">
        <v>0.1225</v>
      </c>
      <c r="D4688" s="51">
        <v>0.0325</v>
      </c>
      <c r="E4688" s="52">
        <v>0.3611</v>
      </c>
      <c r="F4688" s="51">
        <v>0.0</v>
      </c>
      <c r="G4688" s="49" t="s">
        <v>56</v>
      </c>
      <c r="I4688" s="51">
        <v>3456.0</v>
      </c>
      <c r="J4688" s="54"/>
      <c r="K4688" s="54"/>
    </row>
    <row r="4689">
      <c r="A4689" s="49" t="s">
        <v>9628</v>
      </c>
      <c r="B4689" s="49" t="s">
        <v>9629</v>
      </c>
      <c r="C4689" s="50">
        <v>1.06</v>
      </c>
      <c r="D4689" s="51">
        <v>0.025</v>
      </c>
      <c r="E4689" s="52">
        <v>0.0242</v>
      </c>
      <c r="F4689" s="53">
        <v>8.26E8</v>
      </c>
      <c r="G4689" s="49" t="s">
        <v>56</v>
      </c>
      <c r="H4689" s="51">
        <v>2018.0</v>
      </c>
      <c r="I4689" s="51">
        <v>7.5406819E7</v>
      </c>
      <c r="J4689" s="49" t="s">
        <v>95</v>
      </c>
      <c r="K4689" s="49" t="s">
        <v>1289</v>
      </c>
    </row>
    <row r="4690">
      <c r="A4690" s="49" t="s">
        <v>9630</v>
      </c>
      <c r="B4690" s="49" t="s">
        <v>9631</v>
      </c>
      <c r="C4690" s="50">
        <v>23.05</v>
      </c>
      <c r="D4690" s="51">
        <v>-0.3</v>
      </c>
      <c r="E4690" s="52">
        <v>-0.0129</v>
      </c>
      <c r="F4690" s="53">
        <v>1.36E8</v>
      </c>
      <c r="G4690" s="49" t="s">
        <v>56</v>
      </c>
      <c r="I4690" s="51">
        <v>13060.0</v>
      </c>
      <c r="J4690" s="49" t="s">
        <v>72</v>
      </c>
      <c r="K4690" s="49" t="s">
        <v>133</v>
      </c>
    </row>
    <row r="4691">
      <c r="A4691" s="49" t="s">
        <v>9632</v>
      </c>
      <c r="B4691" s="49" t="s">
        <v>9633</v>
      </c>
      <c r="C4691" s="50">
        <v>0.54</v>
      </c>
      <c r="D4691" s="51">
        <v>-0.005</v>
      </c>
      <c r="E4691" s="52">
        <v>-0.0092</v>
      </c>
      <c r="F4691" s="53">
        <v>1.03E8</v>
      </c>
      <c r="G4691" s="49" t="s">
        <v>56</v>
      </c>
      <c r="I4691" s="51">
        <v>3323455.0</v>
      </c>
      <c r="J4691" s="49" t="s">
        <v>82</v>
      </c>
      <c r="K4691" s="49" t="s">
        <v>83</v>
      </c>
    </row>
    <row r="4692">
      <c r="A4692" s="49" t="s">
        <v>9634</v>
      </c>
      <c r="B4692" s="49" t="s">
        <v>9635</v>
      </c>
      <c r="C4692" s="50">
        <v>2.36</v>
      </c>
      <c r="D4692" s="51">
        <v>-0.68</v>
      </c>
      <c r="E4692" s="52">
        <v>-0.2237</v>
      </c>
      <c r="F4692" s="53">
        <v>1.16E8</v>
      </c>
      <c r="G4692" s="49" t="s">
        <v>56</v>
      </c>
      <c r="H4692" s="51">
        <v>2020.0</v>
      </c>
      <c r="I4692" s="51">
        <v>7320470.0</v>
      </c>
      <c r="J4692" s="49" t="s">
        <v>82</v>
      </c>
      <c r="K4692" s="49" t="s">
        <v>83</v>
      </c>
    </row>
    <row r="4693">
      <c r="A4693" s="49" t="s">
        <v>9636</v>
      </c>
      <c r="B4693" s="49" t="s">
        <v>9637</v>
      </c>
      <c r="C4693" s="50">
        <v>9.9</v>
      </c>
      <c r="D4693" s="51">
        <v>-0.16</v>
      </c>
      <c r="E4693" s="52">
        <v>-0.0159</v>
      </c>
      <c r="F4693" s="51">
        <v>0.0</v>
      </c>
      <c r="G4693" s="49" t="s">
        <v>56</v>
      </c>
      <c r="H4693" s="51">
        <v>2002.0</v>
      </c>
      <c r="I4693" s="51">
        <v>135640.0</v>
      </c>
      <c r="J4693" s="49" t="s">
        <v>72</v>
      </c>
      <c r="K4693" s="49" t="s">
        <v>321</v>
      </c>
    </row>
    <row r="4694">
      <c r="A4694" s="49" t="s">
        <v>9638</v>
      </c>
      <c r="B4694" s="49" t="s">
        <v>9639</v>
      </c>
      <c r="C4694" s="50">
        <v>4.7</v>
      </c>
      <c r="D4694" s="51">
        <v>0.02</v>
      </c>
      <c r="E4694" s="52">
        <v>0.0043</v>
      </c>
      <c r="F4694" s="53">
        <v>2.3E8</v>
      </c>
      <c r="G4694" s="49" t="s">
        <v>56</v>
      </c>
      <c r="I4694" s="51">
        <v>20679.0</v>
      </c>
      <c r="J4694" s="49" t="s">
        <v>57</v>
      </c>
      <c r="K4694" s="49" t="s">
        <v>345</v>
      </c>
    </row>
    <row r="4695">
      <c r="A4695" s="49" t="s">
        <v>9640</v>
      </c>
      <c r="B4695" s="49" t="s">
        <v>9641</v>
      </c>
      <c r="C4695" s="50">
        <v>0.67</v>
      </c>
      <c r="D4695" s="51">
        <v>-0.03</v>
      </c>
      <c r="E4695" s="52">
        <v>-0.0429</v>
      </c>
      <c r="F4695" s="51">
        <v>2.4180285E7</v>
      </c>
      <c r="G4695" s="49" t="s">
        <v>56</v>
      </c>
      <c r="I4695" s="51">
        <v>65914.0</v>
      </c>
      <c r="J4695" s="49" t="s">
        <v>95</v>
      </c>
      <c r="K4695" s="49" t="s">
        <v>1354</v>
      </c>
    </row>
    <row r="4696">
      <c r="A4696" s="49" t="s">
        <v>9642</v>
      </c>
      <c r="B4696" s="49" t="s">
        <v>9643</v>
      </c>
      <c r="C4696" s="50">
        <v>0.7574</v>
      </c>
      <c r="D4696" s="51">
        <v>-0.0226</v>
      </c>
      <c r="E4696" s="52">
        <v>-0.029</v>
      </c>
      <c r="F4696" s="51">
        <v>2.4562482E7</v>
      </c>
      <c r="G4696" s="49" t="s">
        <v>259</v>
      </c>
      <c r="H4696" s="51">
        <v>2021.0</v>
      </c>
      <c r="I4696" s="51">
        <v>103901.0</v>
      </c>
      <c r="J4696" s="49" t="s">
        <v>82</v>
      </c>
      <c r="K4696" s="49" t="s">
        <v>83</v>
      </c>
    </row>
    <row r="4697">
      <c r="A4697" s="49" t="s">
        <v>9644</v>
      </c>
      <c r="B4697" s="49" t="s">
        <v>9645</v>
      </c>
      <c r="C4697" s="50">
        <v>0.0926</v>
      </c>
      <c r="D4697" s="51">
        <v>-0.0397</v>
      </c>
      <c r="E4697" s="52">
        <v>-0.3001</v>
      </c>
      <c r="F4697" s="51">
        <v>3002915.0</v>
      </c>
      <c r="G4697" s="49" t="s">
        <v>259</v>
      </c>
      <c r="H4697" s="51">
        <v>2021.0</v>
      </c>
      <c r="I4697" s="51">
        <v>5982.0</v>
      </c>
      <c r="J4697" s="49" t="s">
        <v>82</v>
      </c>
      <c r="K4697" s="49" t="s">
        <v>83</v>
      </c>
    </row>
    <row r="4698">
      <c r="A4698" s="49" t="s">
        <v>9646</v>
      </c>
      <c r="B4698" s="49" t="s">
        <v>9647</v>
      </c>
      <c r="C4698" s="50">
        <v>3.33</v>
      </c>
      <c r="D4698" s="51">
        <v>-0.05</v>
      </c>
      <c r="E4698" s="52">
        <v>-0.0148</v>
      </c>
      <c r="F4698" s="51">
        <v>2.9318272E7</v>
      </c>
      <c r="G4698" s="49" t="s">
        <v>121</v>
      </c>
      <c r="H4698" s="51">
        <v>2014.0</v>
      </c>
      <c r="I4698" s="51">
        <v>13291.0</v>
      </c>
      <c r="J4698" s="49" t="s">
        <v>82</v>
      </c>
      <c r="K4698" s="49" t="s">
        <v>83</v>
      </c>
    </row>
    <row r="4699">
      <c r="A4699" s="49" t="s">
        <v>9648</v>
      </c>
      <c r="B4699" s="49" t="s">
        <v>9649</v>
      </c>
      <c r="C4699" s="50">
        <v>16.34</v>
      </c>
      <c r="D4699" s="51">
        <v>-0.69</v>
      </c>
      <c r="E4699" s="52">
        <v>-0.0405</v>
      </c>
      <c r="F4699" s="53">
        <v>8.07E9</v>
      </c>
      <c r="G4699" s="49" t="s">
        <v>56</v>
      </c>
      <c r="I4699" s="51">
        <v>6533752.0</v>
      </c>
      <c r="J4699" s="49" t="s">
        <v>68</v>
      </c>
      <c r="K4699" s="49" t="s">
        <v>86</v>
      </c>
    </row>
    <row r="4700">
      <c r="A4700" s="49" t="s">
        <v>9650</v>
      </c>
      <c r="B4700" s="49" t="s">
        <v>9651</v>
      </c>
      <c r="C4700" s="50">
        <v>24.76</v>
      </c>
      <c r="D4700" s="51">
        <v>-0.21</v>
      </c>
      <c r="E4700" s="52">
        <v>-0.0084</v>
      </c>
      <c r="F4700" s="54"/>
      <c r="G4700" s="49" t="s">
        <v>56</v>
      </c>
      <c r="I4700" s="51">
        <v>79828.0</v>
      </c>
      <c r="J4700" s="54"/>
      <c r="K4700" s="54"/>
    </row>
    <row r="4701">
      <c r="A4701" s="49" t="s">
        <v>9652</v>
      </c>
      <c r="B4701" s="49" t="s">
        <v>9653</v>
      </c>
      <c r="C4701" s="50">
        <v>24.28</v>
      </c>
      <c r="D4701" s="51">
        <v>-0.09</v>
      </c>
      <c r="E4701" s="52">
        <v>-0.0037</v>
      </c>
      <c r="F4701" s="54"/>
      <c r="G4701" s="49" t="s">
        <v>56</v>
      </c>
      <c r="I4701" s="51">
        <v>38255.0</v>
      </c>
      <c r="J4701" s="54"/>
      <c r="K4701" s="54"/>
    </row>
    <row r="4702">
      <c r="A4702" s="49" t="s">
        <v>9654</v>
      </c>
      <c r="B4702" s="49" t="s">
        <v>9655</v>
      </c>
      <c r="C4702" s="50">
        <v>23.47</v>
      </c>
      <c r="D4702" s="51">
        <v>-0.02</v>
      </c>
      <c r="E4702" s="52">
        <v>-9.0E-4</v>
      </c>
      <c r="F4702" s="54"/>
      <c r="G4702" s="49" t="s">
        <v>56</v>
      </c>
      <c r="I4702" s="51">
        <v>38222.0</v>
      </c>
      <c r="J4702" s="54"/>
      <c r="K4702" s="54"/>
    </row>
    <row r="4703">
      <c r="A4703" s="49" t="s">
        <v>9656</v>
      </c>
      <c r="B4703" s="49" t="s">
        <v>9657</v>
      </c>
      <c r="C4703" s="50">
        <v>1.85</v>
      </c>
      <c r="D4703" s="51">
        <v>0.03</v>
      </c>
      <c r="E4703" s="52">
        <v>0.0165</v>
      </c>
      <c r="F4703" s="51">
        <v>4.226036E7</v>
      </c>
      <c r="G4703" s="49" t="s">
        <v>6111</v>
      </c>
      <c r="H4703" s="54"/>
      <c r="I4703" s="51">
        <v>137769.0</v>
      </c>
      <c r="J4703" s="49" t="s">
        <v>95</v>
      </c>
      <c r="K4703" s="49" t="s">
        <v>1315</v>
      </c>
    </row>
    <row r="4704">
      <c r="A4704" s="49" t="s">
        <v>9658</v>
      </c>
      <c r="B4704" s="49" t="s">
        <v>9659</v>
      </c>
      <c r="C4704" s="50">
        <v>20.43</v>
      </c>
      <c r="D4704" s="51">
        <v>1.89</v>
      </c>
      <c r="E4704" s="52">
        <v>0.1019</v>
      </c>
      <c r="F4704" s="54"/>
      <c r="G4704" s="49" t="s">
        <v>6111</v>
      </c>
      <c r="H4704" s="54"/>
      <c r="I4704" s="51">
        <v>400.0</v>
      </c>
      <c r="J4704" s="54"/>
      <c r="K4704" s="54"/>
    </row>
    <row r="4705">
      <c r="A4705" s="49" t="s">
        <v>9660</v>
      </c>
      <c r="B4705" s="49" t="s">
        <v>9661</v>
      </c>
      <c r="C4705" s="50">
        <v>20.0</v>
      </c>
      <c r="D4705" s="51">
        <v>3.6</v>
      </c>
      <c r="E4705" s="52">
        <v>0.2195</v>
      </c>
      <c r="F4705" s="54"/>
      <c r="G4705" s="49" t="s">
        <v>6111</v>
      </c>
      <c r="H4705" s="54"/>
      <c r="I4705" s="51">
        <v>8927.0</v>
      </c>
      <c r="J4705" s="54"/>
      <c r="K4705" s="54"/>
    </row>
    <row r="4706">
      <c r="A4706" s="49" t="s">
        <v>9662</v>
      </c>
      <c r="B4706" s="49" t="s">
        <v>9663</v>
      </c>
      <c r="C4706" s="50">
        <v>10.68</v>
      </c>
      <c r="D4706" s="51">
        <v>-0.08</v>
      </c>
      <c r="E4706" s="52">
        <v>-0.0074</v>
      </c>
      <c r="F4706" s="51">
        <v>0.0</v>
      </c>
      <c r="G4706" s="54"/>
      <c r="H4706" s="51">
        <v>2021.0</v>
      </c>
      <c r="I4706" s="51">
        <v>49588.0</v>
      </c>
      <c r="J4706" s="49" t="s">
        <v>72</v>
      </c>
      <c r="K4706" s="49" t="s">
        <v>124</v>
      </c>
    </row>
    <row r="4707">
      <c r="A4707" s="49" t="s">
        <v>9664</v>
      </c>
      <c r="B4707" s="49" t="s">
        <v>9665</v>
      </c>
      <c r="C4707" s="50">
        <v>8.94</v>
      </c>
      <c r="D4707" s="51">
        <v>-0.16</v>
      </c>
      <c r="E4707" s="52">
        <v>-0.0176</v>
      </c>
      <c r="F4707" s="53">
        <v>4.9E8</v>
      </c>
      <c r="G4707" s="54"/>
      <c r="H4707" s="51">
        <v>2019.0</v>
      </c>
      <c r="I4707" s="51">
        <v>280301.0</v>
      </c>
      <c r="J4707" s="49" t="s">
        <v>72</v>
      </c>
      <c r="K4707" s="49" t="s">
        <v>321</v>
      </c>
    </row>
    <row r="4708">
      <c r="A4708" s="49" t="s">
        <v>9666</v>
      </c>
      <c r="B4708" s="49" t="s">
        <v>9667</v>
      </c>
      <c r="C4708" s="50">
        <v>12.65</v>
      </c>
      <c r="D4708" s="51">
        <v>-0.11</v>
      </c>
      <c r="E4708" s="52">
        <v>-0.0086</v>
      </c>
      <c r="F4708" s="53">
        <v>1.28E9</v>
      </c>
      <c r="G4708" s="49" t="s">
        <v>56</v>
      </c>
      <c r="I4708" s="51">
        <v>231047.0</v>
      </c>
      <c r="J4708" s="49" t="s">
        <v>72</v>
      </c>
      <c r="K4708" s="49" t="s">
        <v>321</v>
      </c>
    </row>
    <row r="4709">
      <c r="A4709" s="49" t="s">
        <v>9668</v>
      </c>
      <c r="B4709" s="49" t="s">
        <v>9669</v>
      </c>
      <c r="C4709" s="50">
        <v>2.02</v>
      </c>
      <c r="D4709" s="51">
        <v>0.04</v>
      </c>
      <c r="E4709" s="52">
        <v>0.0202</v>
      </c>
      <c r="F4709" s="53">
        <v>1.23E8</v>
      </c>
      <c r="G4709" s="54"/>
      <c r="H4709" s="54"/>
      <c r="I4709" s="51">
        <v>71184.0</v>
      </c>
      <c r="J4709" s="54"/>
      <c r="K4709" s="54"/>
    </row>
    <row r="4710">
      <c r="A4710" s="49" t="s">
        <v>9670</v>
      </c>
      <c r="B4710" s="49" t="s">
        <v>9671</v>
      </c>
      <c r="C4710" s="50">
        <v>8.48</v>
      </c>
      <c r="D4710" s="51">
        <v>-0.03</v>
      </c>
      <c r="E4710" s="52">
        <v>-0.0035</v>
      </c>
      <c r="F4710" s="51">
        <v>0.0</v>
      </c>
      <c r="G4710" s="49" t="s">
        <v>56</v>
      </c>
      <c r="H4710" s="51">
        <v>1988.0</v>
      </c>
      <c r="I4710" s="51">
        <v>7798.0</v>
      </c>
      <c r="J4710" s="49" t="s">
        <v>72</v>
      </c>
      <c r="K4710" s="49" t="s">
        <v>481</v>
      </c>
    </row>
    <row r="4711">
      <c r="A4711" s="49" t="s">
        <v>9672</v>
      </c>
      <c r="B4711" s="49" t="s">
        <v>9673</v>
      </c>
      <c r="C4711" s="50">
        <v>27.2</v>
      </c>
      <c r="D4711" s="51">
        <v>-0.66</v>
      </c>
      <c r="E4711" s="52">
        <v>-0.0237</v>
      </c>
      <c r="F4711" s="53">
        <v>2.24E9</v>
      </c>
      <c r="G4711" s="49" t="s">
        <v>56</v>
      </c>
      <c r="H4711" s="51">
        <v>2013.0</v>
      </c>
      <c r="I4711" s="51">
        <v>679125.0</v>
      </c>
      <c r="J4711" s="49" t="s">
        <v>72</v>
      </c>
      <c r="K4711" s="49" t="s">
        <v>237</v>
      </c>
    </row>
    <row r="4712">
      <c r="A4712" s="49" t="s">
        <v>9674</v>
      </c>
      <c r="B4712" s="49" t="s">
        <v>9675</v>
      </c>
      <c r="C4712" s="50">
        <v>88.06</v>
      </c>
      <c r="D4712" s="51">
        <v>0.0</v>
      </c>
      <c r="E4712" s="52">
        <v>0.0</v>
      </c>
      <c r="F4712" s="54"/>
      <c r="G4712" s="49" t="s">
        <v>56</v>
      </c>
      <c r="I4712" s="51">
        <v>59.0</v>
      </c>
      <c r="J4712" s="54"/>
      <c r="K4712" s="54"/>
    </row>
    <row r="4713">
      <c r="A4713" s="49" t="s">
        <v>9676</v>
      </c>
      <c r="B4713" s="49" t="s">
        <v>9677</v>
      </c>
      <c r="C4713" s="50">
        <v>6.72</v>
      </c>
      <c r="D4713" s="51">
        <v>-0.03</v>
      </c>
      <c r="E4713" s="52">
        <v>-0.0044</v>
      </c>
      <c r="F4713" s="51">
        <v>0.0</v>
      </c>
      <c r="G4713" s="54"/>
      <c r="H4713" s="51">
        <v>2013.0</v>
      </c>
      <c r="I4713" s="51">
        <v>84847.0</v>
      </c>
      <c r="J4713" s="49" t="s">
        <v>72</v>
      </c>
      <c r="K4713" s="49" t="s">
        <v>321</v>
      </c>
    </row>
    <row r="4714">
      <c r="A4714" s="49" t="s">
        <v>9678</v>
      </c>
      <c r="B4714" s="49" t="s">
        <v>9679</v>
      </c>
      <c r="C4714" s="50">
        <v>22.42</v>
      </c>
      <c r="D4714" s="51">
        <v>-0.49</v>
      </c>
      <c r="E4714" s="52">
        <v>-0.0214</v>
      </c>
      <c r="F4714" s="53">
        <v>6.77E8</v>
      </c>
      <c r="G4714" s="49" t="s">
        <v>3183</v>
      </c>
      <c r="H4714" s="51">
        <v>2007.0</v>
      </c>
      <c r="I4714" s="51">
        <v>49412.0</v>
      </c>
      <c r="J4714" s="49" t="s">
        <v>95</v>
      </c>
      <c r="K4714" s="49" t="s">
        <v>1315</v>
      </c>
    </row>
    <row r="4715">
      <c r="A4715" s="49" t="s">
        <v>9680</v>
      </c>
      <c r="B4715" s="49" t="s">
        <v>9681</v>
      </c>
      <c r="C4715" s="50">
        <v>3.9</v>
      </c>
      <c r="D4715" s="51">
        <v>-0.04</v>
      </c>
      <c r="E4715" s="52">
        <v>-0.0102</v>
      </c>
      <c r="F4715" s="53">
        <v>1.18E10</v>
      </c>
      <c r="G4715" s="49" t="s">
        <v>1626</v>
      </c>
      <c r="H4715" s="54"/>
      <c r="I4715" s="51">
        <v>1.027323E7</v>
      </c>
      <c r="J4715" s="49" t="s">
        <v>72</v>
      </c>
      <c r="K4715" s="49" t="s">
        <v>185</v>
      </c>
    </row>
    <row r="4716">
      <c r="A4716" s="49" t="s">
        <v>9682</v>
      </c>
      <c r="B4716" s="49" t="s">
        <v>9683</v>
      </c>
      <c r="C4716" s="50">
        <v>9.91</v>
      </c>
      <c r="D4716" s="51">
        <v>0.04</v>
      </c>
      <c r="E4716" s="52">
        <v>0.0041</v>
      </c>
      <c r="F4716" s="53">
        <v>1.51E9</v>
      </c>
      <c r="G4716" s="49" t="s">
        <v>56</v>
      </c>
      <c r="H4716" s="51">
        <v>2023.0</v>
      </c>
      <c r="I4716" s="51">
        <v>316389.0</v>
      </c>
      <c r="J4716" s="54"/>
      <c r="K4716" s="54"/>
    </row>
    <row r="4717">
      <c r="A4717" s="49" t="s">
        <v>9684</v>
      </c>
      <c r="B4717" s="49" t="s">
        <v>9685</v>
      </c>
      <c r="C4717" s="50">
        <v>0.279</v>
      </c>
      <c r="D4717" s="51">
        <v>-0.0265</v>
      </c>
      <c r="E4717" s="52">
        <v>-0.0867</v>
      </c>
      <c r="F4717" s="51">
        <v>8062933.0</v>
      </c>
      <c r="G4717" s="49" t="s">
        <v>138</v>
      </c>
      <c r="I4717" s="51">
        <v>218719.0</v>
      </c>
      <c r="J4717" s="49" t="s">
        <v>82</v>
      </c>
      <c r="K4717" s="49" t="s">
        <v>178</v>
      </c>
    </row>
    <row r="4718">
      <c r="A4718" s="49" t="s">
        <v>9686</v>
      </c>
      <c r="B4718" s="49" t="s">
        <v>9687</v>
      </c>
      <c r="C4718" s="50">
        <v>5.4</v>
      </c>
      <c r="D4718" s="51">
        <v>-0.15</v>
      </c>
      <c r="E4718" s="52">
        <v>-0.027</v>
      </c>
      <c r="F4718" s="53">
        <v>9.37E8</v>
      </c>
      <c r="G4718" s="49" t="s">
        <v>56</v>
      </c>
      <c r="H4718" s="51">
        <v>2017.0</v>
      </c>
      <c r="I4718" s="51">
        <v>803600.0</v>
      </c>
      <c r="J4718" s="49" t="s">
        <v>72</v>
      </c>
      <c r="K4718" s="49" t="s">
        <v>68</v>
      </c>
    </row>
    <row r="4719">
      <c r="A4719" s="49" t="s">
        <v>9688</v>
      </c>
      <c r="B4719" s="49" t="s">
        <v>9689</v>
      </c>
      <c r="C4719" s="50">
        <v>9.42</v>
      </c>
      <c r="D4719" s="51">
        <v>-0.0101</v>
      </c>
      <c r="E4719" s="52">
        <v>-0.0011</v>
      </c>
      <c r="F4719" s="51">
        <v>0.0</v>
      </c>
      <c r="G4719" s="49" t="s">
        <v>56</v>
      </c>
      <c r="H4719" s="51">
        <v>2014.0</v>
      </c>
      <c r="I4719" s="51">
        <v>7327.0</v>
      </c>
      <c r="J4719" s="49" t="s">
        <v>72</v>
      </c>
      <c r="K4719" s="49" t="s">
        <v>552</v>
      </c>
    </row>
    <row r="4720">
      <c r="A4720" s="49" t="s">
        <v>9690</v>
      </c>
      <c r="B4720" s="49" t="s">
        <v>9691</v>
      </c>
      <c r="C4720" s="50">
        <v>9.2</v>
      </c>
      <c r="D4720" s="51">
        <v>-0.04</v>
      </c>
      <c r="E4720" s="52">
        <v>-0.0043</v>
      </c>
      <c r="F4720" s="51">
        <v>0.0</v>
      </c>
      <c r="G4720" s="49" t="s">
        <v>56</v>
      </c>
      <c r="I4720" s="51">
        <v>18174.0</v>
      </c>
      <c r="J4720" s="49" t="s">
        <v>72</v>
      </c>
      <c r="K4720" s="49" t="s">
        <v>321</v>
      </c>
    </row>
    <row r="4721">
      <c r="A4721" s="49" t="s">
        <v>9692</v>
      </c>
      <c r="B4721" s="49" t="s">
        <v>9693</v>
      </c>
      <c r="C4721" s="50">
        <v>1.0</v>
      </c>
      <c r="D4721" s="51">
        <v>0.04</v>
      </c>
      <c r="E4721" s="52">
        <v>0.0417</v>
      </c>
      <c r="F4721" s="51">
        <v>2.3919184E7</v>
      </c>
      <c r="G4721" s="49" t="s">
        <v>56</v>
      </c>
      <c r="I4721" s="51">
        <v>330418.0</v>
      </c>
      <c r="J4721" s="49" t="s">
        <v>82</v>
      </c>
      <c r="K4721" s="49" t="s">
        <v>178</v>
      </c>
    </row>
    <row r="4722">
      <c r="A4722" s="49" t="s">
        <v>9694</v>
      </c>
      <c r="B4722" s="49" t="s">
        <v>9695</v>
      </c>
      <c r="C4722" s="50">
        <v>8.6</v>
      </c>
      <c r="D4722" s="51">
        <v>-0.07</v>
      </c>
      <c r="E4722" s="52">
        <v>-0.0081</v>
      </c>
      <c r="F4722" s="51">
        <v>0.0</v>
      </c>
      <c r="G4722" s="49" t="s">
        <v>56</v>
      </c>
      <c r="H4722" s="51">
        <v>2003.0</v>
      </c>
      <c r="I4722" s="51">
        <v>530286.0</v>
      </c>
      <c r="J4722" s="49" t="s">
        <v>72</v>
      </c>
      <c r="K4722" s="49" t="s">
        <v>321</v>
      </c>
    </row>
    <row r="4723">
      <c r="A4723" s="49" t="s">
        <v>9696</v>
      </c>
      <c r="B4723" s="49" t="s">
        <v>9697</v>
      </c>
      <c r="C4723" s="50">
        <v>4.65</v>
      </c>
      <c r="D4723" s="51">
        <v>-0.02</v>
      </c>
      <c r="E4723" s="52">
        <v>-0.0043</v>
      </c>
      <c r="F4723" s="53">
        <v>5.03E8</v>
      </c>
      <c r="G4723" s="49" t="s">
        <v>56</v>
      </c>
      <c r="I4723" s="51">
        <v>163820.0</v>
      </c>
      <c r="J4723" s="49" t="s">
        <v>57</v>
      </c>
      <c r="K4723" s="49" t="s">
        <v>111</v>
      </c>
    </row>
    <row r="4724">
      <c r="A4724" s="49" t="s">
        <v>9698</v>
      </c>
      <c r="B4724" s="49" t="s">
        <v>9699</v>
      </c>
      <c r="C4724" s="50">
        <v>10.13</v>
      </c>
      <c r="D4724" s="51">
        <v>0.02</v>
      </c>
      <c r="E4724" s="52">
        <v>0.002</v>
      </c>
      <c r="F4724" s="51">
        <v>0.0</v>
      </c>
      <c r="G4724" s="49" t="s">
        <v>56</v>
      </c>
      <c r="H4724" s="51">
        <v>2023.0</v>
      </c>
      <c r="I4724" s="51">
        <v>24741.0</v>
      </c>
      <c r="J4724" s="54"/>
      <c r="K4724" s="54"/>
    </row>
    <row r="4725">
      <c r="A4725" s="49" t="s">
        <v>9700</v>
      </c>
      <c r="B4725" s="49" t="s">
        <v>9701</v>
      </c>
      <c r="C4725" s="50">
        <v>0.22</v>
      </c>
      <c r="D4725" s="51">
        <v>0.01</v>
      </c>
      <c r="E4725" s="52">
        <v>0.0476</v>
      </c>
      <c r="F4725" s="51">
        <v>0.0</v>
      </c>
      <c r="G4725" s="49" t="s">
        <v>56</v>
      </c>
      <c r="H4725" s="51">
        <v>2023.0</v>
      </c>
      <c r="I4725" s="51">
        <v>127701.0</v>
      </c>
      <c r="J4725" s="54"/>
      <c r="K4725" s="54"/>
    </row>
    <row r="4726">
      <c r="A4726" s="49" t="s">
        <v>9702</v>
      </c>
      <c r="B4726" s="49" t="s">
        <v>9703</v>
      </c>
      <c r="C4726" s="50">
        <v>10.3301</v>
      </c>
      <c r="D4726" s="51">
        <v>-0.0599</v>
      </c>
      <c r="E4726" s="52">
        <v>-0.0058</v>
      </c>
      <c r="F4726" s="51">
        <v>0.0</v>
      </c>
      <c r="G4726" s="49" t="s">
        <v>56</v>
      </c>
      <c r="H4726" s="51">
        <v>2023.0</v>
      </c>
      <c r="I4726" s="51">
        <v>130.0</v>
      </c>
      <c r="J4726" s="54"/>
      <c r="K4726" s="54"/>
    </row>
    <row r="4727">
      <c r="A4727" s="49" t="s">
        <v>9704</v>
      </c>
      <c r="B4727" s="49" t="s">
        <v>9705</v>
      </c>
      <c r="C4727" s="50">
        <v>0.0349</v>
      </c>
      <c r="D4727" s="51">
        <v>-0.0051</v>
      </c>
      <c r="E4727" s="52">
        <v>-0.1275</v>
      </c>
      <c r="F4727" s="51">
        <v>0.0</v>
      </c>
      <c r="G4727" s="49" t="s">
        <v>56</v>
      </c>
      <c r="H4727" s="51">
        <v>2023.0</v>
      </c>
      <c r="I4727" s="51">
        <v>188998.0</v>
      </c>
      <c r="J4727" s="54"/>
      <c r="K4727" s="54"/>
    </row>
    <row r="4728">
      <c r="A4728" s="49" t="s">
        <v>9706</v>
      </c>
      <c r="B4728" s="49" t="s">
        <v>9707</v>
      </c>
      <c r="C4728" s="50">
        <v>1.14</v>
      </c>
      <c r="D4728" s="51">
        <v>-0.01</v>
      </c>
      <c r="E4728" s="52">
        <v>-0.0087</v>
      </c>
      <c r="F4728" s="53">
        <v>1.23E8</v>
      </c>
      <c r="G4728" s="49" t="s">
        <v>56</v>
      </c>
      <c r="I4728" s="51">
        <v>13124.0</v>
      </c>
      <c r="J4728" s="49" t="s">
        <v>57</v>
      </c>
      <c r="K4728" s="49" t="s">
        <v>111</v>
      </c>
    </row>
    <row r="4729">
      <c r="A4729" s="49" t="s">
        <v>9708</v>
      </c>
      <c r="B4729" s="49" t="s">
        <v>9709</v>
      </c>
      <c r="C4729" s="50">
        <v>1.75</v>
      </c>
      <c r="D4729" s="51">
        <v>0.05</v>
      </c>
      <c r="E4729" s="52">
        <v>0.0294</v>
      </c>
      <c r="F4729" s="51">
        <v>8.2282564E7</v>
      </c>
      <c r="G4729" s="49" t="s">
        <v>56</v>
      </c>
      <c r="H4729" s="51">
        <v>1994.0</v>
      </c>
      <c r="I4729" s="51">
        <v>60550.0</v>
      </c>
      <c r="J4729" s="49" t="s">
        <v>57</v>
      </c>
      <c r="K4729" s="49" t="s">
        <v>111</v>
      </c>
    </row>
    <row r="4730">
      <c r="A4730" s="49" t="s">
        <v>9710</v>
      </c>
      <c r="B4730" s="49" t="s">
        <v>9711</v>
      </c>
      <c r="C4730" s="50">
        <v>2.73</v>
      </c>
      <c r="D4730" s="51">
        <v>0.25</v>
      </c>
      <c r="E4730" s="52">
        <v>0.1008</v>
      </c>
      <c r="F4730" s="53">
        <v>7.06E8</v>
      </c>
      <c r="G4730" s="49" t="s">
        <v>738</v>
      </c>
      <c r="H4730" s="54"/>
      <c r="I4730" s="51">
        <v>5779177.0</v>
      </c>
      <c r="J4730" s="49" t="s">
        <v>107</v>
      </c>
      <c r="K4730" s="49" t="s">
        <v>58</v>
      </c>
    </row>
    <row r="4731">
      <c r="A4731" s="49" t="s">
        <v>9712</v>
      </c>
      <c r="B4731" s="49" t="s">
        <v>9713</v>
      </c>
      <c r="C4731" s="50">
        <v>86.72</v>
      </c>
      <c r="D4731" s="51">
        <v>-0.6</v>
      </c>
      <c r="E4731" s="52">
        <v>-0.0069</v>
      </c>
      <c r="F4731" s="53">
        <v>3.24E9</v>
      </c>
      <c r="G4731" s="49" t="s">
        <v>56</v>
      </c>
      <c r="H4731" s="51">
        <v>2003.0</v>
      </c>
      <c r="I4731" s="51">
        <v>38700.0</v>
      </c>
      <c r="J4731" s="49" t="s">
        <v>72</v>
      </c>
      <c r="K4731" s="49" t="s">
        <v>650</v>
      </c>
    </row>
    <row r="4732">
      <c r="A4732" s="49" t="s">
        <v>9714</v>
      </c>
      <c r="B4732" s="49" t="s">
        <v>9715</v>
      </c>
      <c r="C4732" s="50">
        <v>35.37</v>
      </c>
      <c r="D4732" s="51">
        <v>-0.36</v>
      </c>
      <c r="E4732" s="52">
        <v>-0.0101</v>
      </c>
      <c r="F4732" s="53">
        <v>6.45E9</v>
      </c>
      <c r="G4732" s="49" t="s">
        <v>56</v>
      </c>
      <c r="I4732" s="51">
        <v>2057586.0</v>
      </c>
      <c r="J4732" s="49" t="s">
        <v>68</v>
      </c>
      <c r="K4732" s="49" t="s">
        <v>86</v>
      </c>
    </row>
    <row r="4733">
      <c r="A4733" s="49" t="s">
        <v>9716</v>
      </c>
      <c r="B4733" s="49" t="s">
        <v>9717</v>
      </c>
      <c r="C4733" s="50">
        <v>5.97</v>
      </c>
      <c r="D4733" s="51">
        <v>0.12</v>
      </c>
      <c r="E4733" s="52">
        <v>0.0205</v>
      </c>
      <c r="F4733" s="53">
        <v>3.29E8</v>
      </c>
      <c r="G4733" s="49" t="s">
        <v>738</v>
      </c>
      <c r="H4733" s="51">
        <v>2020.0</v>
      </c>
      <c r="I4733" s="51">
        <v>797165.0</v>
      </c>
      <c r="J4733" s="49" t="s">
        <v>82</v>
      </c>
      <c r="K4733" s="49" t="s">
        <v>1973</v>
      </c>
    </row>
    <row r="4734">
      <c r="A4734" s="49" t="s">
        <v>9718</v>
      </c>
      <c r="B4734" s="49" t="s">
        <v>9719</v>
      </c>
      <c r="C4734" s="50">
        <v>1.15</v>
      </c>
      <c r="D4734" s="51">
        <v>-0.06</v>
      </c>
      <c r="E4734" s="52">
        <v>-0.0496</v>
      </c>
      <c r="F4734" s="51">
        <v>1.35079E7</v>
      </c>
      <c r="G4734" s="49" t="s">
        <v>56</v>
      </c>
      <c r="I4734" s="51">
        <v>31556.0</v>
      </c>
      <c r="J4734" s="49" t="s">
        <v>82</v>
      </c>
      <c r="K4734" s="49" t="s">
        <v>83</v>
      </c>
    </row>
    <row r="4735">
      <c r="A4735" s="49" t="s">
        <v>9720</v>
      </c>
      <c r="B4735" s="49" t="s">
        <v>9721</v>
      </c>
      <c r="C4735" s="50">
        <v>7.85</v>
      </c>
      <c r="D4735" s="51">
        <v>0.0</v>
      </c>
      <c r="E4735" s="52">
        <v>0.0</v>
      </c>
      <c r="F4735" s="51">
        <v>0.0</v>
      </c>
      <c r="G4735" s="49" t="s">
        <v>56</v>
      </c>
      <c r="H4735" s="51">
        <v>1988.0</v>
      </c>
      <c r="I4735" s="51">
        <v>35004.0</v>
      </c>
      <c r="J4735" s="49" t="s">
        <v>72</v>
      </c>
      <c r="K4735" s="49" t="s">
        <v>124</v>
      </c>
    </row>
    <row r="4736">
      <c r="A4736" s="49" t="s">
        <v>9722</v>
      </c>
      <c r="B4736" s="49" t="s">
        <v>9723</v>
      </c>
      <c r="C4736" s="50">
        <v>21.18</v>
      </c>
      <c r="D4736" s="51">
        <v>-0.38</v>
      </c>
      <c r="E4736" s="52">
        <v>-0.0176</v>
      </c>
      <c r="F4736" s="53">
        <v>5.59E8</v>
      </c>
      <c r="G4736" s="49" t="s">
        <v>121</v>
      </c>
      <c r="H4736" s="51">
        <v>2006.0</v>
      </c>
      <c r="I4736" s="51">
        <v>41150.0</v>
      </c>
      <c r="J4736" s="49" t="s">
        <v>223</v>
      </c>
      <c r="K4736" s="49" t="s">
        <v>224</v>
      </c>
    </row>
    <row r="4737">
      <c r="A4737" s="49" t="s">
        <v>9724</v>
      </c>
      <c r="B4737" s="49" t="s">
        <v>9725</v>
      </c>
      <c r="C4737" s="50">
        <v>11.08</v>
      </c>
      <c r="D4737" s="51">
        <v>-0.39</v>
      </c>
      <c r="E4737" s="52">
        <v>-0.034</v>
      </c>
      <c r="F4737" s="53">
        <v>7.08E8</v>
      </c>
      <c r="G4737" s="49" t="s">
        <v>67</v>
      </c>
      <c r="H4737" s="51">
        <v>2010.0</v>
      </c>
      <c r="I4737" s="51">
        <v>83766.0</v>
      </c>
      <c r="J4737" s="49" t="s">
        <v>72</v>
      </c>
      <c r="K4737" s="49" t="s">
        <v>124</v>
      </c>
    </row>
    <row r="4738">
      <c r="A4738" s="49" t="s">
        <v>9726</v>
      </c>
      <c r="B4738" s="49" t="s">
        <v>9727</v>
      </c>
      <c r="C4738" s="50">
        <v>489.94</v>
      </c>
      <c r="D4738" s="51">
        <v>-0.82</v>
      </c>
      <c r="E4738" s="52">
        <v>-0.0017</v>
      </c>
      <c r="F4738" s="53">
        <v>7.41E10</v>
      </c>
      <c r="G4738" s="49" t="s">
        <v>56</v>
      </c>
      <c r="I4738" s="51">
        <v>671554.0</v>
      </c>
      <c r="J4738" s="49" t="s">
        <v>57</v>
      </c>
      <c r="K4738" s="49" t="s">
        <v>111</v>
      </c>
    </row>
    <row r="4739">
      <c r="A4739" s="49" t="s">
        <v>9728</v>
      </c>
      <c r="B4739" s="49" t="s">
        <v>9729</v>
      </c>
      <c r="C4739" s="50">
        <v>12.3</v>
      </c>
      <c r="D4739" s="51">
        <v>-0.07</v>
      </c>
      <c r="E4739" s="52">
        <v>-0.0057</v>
      </c>
      <c r="F4739" s="53">
        <v>2.57E8</v>
      </c>
      <c r="G4739" s="49" t="s">
        <v>56</v>
      </c>
      <c r="H4739" s="51">
        <v>2017.0</v>
      </c>
      <c r="I4739" s="51">
        <v>30877.0</v>
      </c>
      <c r="J4739" s="49" t="s">
        <v>72</v>
      </c>
      <c r="K4739" s="49" t="s">
        <v>237</v>
      </c>
    </row>
    <row r="4740">
      <c r="A4740" s="49" t="s">
        <v>9730</v>
      </c>
      <c r="B4740" s="49" t="s">
        <v>9731</v>
      </c>
      <c r="C4740" s="50">
        <v>40.62</v>
      </c>
      <c r="D4740" s="51">
        <v>-0.13</v>
      </c>
      <c r="E4740" s="52">
        <v>-0.0032</v>
      </c>
      <c r="F4740" s="53">
        <v>3.78E9</v>
      </c>
      <c r="G4740" s="49" t="s">
        <v>56</v>
      </c>
      <c r="H4740" s="51">
        <v>2022.0</v>
      </c>
      <c r="I4740" s="51">
        <v>1422337.0</v>
      </c>
      <c r="J4740" s="49" t="s">
        <v>223</v>
      </c>
      <c r="K4740" s="49" t="s">
        <v>953</v>
      </c>
    </row>
    <row r="4741">
      <c r="A4741" s="49" t="s">
        <v>9732</v>
      </c>
      <c r="B4741" s="49" t="s">
        <v>9733</v>
      </c>
      <c r="C4741" s="50">
        <v>0.353</v>
      </c>
      <c r="D4741" s="51">
        <v>-0.1186</v>
      </c>
      <c r="E4741" s="52">
        <v>-0.2515</v>
      </c>
      <c r="F4741" s="51">
        <v>3915673.0</v>
      </c>
      <c r="G4741" s="49" t="s">
        <v>56</v>
      </c>
      <c r="H4741" s="51">
        <v>2021.0</v>
      </c>
      <c r="I4741" s="51">
        <v>572388.0</v>
      </c>
      <c r="J4741" s="49" t="s">
        <v>107</v>
      </c>
      <c r="K4741" s="49" t="s">
        <v>348</v>
      </c>
    </row>
    <row r="4742">
      <c r="A4742" s="49" t="s">
        <v>9734</v>
      </c>
      <c r="B4742" s="49" t="s">
        <v>9735</v>
      </c>
      <c r="C4742" s="50">
        <v>0.0153</v>
      </c>
      <c r="D4742" s="51">
        <v>0.0022</v>
      </c>
      <c r="E4742" s="52">
        <v>0.1679</v>
      </c>
      <c r="F4742" s="51">
        <v>169716.0</v>
      </c>
      <c r="G4742" s="49" t="s">
        <v>56</v>
      </c>
      <c r="H4742" s="51">
        <v>2021.0</v>
      </c>
      <c r="I4742" s="51">
        <v>121676.0</v>
      </c>
      <c r="J4742" s="49" t="s">
        <v>107</v>
      </c>
      <c r="K4742" s="49" t="s">
        <v>348</v>
      </c>
    </row>
    <row r="4743">
      <c r="A4743" s="49" t="s">
        <v>9736</v>
      </c>
      <c r="B4743" s="49" t="s">
        <v>9737</v>
      </c>
      <c r="C4743" s="50">
        <v>3.21</v>
      </c>
      <c r="D4743" s="51">
        <v>-0.18</v>
      </c>
      <c r="E4743" s="52">
        <v>-0.0531</v>
      </c>
      <c r="F4743" s="53">
        <v>1.81E10</v>
      </c>
      <c r="G4743" s="49" t="s">
        <v>9738</v>
      </c>
      <c r="H4743" s="51">
        <v>1994.0</v>
      </c>
      <c r="I4743" s="51">
        <v>4.7877213E7</v>
      </c>
      <c r="J4743" s="49" t="s">
        <v>107</v>
      </c>
      <c r="K4743" s="49" t="s">
        <v>678</v>
      </c>
    </row>
    <row r="4744">
      <c r="A4744" s="49" t="s">
        <v>9739</v>
      </c>
      <c r="B4744" s="49" t="s">
        <v>9740</v>
      </c>
      <c r="C4744" s="50">
        <v>8.68</v>
      </c>
      <c r="D4744" s="51">
        <v>-0.04</v>
      </c>
      <c r="E4744" s="52">
        <v>-0.0046</v>
      </c>
      <c r="F4744" s="51">
        <v>0.0</v>
      </c>
      <c r="G4744" s="49" t="s">
        <v>56</v>
      </c>
      <c r="H4744" s="51">
        <v>1993.0</v>
      </c>
      <c r="I4744" s="51">
        <v>8167.0</v>
      </c>
      <c r="J4744" s="49" t="s">
        <v>72</v>
      </c>
      <c r="K4744" s="49" t="s">
        <v>124</v>
      </c>
    </row>
    <row r="4745">
      <c r="A4745" s="49" t="s">
        <v>9741</v>
      </c>
      <c r="B4745" s="49" t="s">
        <v>9742</v>
      </c>
      <c r="C4745" s="50">
        <v>14.42</v>
      </c>
      <c r="D4745" s="51">
        <v>-0.13</v>
      </c>
      <c r="E4745" s="52">
        <v>-0.0089</v>
      </c>
      <c r="F4745" s="53">
        <v>2.49E9</v>
      </c>
      <c r="G4745" s="49" t="s">
        <v>138</v>
      </c>
      <c r="H4745" s="51">
        <v>2016.0</v>
      </c>
      <c r="I4745" s="51">
        <v>1329435.0</v>
      </c>
      <c r="J4745" s="49" t="s">
        <v>145</v>
      </c>
      <c r="K4745" s="49" t="s">
        <v>355</v>
      </c>
    </row>
    <row r="4746">
      <c r="A4746" s="49" t="s">
        <v>9743</v>
      </c>
      <c r="B4746" s="49" t="s">
        <v>9744</v>
      </c>
      <c r="C4746" s="50">
        <v>1.73</v>
      </c>
      <c r="D4746" s="51">
        <v>-0.12</v>
      </c>
      <c r="E4746" s="52">
        <v>-0.0649</v>
      </c>
      <c r="F4746" s="53">
        <v>2.23E8</v>
      </c>
      <c r="G4746" s="49" t="s">
        <v>56</v>
      </c>
      <c r="H4746" s="51">
        <v>2022.0</v>
      </c>
      <c r="I4746" s="51">
        <v>508064.0</v>
      </c>
      <c r="J4746" s="49" t="s">
        <v>107</v>
      </c>
      <c r="K4746" s="49" t="s">
        <v>348</v>
      </c>
    </row>
    <row r="4747">
      <c r="A4747" s="49" t="s">
        <v>9745</v>
      </c>
      <c r="B4747" s="49" t="s">
        <v>9746</v>
      </c>
      <c r="C4747" s="50">
        <v>2.26</v>
      </c>
      <c r="D4747" s="51">
        <v>-0.11</v>
      </c>
      <c r="E4747" s="52">
        <v>-0.0464</v>
      </c>
      <c r="F4747" s="51">
        <v>5.8268997E7</v>
      </c>
      <c r="G4747" s="49" t="s">
        <v>56</v>
      </c>
      <c r="I4747" s="51">
        <v>132918.0</v>
      </c>
      <c r="J4747" s="49" t="s">
        <v>82</v>
      </c>
      <c r="K4747" s="49" t="s">
        <v>83</v>
      </c>
    </row>
    <row r="4748">
      <c r="A4748" s="49" t="s">
        <v>9747</v>
      </c>
      <c r="B4748" s="49" t="s">
        <v>9748</v>
      </c>
      <c r="C4748" s="50">
        <v>20.6</v>
      </c>
      <c r="D4748" s="51">
        <v>-0.22</v>
      </c>
      <c r="E4748" s="52">
        <v>-0.0106</v>
      </c>
      <c r="F4748" s="53">
        <v>8.11E9</v>
      </c>
      <c r="G4748" s="49" t="s">
        <v>56</v>
      </c>
      <c r="I4748" s="51">
        <v>3398840.0</v>
      </c>
      <c r="J4748" s="49" t="s">
        <v>57</v>
      </c>
      <c r="K4748" s="49" t="s">
        <v>64</v>
      </c>
    </row>
    <row r="4749">
      <c r="A4749" s="49" t="s">
        <v>9749</v>
      </c>
      <c r="B4749" s="49" t="s">
        <v>9750</v>
      </c>
      <c r="C4749" s="50">
        <v>9.21</v>
      </c>
      <c r="D4749" s="51">
        <v>-1.02</v>
      </c>
      <c r="E4749" s="52">
        <v>-0.0997</v>
      </c>
      <c r="F4749" s="53">
        <v>1.07E9</v>
      </c>
      <c r="G4749" s="49" t="s">
        <v>56</v>
      </c>
      <c r="H4749" s="51">
        <v>2019.0</v>
      </c>
      <c r="I4749" s="51">
        <v>8356826.0</v>
      </c>
      <c r="J4749" s="49" t="s">
        <v>365</v>
      </c>
      <c r="K4749" s="49" t="s">
        <v>366</v>
      </c>
    </row>
    <row r="4750">
      <c r="A4750" s="49" t="s">
        <v>9751</v>
      </c>
      <c r="B4750" s="49" t="s">
        <v>9752</v>
      </c>
      <c r="C4750" s="50">
        <v>138.39</v>
      </c>
      <c r="D4750" s="51">
        <v>-7.85</v>
      </c>
      <c r="E4750" s="52">
        <v>-0.0537</v>
      </c>
      <c r="F4750" s="53">
        <v>4.96E9</v>
      </c>
      <c r="G4750" s="49" t="s">
        <v>56</v>
      </c>
      <c r="I4750" s="51">
        <v>285015.0</v>
      </c>
      <c r="J4750" s="49" t="s">
        <v>315</v>
      </c>
      <c r="K4750" s="49" t="s">
        <v>111</v>
      </c>
    </row>
    <row r="4751">
      <c r="A4751" s="49" t="s">
        <v>9753</v>
      </c>
      <c r="B4751" s="49" t="s">
        <v>9754</v>
      </c>
      <c r="C4751" s="50">
        <v>0.2001</v>
      </c>
      <c r="D4751" s="51">
        <v>-0.0399</v>
      </c>
      <c r="E4751" s="52">
        <v>-0.1663</v>
      </c>
      <c r="F4751" s="51">
        <v>0.0</v>
      </c>
      <c r="G4751" s="49" t="s">
        <v>214</v>
      </c>
      <c r="H4751" s="51">
        <v>2021.0</v>
      </c>
      <c r="I4751" s="51">
        <v>1615.0</v>
      </c>
      <c r="J4751" s="49" t="s">
        <v>72</v>
      </c>
      <c r="K4751" s="49" t="s">
        <v>73</v>
      </c>
    </row>
    <row r="4752">
      <c r="A4752" s="49" t="s">
        <v>9755</v>
      </c>
      <c r="B4752" s="49" t="s">
        <v>9756</v>
      </c>
      <c r="C4752" s="50">
        <v>559.98</v>
      </c>
      <c r="D4752" s="51">
        <v>9.3</v>
      </c>
      <c r="E4752" s="52">
        <v>0.0169</v>
      </c>
      <c r="F4752" s="53">
        <v>1.14E11</v>
      </c>
      <c r="G4752" s="49" t="s">
        <v>56</v>
      </c>
      <c r="H4752" s="51">
        <v>2012.0</v>
      </c>
      <c r="I4752" s="51">
        <v>1072999.0</v>
      </c>
      <c r="J4752" s="49" t="s">
        <v>107</v>
      </c>
      <c r="K4752" s="49" t="s">
        <v>262</v>
      </c>
    </row>
    <row r="4753">
      <c r="A4753" s="49" t="s">
        <v>9757</v>
      </c>
      <c r="B4753" s="49" t="s">
        <v>9758</v>
      </c>
      <c r="C4753" s="50">
        <v>6.0</v>
      </c>
      <c r="D4753" s="51">
        <v>-0.15</v>
      </c>
      <c r="E4753" s="52">
        <v>-0.0244</v>
      </c>
      <c r="F4753" s="53">
        <v>1.55E8</v>
      </c>
      <c r="G4753" s="49" t="s">
        <v>56</v>
      </c>
      <c r="H4753" s="51">
        <v>2021.0</v>
      </c>
      <c r="I4753" s="51">
        <v>14820.0</v>
      </c>
      <c r="J4753" s="49" t="s">
        <v>82</v>
      </c>
      <c r="K4753" s="49" t="s">
        <v>244</v>
      </c>
    </row>
    <row r="4754">
      <c r="A4754" s="49" t="s">
        <v>9759</v>
      </c>
      <c r="B4754" s="49" t="s">
        <v>9760</v>
      </c>
      <c r="C4754" s="50">
        <v>8.66</v>
      </c>
      <c r="D4754" s="51">
        <v>-0.17</v>
      </c>
      <c r="E4754" s="52">
        <v>-0.0193</v>
      </c>
      <c r="F4754" s="51">
        <v>0.0</v>
      </c>
      <c r="G4754" s="54"/>
      <c r="H4754" s="51">
        <v>2021.0</v>
      </c>
      <c r="I4754" s="51">
        <v>89754.0</v>
      </c>
      <c r="J4754" s="49" t="s">
        <v>72</v>
      </c>
      <c r="K4754" s="49" t="s">
        <v>124</v>
      </c>
    </row>
    <row r="4755">
      <c r="A4755" s="49" t="s">
        <v>9761</v>
      </c>
      <c r="B4755" s="49" t="s">
        <v>9762</v>
      </c>
      <c r="C4755" s="50">
        <v>14.65</v>
      </c>
      <c r="D4755" s="51">
        <v>-0.08</v>
      </c>
      <c r="E4755" s="52">
        <v>-0.0054</v>
      </c>
      <c r="F4755" s="51">
        <v>0.0</v>
      </c>
      <c r="G4755" s="54"/>
      <c r="H4755" s="51">
        <v>2021.0</v>
      </c>
      <c r="I4755" s="51">
        <v>87101.0</v>
      </c>
      <c r="J4755" s="49" t="s">
        <v>72</v>
      </c>
      <c r="K4755" s="49" t="s">
        <v>481</v>
      </c>
    </row>
    <row r="4756">
      <c r="A4756" s="49" t="s">
        <v>9763</v>
      </c>
      <c r="B4756" s="49" t="s">
        <v>9764</v>
      </c>
      <c r="C4756" s="50">
        <v>73.85</v>
      </c>
      <c r="D4756" s="51">
        <v>-1.01</v>
      </c>
      <c r="E4756" s="52">
        <v>-0.0135</v>
      </c>
      <c r="F4756" s="53">
        <v>5.23E8</v>
      </c>
      <c r="G4756" s="49" t="s">
        <v>56</v>
      </c>
      <c r="I4756" s="51">
        <v>20272.0</v>
      </c>
      <c r="J4756" s="49" t="s">
        <v>57</v>
      </c>
      <c r="K4756" s="49" t="s">
        <v>1061</v>
      </c>
    </row>
    <row r="4757">
      <c r="A4757" s="49" t="s">
        <v>9765</v>
      </c>
      <c r="B4757" s="49" t="s">
        <v>9766</v>
      </c>
      <c r="C4757" s="50">
        <v>118.54</v>
      </c>
      <c r="D4757" s="51">
        <v>-2.55</v>
      </c>
      <c r="E4757" s="52">
        <v>-0.0211</v>
      </c>
      <c r="F4757" s="53">
        <v>2.48E9</v>
      </c>
      <c r="G4757" s="49" t="s">
        <v>56</v>
      </c>
      <c r="I4757" s="51">
        <v>117378.0</v>
      </c>
      <c r="J4757" s="49" t="s">
        <v>57</v>
      </c>
      <c r="K4757" s="49" t="s">
        <v>64</v>
      </c>
    </row>
    <row r="4758">
      <c r="A4758" s="49" t="s">
        <v>9767</v>
      </c>
      <c r="B4758" s="49" t="s">
        <v>9768</v>
      </c>
      <c r="C4758" s="50">
        <v>9.18</v>
      </c>
      <c r="D4758" s="51">
        <v>-0.03</v>
      </c>
      <c r="E4758" s="52">
        <v>-0.0033</v>
      </c>
      <c r="F4758" s="51">
        <v>0.0</v>
      </c>
      <c r="G4758" s="49" t="s">
        <v>56</v>
      </c>
      <c r="H4758" s="51">
        <v>1993.0</v>
      </c>
      <c r="I4758" s="51">
        <v>110367.0</v>
      </c>
      <c r="J4758" s="49" t="s">
        <v>72</v>
      </c>
      <c r="K4758" s="49" t="s">
        <v>124</v>
      </c>
    </row>
    <row r="4759">
      <c r="A4759" s="49" t="s">
        <v>9769</v>
      </c>
      <c r="B4759" s="49" t="s">
        <v>9770</v>
      </c>
      <c r="C4759" s="50">
        <v>14.55</v>
      </c>
      <c r="D4759" s="51">
        <v>0.66</v>
      </c>
      <c r="E4759" s="52">
        <v>0.0475</v>
      </c>
      <c r="F4759" s="53">
        <v>3.06E9</v>
      </c>
      <c r="G4759" s="54"/>
      <c r="H4759" s="51">
        <v>2021.0</v>
      </c>
      <c r="I4759" s="51">
        <v>386650.0</v>
      </c>
      <c r="J4759" s="49" t="s">
        <v>223</v>
      </c>
      <c r="K4759" s="49" t="s">
        <v>111</v>
      </c>
    </row>
    <row r="4760">
      <c r="A4760" s="49" t="s">
        <v>9771</v>
      </c>
      <c r="B4760" s="49" t="s">
        <v>9772</v>
      </c>
      <c r="C4760" s="50">
        <v>9.75</v>
      </c>
      <c r="D4760" s="51">
        <v>-0.06</v>
      </c>
      <c r="E4760" s="52">
        <v>-0.0061</v>
      </c>
      <c r="F4760" s="51">
        <v>0.0</v>
      </c>
      <c r="G4760" s="49" t="s">
        <v>56</v>
      </c>
      <c r="H4760" s="51">
        <v>1991.0</v>
      </c>
      <c r="I4760" s="51">
        <v>140409.0</v>
      </c>
      <c r="J4760" s="49" t="s">
        <v>72</v>
      </c>
      <c r="K4760" s="49" t="s">
        <v>481</v>
      </c>
    </row>
    <row r="4761">
      <c r="A4761" s="49" t="s">
        <v>9773</v>
      </c>
      <c r="B4761" s="49" t="s">
        <v>9774</v>
      </c>
      <c r="C4761" s="50">
        <v>6.95</v>
      </c>
      <c r="D4761" s="51">
        <v>-0.07</v>
      </c>
      <c r="E4761" s="52">
        <v>-0.01</v>
      </c>
      <c r="F4761" s="53">
        <v>6.03E8</v>
      </c>
      <c r="G4761" s="49" t="s">
        <v>56</v>
      </c>
      <c r="I4761" s="51">
        <v>751874.0</v>
      </c>
      <c r="J4761" s="49" t="s">
        <v>57</v>
      </c>
      <c r="K4761" s="49" t="s">
        <v>64</v>
      </c>
    </row>
    <row r="4762">
      <c r="A4762" s="49" t="s">
        <v>9775</v>
      </c>
      <c r="B4762" s="49" t="s">
        <v>9776</v>
      </c>
      <c r="C4762" s="50">
        <v>10.81</v>
      </c>
      <c r="D4762" s="51">
        <v>0.0</v>
      </c>
      <c r="E4762" s="52">
        <v>0.0</v>
      </c>
      <c r="F4762" s="51">
        <v>0.0</v>
      </c>
      <c r="G4762" s="49" t="s">
        <v>56</v>
      </c>
      <c r="H4762" s="51">
        <v>2021.0</v>
      </c>
      <c r="I4762" s="51">
        <v>6371.0</v>
      </c>
      <c r="J4762" s="49" t="s">
        <v>72</v>
      </c>
      <c r="K4762" s="49" t="s">
        <v>73</v>
      </c>
    </row>
    <row r="4763">
      <c r="A4763" s="49" t="s">
        <v>9777</v>
      </c>
      <c r="B4763" s="49" t="s">
        <v>9778</v>
      </c>
      <c r="C4763" s="50">
        <v>0.4351</v>
      </c>
      <c r="D4763" s="51">
        <v>1.0E-4</v>
      </c>
      <c r="E4763" s="52">
        <v>2.0E-4</v>
      </c>
      <c r="F4763" s="51">
        <v>1.6720538E7</v>
      </c>
      <c r="G4763" s="49" t="s">
        <v>56</v>
      </c>
      <c r="H4763" s="51">
        <v>2016.0</v>
      </c>
      <c r="I4763" s="51">
        <v>40671.0</v>
      </c>
      <c r="J4763" s="49" t="s">
        <v>82</v>
      </c>
      <c r="K4763" s="49" t="s">
        <v>83</v>
      </c>
    </row>
    <row r="4764">
      <c r="A4764" s="49" t="s">
        <v>9779</v>
      </c>
      <c r="B4764" s="49" t="s">
        <v>9780</v>
      </c>
      <c r="C4764" s="50">
        <v>43.1</v>
      </c>
      <c r="D4764" s="51">
        <v>0.8</v>
      </c>
      <c r="E4764" s="52">
        <v>0.0189</v>
      </c>
      <c r="F4764" s="53">
        <v>1.06E9</v>
      </c>
      <c r="G4764" s="49" t="s">
        <v>56</v>
      </c>
      <c r="I4764" s="51">
        <v>26810.0</v>
      </c>
      <c r="J4764" s="49" t="s">
        <v>82</v>
      </c>
      <c r="K4764" s="49" t="s">
        <v>2876</v>
      </c>
    </row>
    <row r="4765">
      <c r="A4765" s="49" t="s">
        <v>9781</v>
      </c>
      <c r="B4765" s="49" t="s">
        <v>9782</v>
      </c>
      <c r="C4765" s="50">
        <v>7.29</v>
      </c>
      <c r="D4765" s="51">
        <v>-0.23</v>
      </c>
      <c r="E4765" s="52">
        <v>-0.0306</v>
      </c>
      <c r="F4765" s="53">
        <v>5.65E8</v>
      </c>
      <c r="G4765" s="49" t="s">
        <v>56</v>
      </c>
      <c r="H4765" s="51">
        <v>2021.0</v>
      </c>
      <c r="I4765" s="51">
        <v>328434.0</v>
      </c>
      <c r="J4765" s="49" t="s">
        <v>107</v>
      </c>
      <c r="K4765" s="49" t="s">
        <v>348</v>
      </c>
    </row>
    <row r="4766">
      <c r="A4766" s="49" t="s">
        <v>9783</v>
      </c>
      <c r="B4766" s="49" t="s">
        <v>9784</v>
      </c>
      <c r="C4766" s="50">
        <v>3.29</v>
      </c>
      <c r="D4766" s="51">
        <v>-0.1</v>
      </c>
      <c r="E4766" s="52">
        <v>-0.0295</v>
      </c>
      <c r="F4766" s="53">
        <v>5.57E8</v>
      </c>
      <c r="G4766" s="49" t="s">
        <v>56</v>
      </c>
      <c r="H4766" s="51">
        <v>2020.0</v>
      </c>
      <c r="I4766" s="51">
        <v>439719.0</v>
      </c>
      <c r="J4766" s="49" t="s">
        <v>107</v>
      </c>
      <c r="K4766" s="49" t="s">
        <v>262</v>
      </c>
    </row>
    <row r="4767">
      <c r="A4767" s="49" t="s">
        <v>9785</v>
      </c>
      <c r="B4767" s="49" t="s">
        <v>9786</v>
      </c>
      <c r="C4767" s="50">
        <v>14.87</v>
      </c>
      <c r="D4767" s="51">
        <v>-0.05</v>
      </c>
      <c r="E4767" s="52">
        <v>-0.0034</v>
      </c>
      <c r="F4767" s="53">
        <v>2.56E8</v>
      </c>
      <c r="G4767" s="49" t="s">
        <v>56</v>
      </c>
      <c r="H4767" s="51">
        <v>2020.0</v>
      </c>
      <c r="I4767" s="51">
        <v>18880.0</v>
      </c>
      <c r="J4767" s="49" t="s">
        <v>68</v>
      </c>
      <c r="K4767" s="49" t="s">
        <v>86</v>
      </c>
    </row>
    <row r="4768">
      <c r="A4768" s="49" t="s">
        <v>9787</v>
      </c>
      <c r="B4768" s="49" t="s">
        <v>9788</v>
      </c>
      <c r="C4768" s="50">
        <v>18.8</v>
      </c>
      <c r="D4768" s="51">
        <v>-0.35</v>
      </c>
      <c r="E4768" s="52">
        <v>-0.0183</v>
      </c>
      <c r="F4768" s="54"/>
      <c r="G4768" s="49" t="s">
        <v>56</v>
      </c>
      <c r="I4768" s="51">
        <v>12239.0</v>
      </c>
      <c r="J4768" s="54"/>
      <c r="K4768" s="54"/>
    </row>
    <row r="4769">
      <c r="A4769" s="49" t="s">
        <v>9789</v>
      </c>
      <c r="B4769" s="49" t="s">
        <v>9790</v>
      </c>
      <c r="C4769" s="50">
        <v>40.76</v>
      </c>
      <c r="D4769" s="51">
        <v>-0.71</v>
      </c>
      <c r="E4769" s="52">
        <v>-0.0171</v>
      </c>
      <c r="F4769" s="53">
        <v>9.34E9</v>
      </c>
      <c r="G4769" s="49" t="s">
        <v>56</v>
      </c>
      <c r="I4769" s="51">
        <v>2159224.0</v>
      </c>
      <c r="J4769" s="49" t="s">
        <v>365</v>
      </c>
      <c r="K4769" s="49" t="s">
        <v>456</v>
      </c>
    </row>
    <row r="4770">
      <c r="A4770" s="49" t="s">
        <v>9791</v>
      </c>
      <c r="B4770" s="49" t="s">
        <v>9792</v>
      </c>
      <c r="C4770" s="50">
        <v>2.18</v>
      </c>
      <c r="D4770" s="51">
        <v>-0.08</v>
      </c>
      <c r="E4770" s="52">
        <v>-0.0354</v>
      </c>
      <c r="F4770" s="53">
        <v>3.11E8</v>
      </c>
      <c r="G4770" s="49" t="s">
        <v>56</v>
      </c>
      <c r="H4770" s="51">
        <v>2021.0</v>
      </c>
      <c r="I4770" s="51">
        <v>292391.0</v>
      </c>
      <c r="J4770" s="49" t="s">
        <v>315</v>
      </c>
      <c r="K4770" s="49" t="s">
        <v>111</v>
      </c>
    </row>
    <row r="4771">
      <c r="A4771" s="49" t="s">
        <v>9793</v>
      </c>
      <c r="B4771" s="49" t="s">
        <v>9794</v>
      </c>
      <c r="C4771" s="50">
        <v>19.25</v>
      </c>
      <c r="D4771" s="51">
        <v>0.21</v>
      </c>
      <c r="E4771" s="52">
        <v>0.011</v>
      </c>
      <c r="F4771" s="53">
        <v>8.61E8</v>
      </c>
      <c r="G4771" s="54"/>
      <c r="H4771" s="51">
        <v>2019.0</v>
      </c>
      <c r="I4771" s="51">
        <v>111219.0</v>
      </c>
      <c r="J4771" s="49" t="s">
        <v>72</v>
      </c>
      <c r="K4771" s="49" t="s">
        <v>321</v>
      </c>
    </row>
    <row r="4772">
      <c r="A4772" s="49" t="s">
        <v>9795</v>
      </c>
      <c r="B4772" s="49" t="s">
        <v>9796</v>
      </c>
      <c r="C4772" s="50">
        <v>40.23</v>
      </c>
      <c r="D4772" s="51">
        <v>-0.73</v>
      </c>
      <c r="E4772" s="52">
        <v>-0.0178</v>
      </c>
      <c r="F4772" s="53">
        <v>2.25E8</v>
      </c>
      <c r="G4772" s="49" t="s">
        <v>56</v>
      </c>
      <c r="I4772" s="51">
        <v>10635.0</v>
      </c>
      <c r="J4772" s="49" t="s">
        <v>72</v>
      </c>
      <c r="K4772" s="49" t="s">
        <v>1641</v>
      </c>
    </row>
    <row r="4773">
      <c r="A4773" s="49" t="s">
        <v>9797</v>
      </c>
      <c r="B4773" s="49" t="s">
        <v>9798</v>
      </c>
      <c r="C4773" s="50">
        <v>4.765</v>
      </c>
      <c r="D4773" s="51">
        <v>-0.515</v>
      </c>
      <c r="E4773" s="52">
        <v>-0.0975</v>
      </c>
      <c r="F4773" s="53">
        <v>2.31E8</v>
      </c>
      <c r="G4773" s="49" t="s">
        <v>56</v>
      </c>
      <c r="H4773" s="51">
        <v>2020.0</v>
      </c>
      <c r="I4773" s="51">
        <v>654730.0</v>
      </c>
      <c r="J4773" s="49" t="s">
        <v>82</v>
      </c>
      <c r="K4773" s="49" t="s">
        <v>83</v>
      </c>
    </row>
    <row r="4774">
      <c r="A4774" s="49" t="s">
        <v>9799</v>
      </c>
      <c r="B4774" s="49" t="s">
        <v>9800</v>
      </c>
      <c r="C4774" s="50">
        <v>9.28</v>
      </c>
      <c r="D4774" s="51">
        <v>-0.02</v>
      </c>
      <c r="E4774" s="52">
        <v>-0.0022</v>
      </c>
      <c r="F4774" s="51">
        <v>0.0</v>
      </c>
      <c r="G4774" s="49" t="s">
        <v>56</v>
      </c>
      <c r="H4774" s="51">
        <v>2002.0</v>
      </c>
      <c r="I4774" s="51">
        <v>175233.0</v>
      </c>
      <c r="J4774" s="49" t="s">
        <v>72</v>
      </c>
      <c r="K4774" s="49" t="s">
        <v>481</v>
      </c>
    </row>
    <row r="4775">
      <c r="A4775" s="49" t="s">
        <v>9801</v>
      </c>
      <c r="B4775" s="49" t="s">
        <v>9802</v>
      </c>
      <c r="C4775" s="50">
        <v>2.6</v>
      </c>
      <c r="D4775" s="51">
        <v>-0.07</v>
      </c>
      <c r="E4775" s="52">
        <v>-0.0262</v>
      </c>
      <c r="F4775" s="51">
        <v>0.0</v>
      </c>
      <c r="G4775" s="49" t="s">
        <v>56</v>
      </c>
      <c r="H4775" s="51">
        <v>2003.0</v>
      </c>
      <c r="I4775" s="51">
        <v>95932.0</v>
      </c>
      <c r="J4775" s="49" t="s">
        <v>72</v>
      </c>
      <c r="K4775" s="49" t="s">
        <v>321</v>
      </c>
    </row>
    <row r="4776">
      <c r="A4776" s="49" t="s">
        <v>9803</v>
      </c>
      <c r="B4776" s="49" t="s">
        <v>9804</v>
      </c>
      <c r="C4776" s="50">
        <v>74.39</v>
      </c>
      <c r="D4776" s="51">
        <v>0.39</v>
      </c>
      <c r="E4776" s="52">
        <v>0.0053</v>
      </c>
      <c r="F4776" s="53">
        <v>9.4E8</v>
      </c>
      <c r="G4776" s="49" t="s">
        <v>56</v>
      </c>
      <c r="H4776" s="51">
        <v>2002.0</v>
      </c>
      <c r="I4776" s="51">
        <v>22418.0</v>
      </c>
      <c r="J4776" s="49" t="s">
        <v>223</v>
      </c>
      <c r="K4776" s="49" t="s">
        <v>956</v>
      </c>
    </row>
    <row r="4777">
      <c r="A4777" s="49" t="s">
        <v>9805</v>
      </c>
      <c r="B4777" s="49" t="s">
        <v>9806</v>
      </c>
      <c r="C4777" s="50">
        <v>0.5402</v>
      </c>
      <c r="D4777" s="51">
        <v>-0.0109</v>
      </c>
      <c r="E4777" s="52">
        <v>-0.0198</v>
      </c>
      <c r="F4777" s="51">
        <v>6368958.0</v>
      </c>
      <c r="G4777" s="49" t="s">
        <v>738</v>
      </c>
      <c r="H4777" s="51">
        <v>2021.0</v>
      </c>
      <c r="I4777" s="51">
        <v>4699993.0</v>
      </c>
      <c r="J4777" s="49" t="s">
        <v>82</v>
      </c>
      <c r="K4777" s="49" t="s">
        <v>83</v>
      </c>
    </row>
    <row r="4778">
      <c r="A4778" s="49" t="s">
        <v>9807</v>
      </c>
      <c r="B4778" s="49" t="s">
        <v>9808</v>
      </c>
      <c r="C4778" s="50">
        <v>0.1401</v>
      </c>
      <c r="D4778" s="51">
        <v>1.0E-4</v>
      </c>
      <c r="E4778" s="52">
        <v>7.0E-4</v>
      </c>
      <c r="F4778" s="51">
        <v>1650653.0</v>
      </c>
      <c r="G4778" s="49" t="s">
        <v>738</v>
      </c>
      <c r="H4778" s="51">
        <v>2021.0</v>
      </c>
      <c r="I4778" s="51">
        <v>600.0</v>
      </c>
      <c r="J4778" s="49" t="s">
        <v>82</v>
      </c>
      <c r="K4778" s="49" t="s">
        <v>83</v>
      </c>
    </row>
    <row r="4779">
      <c r="A4779" s="49" t="s">
        <v>9809</v>
      </c>
      <c r="B4779" s="49" t="s">
        <v>9810</v>
      </c>
      <c r="C4779" s="50">
        <v>11.54</v>
      </c>
      <c r="D4779" s="51">
        <v>-0.1</v>
      </c>
      <c r="E4779" s="52">
        <v>-0.0086</v>
      </c>
      <c r="F4779" s="53">
        <v>1.06E8</v>
      </c>
      <c r="G4779" s="49" t="s">
        <v>56</v>
      </c>
      <c r="I4779" s="51">
        <v>22995.0</v>
      </c>
      <c r="J4779" s="49" t="s">
        <v>223</v>
      </c>
      <c r="K4779" s="49" t="s">
        <v>953</v>
      </c>
    </row>
    <row r="4780">
      <c r="A4780" s="49" t="s">
        <v>9811</v>
      </c>
      <c r="B4780" s="49" t="s">
        <v>9812</v>
      </c>
      <c r="C4780" s="50">
        <v>21.75</v>
      </c>
      <c r="D4780" s="51">
        <v>-0.2</v>
      </c>
      <c r="E4780" s="52">
        <v>-0.0091</v>
      </c>
      <c r="F4780" s="51">
        <v>0.0</v>
      </c>
      <c r="G4780" s="49" t="s">
        <v>56</v>
      </c>
      <c r="H4780" s="51">
        <v>2019.0</v>
      </c>
      <c r="I4780" s="51">
        <v>14853.0</v>
      </c>
      <c r="J4780" s="49" t="s">
        <v>72</v>
      </c>
      <c r="K4780" s="49" t="s">
        <v>1790</v>
      </c>
    </row>
    <row r="4781">
      <c r="A4781" s="49" t="s">
        <v>9813</v>
      </c>
      <c r="B4781" s="49" t="s">
        <v>9814</v>
      </c>
      <c r="C4781" s="50">
        <v>0.2851</v>
      </c>
      <c r="D4781" s="51">
        <v>1.0E-4</v>
      </c>
      <c r="E4781" s="52">
        <v>4.0E-4</v>
      </c>
      <c r="F4781" s="51">
        <v>2.3292932E7</v>
      </c>
      <c r="G4781" s="49" t="s">
        <v>56</v>
      </c>
      <c r="H4781" s="51">
        <v>2017.0</v>
      </c>
      <c r="I4781" s="51">
        <v>118698.0</v>
      </c>
      <c r="J4781" s="49" t="s">
        <v>82</v>
      </c>
      <c r="K4781" s="49" t="s">
        <v>83</v>
      </c>
    </row>
    <row r="4782">
      <c r="A4782" s="49" t="s">
        <v>9815</v>
      </c>
      <c r="B4782" s="49" t="s">
        <v>9816</v>
      </c>
      <c r="C4782" s="50">
        <v>0.1063</v>
      </c>
      <c r="D4782" s="51">
        <v>0.0163</v>
      </c>
      <c r="E4782" s="52">
        <v>0.1811</v>
      </c>
      <c r="F4782" s="51">
        <v>8684808.0</v>
      </c>
      <c r="G4782" s="49" t="s">
        <v>56</v>
      </c>
      <c r="H4782" s="51">
        <v>2017.0</v>
      </c>
      <c r="I4782" s="51">
        <v>500.0</v>
      </c>
      <c r="J4782" s="49" t="s">
        <v>82</v>
      </c>
      <c r="K4782" s="49" t="s">
        <v>83</v>
      </c>
    </row>
    <row r="4783">
      <c r="A4783" s="49" t="s">
        <v>9817</v>
      </c>
      <c r="B4783" s="49" t="s">
        <v>9818</v>
      </c>
      <c r="C4783" s="50">
        <v>2.84</v>
      </c>
      <c r="D4783" s="51">
        <v>-0.42</v>
      </c>
      <c r="E4783" s="52">
        <v>-0.1288</v>
      </c>
      <c r="F4783" s="51">
        <v>1.4147031E7</v>
      </c>
      <c r="G4783" s="54"/>
      <c r="H4783" s="51">
        <v>2023.0</v>
      </c>
      <c r="I4783" s="51">
        <v>63128.0</v>
      </c>
      <c r="J4783" s="54"/>
      <c r="K4783" s="54"/>
    </row>
    <row r="4784">
      <c r="A4784" s="49" t="s">
        <v>9819</v>
      </c>
      <c r="B4784" s="49" t="s">
        <v>9820</v>
      </c>
      <c r="C4784" s="50">
        <v>17.47</v>
      </c>
      <c r="D4784" s="51">
        <v>-0.23</v>
      </c>
      <c r="E4784" s="52">
        <v>-0.013</v>
      </c>
      <c r="F4784" s="53">
        <v>1.94E9</v>
      </c>
      <c r="G4784" s="49" t="s">
        <v>56</v>
      </c>
      <c r="I4784" s="51">
        <v>394981.0</v>
      </c>
      <c r="J4784" s="49" t="s">
        <v>223</v>
      </c>
      <c r="K4784" s="49" t="s">
        <v>875</v>
      </c>
    </row>
    <row r="4785">
      <c r="A4785" s="49" t="s">
        <v>9821</v>
      </c>
      <c r="B4785" s="49" t="s">
        <v>9822</v>
      </c>
      <c r="C4785" s="50">
        <v>25.11</v>
      </c>
      <c r="D4785" s="51">
        <v>-0.265</v>
      </c>
      <c r="E4785" s="52">
        <v>-0.0104</v>
      </c>
      <c r="F4785" s="54"/>
      <c r="G4785" s="49" t="s">
        <v>56</v>
      </c>
      <c r="I4785" s="51">
        <v>7177.0</v>
      </c>
      <c r="J4785" s="54"/>
      <c r="K4785" s="54"/>
    </row>
    <row r="4786">
      <c r="A4786" s="49" t="s">
        <v>9823</v>
      </c>
      <c r="B4786" s="49" t="s">
        <v>9824</v>
      </c>
      <c r="C4786" s="50">
        <v>24.95</v>
      </c>
      <c r="D4786" s="51">
        <v>0.05</v>
      </c>
      <c r="E4786" s="52">
        <v>0.002</v>
      </c>
      <c r="F4786" s="54"/>
      <c r="G4786" s="49" t="s">
        <v>56</v>
      </c>
      <c r="I4786" s="51">
        <v>12808.0</v>
      </c>
      <c r="J4786" s="54"/>
      <c r="K4786" s="54"/>
    </row>
    <row r="4787">
      <c r="A4787" s="49" t="s">
        <v>9825</v>
      </c>
      <c r="B4787" s="49" t="s">
        <v>9826</v>
      </c>
      <c r="C4787" s="50">
        <v>25.46</v>
      </c>
      <c r="D4787" s="51">
        <v>0.06</v>
      </c>
      <c r="E4787" s="52">
        <v>0.0024</v>
      </c>
      <c r="F4787" s="54"/>
      <c r="G4787" s="49" t="s">
        <v>56</v>
      </c>
      <c r="I4787" s="51">
        <v>7126.0</v>
      </c>
      <c r="J4787" s="54"/>
      <c r="K4787" s="54"/>
    </row>
    <row r="4788">
      <c r="A4788" s="49" t="s">
        <v>9827</v>
      </c>
      <c r="B4788" s="49" t="s">
        <v>9828</v>
      </c>
      <c r="C4788" s="50">
        <v>30.62</v>
      </c>
      <c r="D4788" s="51">
        <v>-0.64</v>
      </c>
      <c r="E4788" s="52">
        <v>-0.0205</v>
      </c>
      <c r="F4788" s="53">
        <v>2.73E9</v>
      </c>
      <c r="G4788" s="49" t="s">
        <v>56</v>
      </c>
      <c r="H4788" s="51">
        <v>2015.0</v>
      </c>
      <c r="I4788" s="51">
        <v>887510.0</v>
      </c>
      <c r="J4788" s="49" t="s">
        <v>68</v>
      </c>
      <c r="K4788" s="49" t="s">
        <v>86</v>
      </c>
    </row>
    <row r="4789">
      <c r="A4789" s="49" t="s">
        <v>9829</v>
      </c>
      <c r="B4789" s="49" t="s">
        <v>9830</v>
      </c>
      <c r="C4789" s="50">
        <v>20.65</v>
      </c>
      <c r="D4789" s="51">
        <v>-0.5498</v>
      </c>
      <c r="E4789" s="52">
        <v>-0.0259</v>
      </c>
      <c r="F4789" s="54"/>
      <c r="G4789" s="49" t="s">
        <v>56</v>
      </c>
      <c r="I4789" s="51">
        <v>12507.0</v>
      </c>
      <c r="J4789" s="54"/>
      <c r="K4789" s="54"/>
    </row>
    <row r="4790">
      <c r="A4790" s="49" t="s">
        <v>9831</v>
      </c>
      <c r="B4790" s="49" t="s">
        <v>9832</v>
      </c>
      <c r="C4790" s="50">
        <v>200.09</v>
      </c>
      <c r="D4790" s="51">
        <v>-3.35</v>
      </c>
      <c r="E4790" s="52">
        <v>-0.0165</v>
      </c>
      <c r="F4790" s="53">
        <v>4.54E10</v>
      </c>
      <c r="G4790" s="49" t="s">
        <v>56</v>
      </c>
      <c r="I4790" s="51">
        <v>1225969.0</v>
      </c>
      <c r="J4790" s="49" t="s">
        <v>57</v>
      </c>
      <c r="K4790" s="49" t="s">
        <v>3581</v>
      </c>
    </row>
    <row r="4791">
      <c r="A4791" s="49" t="s">
        <v>9833</v>
      </c>
      <c r="B4791" s="49" t="s">
        <v>9834</v>
      </c>
      <c r="C4791" s="50">
        <v>144.64</v>
      </c>
      <c r="D4791" s="51">
        <v>-5.2</v>
      </c>
      <c r="E4791" s="52">
        <v>-0.0347</v>
      </c>
      <c r="F4791" s="53">
        <v>5.15E9</v>
      </c>
      <c r="G4791" s="49" t="s">
        <v>56</v>
      </c>
      <c r="H4791" s="51">
        <v>1995.0</v>
      </c>
      <c r="I4791" s="51">
        <v>243487.0</v>
      </c>
      <c r="J4791" s="49" t="s">
        <v>95</v>
      </c>
      <c r="K4791" s="49" t="s">
        <v>707</v>
      </c>
    </row>
    <row r="4792">
      <c r="A4792" s="49" t="s">
        <v>9835</v>
      </c>
      <c r="B4792" s="49" t="s">
        <v>9836</v>
      </c>
      <c r="C4792" s="50">
        <v>100.1</v>
      </c>
      <c r="D4792" s="51">
        <v>0.03</v>
      </c>
      <c r="E4792" s="52">
        <v>3.0E-4</v>
      </c>
      <c r="F4792" s="53">
        <v>3.82E9</v>
      </c>
      <c r="G4792" s="49" t="s">
        <v>56</v>
      </c>
      <c r="I4792" s="51">
        <v>314716.0</v>
      </c>
      <c r="J4792" s="49" t="s">
        <v>95</v>
      </c>
      <c r="K4792" s="49" t="s">
        <v>540</v>
      </c>
    </row>
    <row r="4793">
      <c r="A4793" s="49" t="s">
        <v>9837</v>
      </c>
      <c r="B4793" s="49" t="s">
        <v>9838</v>
      </c>
      <c r="C4793" s="50">
        <v>3.4</v>
      </c>
      <c r="D4793" s="51">
        <v>0.09</v>
      </c>
      <c r="E4793" s="52">
        <v>0.0272</v>
      </c>
      <c r="F4793" s="51">
        <v>7.206335E7</v>
      </c>
      <c r="G4793" s="49" t="s">
        <v>738</v>
      </c>
      <c r="H4793" s="54"/>
      <c r="I4793" s="51">
        <v>22236.0</v>
      </c>
      <c r="J4793" s="49" t="s">
        <v>82</v>
      </c>
      <c r="K4793" s="49" t="s">
        <v>178</v>
      </c>
    </row>
    <row r="4794">
      <c r="A4794" s="49" t="s">
        <v>9839</v>
      </c>
      <c r="B4794" s="49" t="s">
        <v>9840</v>
      </c>
      <c r="C4794" s="50">
        <v>25.67</v>
      </c>
      <c r="D4794" s="51">
        <v>-0.03</v>
      </c>
      <c r="E4794" s="52">
        <v>-0.0012</v>
      </c>
      <c r="F4794" s="51">
        <v>0.0</v>
      </c>
      <c r="G4794" s="49" t="s">
        <v>56</v>
      </c>
      <c r="I4794" s="51">
        <v>23976.0</v>
      </c>
      <c r="J4794" s="49" t="s">
        <v>223</v>
      </c>
      <c r="K4794" s="49" t="s">
        <v>875</v>
      </c>
    </row>
    <row r="4795">
      <c r="A4795" s="49" t="s">
        <v>9841</v>
      </c>
      <c r="B4795" s="49" t="s">
        <v>9842</v>
      </c>
      <c r="C4795" s="50">
        <v>20.28</v>
      </c>
      <c r="D4795" s="51">
        <v>-0.15</v>
      </c>
      <c r="E4795" s="52">
        <v>-0.0073</v>
      </c>
      <c r="F4795" s="53">
        <v>7.46E8</v>
      </c>
      <c r="G4795" s="49" t="s">
        <v>56</v>
      </c>
      <c r="I4795" s="51">
        <v>193095.0</v>
      </c>
      <c r="J4795" s="49" t="s">
        <v>520</v>
      </c>
      <c r="K4795" s="49" t="s">
        <v>391</v>
      </c>
    </row>
    <row r="4796">
      <c r="A4796" s="49" t="s">
        <v>9843</v>
      </c>
      <c r="B4796" s="49" t="s">
        <v>9844</v>
      </c>
      <c r="C4796" s="50">
        <v>10.22</v>
      </c>
      <c r="D4796" s="51">
        <v>0.0</v>
      </c>
      <c r="E4796" s="52">
        <v>0.0</v>
      </c>
      <c r="F4796" s="53">
        <v>1.23E8</v>
      </c>
      <c r="G4796" s="54"/>
      <c r="H4796" s="51">
        <v>2021.0</v>
      </c>
      <c r="I4796" s="51">
        <v>168.0</v>
      </c>
      <c r="J4796" s="49" t="s">
        <v>72</v>
      </c>
      <c r="K4796" s="49" t="s">
        <v>185</v>
      </c>
    </row>
    <row r="4797">
      <c r="A4797" s="49" t="s">
        <v>9845</v>
      </c>
      <c r="B4797" s="49" t="s">
        <v>9846</v>
      </c>
      <c r="C4797" s="50">
        <v>1.67</v>
      </c>
      <c r="D4797" s="51">
        <v>-0.11</v>
      </c>
      <c r="E4797" s="52">
        <v>-0.0618</v>
      </c>
      <c r="F4797" s="51">
        <v>7.9401069E7</v>
      </c>
      <c r="G4797" s="49" t="s">
        <v>56</v>
      </c>
      <c r="H4797" s="51">
        <v>2013.0</v>
      </c>
      <c r="I4797" s="51">
        <v>1824420.0</v>
      </c>
      <c r="J4797" s="49" t="s">
        <v>82</v>
      </c>
      <c r="K4797" s="49" t="s">
        <v>139</v>
      </c>
    </row>
    <row r="4798">
      <c r="A4798" s="49" t="s">
        <v>9847</v>
      </c>
      <c r="B4798" s="49" t="s">
        <v>9848</v>
      </c>
      <c r="C4798" s="50">
        <v>8.76</v>
      </c>
      <c r="D4798" s="51">
        <v>0.0</v>
      </c>
      <c r="E4798" s="52">
        <v>0.0</v>
      </c>
      <c r="F4798" s="51">
        <v>4.815082E7</v>
      </c>
      <c r="G4798" s="49" t="s">
        <v>56</v>
      </c>
      <c r="H4798" s="51">
        <v>2022.0</v>
      </c>
      <c r="I4798" s="51">
        <v>180.0</v>
      </c>
      <c r="J4798" s="49" t="s">
        <v>72</v>
      </c>
      <c r="K4798" s="49" t="s">
        <v>1641</v>
      </c>
    </row>
    <row r="4799">
      <c r="A4799" s="49" t="s">
        <v>9849</v>
      </c>
      <c r="B4799" s="49" t="s">
        <v>9850</v>
      </c>
      <c r="C4799" s="50">
        <v>8.0447</v>
      </c>
      <c r="D4799" s="51">
        <v>0.0247</v>
      </c>
      <c r="E4799" s="52">
        <v>0.0031</v>
      </c>
      <c r="F4799" s="51">
        <v>2.2019776E7</v>
      </c>
      <c r="G4799" s="49" t="s">
        <v>56</v>
      </c>
      <c r="I4799" s="51">
        <v>11260.0</v>
      </c>
      <c r="J4799" s="49" t="s">
        <v>107</v>
      </c>
      <c r="K4799" s="49" t="s">
        <v>111</v>
      </c>
    </row>
    <row r="4800">
      <c r="A4800" s="49" t="s">
        <v>9851</v>
      </c>
      <c r="B4800" s="49" t="s">
        <v>9852</v>
      </c>
      <c r="C4800" s="50">
        <v>75.04</v>
      </c>
      <c r="D4800" s="51">
        <v>-0.73</v>
      </c>
      <c r="E4800" s="52">
        <v>-0.0096</v>
      </c>
      <c r="F4800" s="53">
        <v>1.57E10</v>
      </c>
      <c r="G4800" s="49" t="s">
        <v>56</v>
      </c>
      <c r="H4800" s="51">
        <v>1995.0</v>
      </c>
      <c r="I4800" s="51">
        <v>1304394.0</v>
      </c>
      <c r="J4800" s="49" t="s">
        <v>107</v>
      </c>
      <c r="K4800" s="49" t="s">
        <v>1294</v>
      </c>
    </row>
    <row r="4801">
      <c r="A4801" s="49" t="s">
        <v>9853</v>
      </c>
      <c r="B4801" s="49" t="s">
        <v>9854</v>
      </c>
      <c r="C4801" s="50">
        <v>26.99</v>
      </c>
      <c r="D4801" s="51">
        <v>-0.38</v>
      </c>
      <c r="E4801" s="52">
        <v>-0.0139</v>
      </c>
      <c r="F4801" s="53">
        <v>1.35E9</v>
      </c>
      <c r="G4801" s="49" t="s">
        <v>236</v>
      </c>
      <c r="H4801" s="51">
        <v>2016.0</v>
      </c>
      <c r="I4801" s="51">
        <v>154590.0</v>
      </c>
      <c r="J4801" s="49" t="s">
        <v>72</v>
      </c>
      <c r="K4801" s="49" t="s">
        <v>878</v>
      </c>
    </row>
    <row r="4802">
      <c r="A4802" s="49" t="s">
        <v>9855</v>
      </c>
      <c r="B4802" s="49" t="s">
        <v>9856</v>
      </c>
      <c r="C4802" s="50">
        <v>3.16</v>
      </c>
      <c r="D4802" s="51">
        <v>-0.54</v>
      </c>
      <c r="E4802" s="52">
        <v>-0.146</v>
      </c>
      <c r="F4802" s="51">
        <v>7009825.0</v>
      </c>
      <c r="G4802" s="49" t="s">
        <v>738</v>
      </c>
      <c r="H4802" s="51">
        <v>2014.0</v>
      </c>
      <c r="I4802" s="51">
        <v>165836.0</v>
      </c>
      <c r="J4802" s="49" t="s">
        <v>82</v>
      </c>
      <c r="K4802" s="49" t="s">
        <v>83</v>
      </c>
    </row>
    <row r="4803">
      <c r="A4803" s="49" t="s">
        <v>9857</v>
      </c>
      <c r="B4803" s="49" t="s">
        <v>9858</v>
      </c>
      <c r="C4803" s="50">
        <v>4.94</v>
      </c>
      <c r="D4803" s="51">
        <v>0.03</v>
      </c>
      <c r="E4803" s="52">
        <v>0.0061</v>
      </c>
      <c r="F4803" s="53">
        <v>3.39E9</v>
      </c>
      <c r="G4803" s="54"/>
      <c r="H4803" s="51">
        <v>2020.0</v>
      </c>
      <c r="I4803" s="51">
        <v>527604.0</v>
      </c>
      <c r="J4803" s="49" t="s">
        <v>95</v>
      </c>
      <c r="K4803" s="49" t="s">
        <v>611</v>
      </c>
    </row>
    <row r="4804">
      <c r="A4804" s="49" t="s">
        <v>9859</v>
      </c>
      <c r="B4804" s="49" t="s">
        <v>9860</v>
      </c>
      <c r="C4804" s="50">
        <v>22.79</v>
      </c>
      <c r="D4804" s="51">
        <v>-0.43</v>
      </c>
      <c r="E4804" s="52">
        <v>-0.0185</v>
      </c>
      <c r="F4804" s="53">
        <v>1.64E9</v>
      </c>
      <c r="G4804" s="49" t="s">
        <v>56</v>
      </c>
      <c r="H4804" s="51">
        <v>1999.0</v>
      </c>
      <c r="I4804" s="51">
        <v>935532.0</v>
      </c>
      <c r="J4804" s="49" t="s">
        <v>107</v>
      </c>
      <c r="K4804" s="49" t="s">
        <v>348</v>
      </c>
    </row>
    <row r="4805">
      <c r="A4805" s="49" t="s">
        <v>9861</v>
      </c>
      <c r="B4805" s="49" t="s">
        <v>9862</v>
      </c>
      <c r="C4805" s="50">
        <v>102.75</v>
      </c>
      <c r="D4805" s="51">
        <v>-1.3</v>
      </c>
      <c r="E4805" s="52">
        <v>-0.0125</v>
      </c>
      <c r="F4805" s="53">
        <v>6.62E10</v>
      </c>
      <c r="G4805" s="49" t="s">
        <v>67</v>
      </c>
      <c r="H4805" s="54"/>
      <c r="I4805" s="51">
        <v>951171.0</v>
      </c>
      <c r="J4805" s="49" t="s">
        <v>107</v>
      </c>
      <c r="K4805" s="49" t="s">
        <v>262</v>
      </c>
    </row>
    <row r="4806">
      <c r="A4806" s="49" t="s">
        <v>9863</v>
      </c>
      <c r="B4806" s="49" t="s">
        <v>9864</v>
      </c>
      <c r="C4806" s="50">
        <v>34.41</v>
      </c>
      <c r="D4806" s="51">
        <v>-0.01</v>
      </c>
      <c r="E4806" s="52">
        <v>-3.0E-4</v>
      </c>
      <c r="F4806" s="51">
        <v>0.0</v>
      </c>
      <c r="G4806" s="54"/>
      <c r="H4806" s="51">
        <v>2010.0</v>
      </c>
      <c r="I4806" s="51">
        <v>12057.0</v>
      </c>
      <c r="J4806" s="49" t="s">
        <v>72</v>
      </c>
      <c r="K4806" s="49" t="s">
        <v>552</v>
      </c>
    </row>
    <row r="4807">
      <c r="A4807" s="49" t="s">
        <v>9865</v>
      </c>
      <c r="B4807" s="49" t="s">
        <v>9866</v>
      </c>
      <c r="C4807" s="50">
        <v>11.17</v>
      </c>
      <c r="D4807" s="51">
        <v>-0.24</v>
      </c>
      <c r="E4807" s="52">
        <v>-0.021</v>
      </c>
      <c r="F4807" s="53">
        <v>3.28E8</v>
      </c>
      <c r="G4807" s="49" t="s">
        <v>56</v>
      </c>
      <c r="H4807" s="51">
        <v>2003.0</v>
      </c>
      <c r="I4807" s="51">
        <v>217993.0</v>
      </c>
      <c r="J4807" s="49" t="s">
        <v>365</v>
      </c>
      <c r="K4807" s="49" t="s">
        <v>391</v>
      </c>
    </row>
    <row r="4808">
      <c r="A4808" s="49" t="s">
        <v>9867</v>
      </c>
      <c r="B4808" s="49" t="s">
        <v>9868</v>
      </c>
      <c r="C4808" s="50">
        <v>12.53</v>
      </c>
      <c r="D4808" s="51">
        <v>0.0</v>
      </c>
      <c r="E4808" s="52">
        <v>0.0</v>
      </c>
      <c r="F4808" s="53">
        <v>1.17E8</v>
      </c>
      <c r="G4808" s="49" t="s">
        <v>56</v>
      </c>
      <c r="I4808" s="51">
        <v>2780.0</v>
      </c>
      <c r="J4808" s="49" t="s">
        <v>57</v>
      </c>
      <c r="K4808" s="49" t="s">
        <v>379</v>
      </c>
    </row>
    <row r="4809">
      <c r="A4809" s="49" t="s">
        <v>9869</v>
      </c>
      <c r="B4809" s="49" t="s">
        <v>9870</v>
      </c>
      <c r="C4809" s="50">
        <v>2.15</v>
      </c>
      <c r="D4809" s="51">
        <v>-0.01</v>
      </c>
      <c r="E4809" s="52">
        <v>-0.0046</v>
      </c>
      <c r="F4809" s="51">
        <v>5.1080904E7</v>
      </c>
      <c r="G4809" s="49" t="s">
        <v>56</v>
      </c>
      <c r="I4809" s="51">
        <v>7409.0</v>
      </c>
      <c r="J4809" s="49" t="s">
        <v>315</v>
      </c>
      <c r="K4809" s="49" t="s">
        <v>316</v>
      </c>
    </row>
    <row r="4810">
      <c r="A4810" s="49" t="s">
        <v>9871</v>
      </c>
      <c r="B4810" s="49" t="s">
        <v>9872</v>
      </c>
      <c r="C4810" s="50">
        <v>27.1</v>
      </c>
      <c r="D4810" s="51">
        <v>-0.86</v>
      </c>
      <c r="E4810" s="52">
        <v>-0.0308</v>
      </c>
      <c r="F4810" s="53">
        <v>2.4E9</v>
      </c>
      <c r="G4810" s="49" t="s">
        <v>56</v>
      </c>
      <c r="H4810" s="51">
        <v>2016.0</v>
      </c>
      <c r="I4810" s="51">
        <v>1730391.0</v>
      </c>
      <c r="J4810" s="49" t="s">
        <v>82</v>
      </c>
      <c r="K4810" s="49" t="s">
        <v>152</v>
      </c>
    </row>
    <row r="4811">
      <c r="A4811" s="49" t="s">
        <v>9873</v>
      </c>
      <c r="B4811" s="49" t="s">
        <v>9874</v>
      </c>
      <c r="C4811" s="50">
        <v>36.77</v>
      </c>
      <c r="D4811" s="51">
        <v>-0.76</v>
      </c>
      <c r="E4811" s="52">
        <v>-0.0203</v>
      </c>
      <c r="F4811" s="53">
        <v>8.81E9</v>
      </c>
      <c r="G4811" s="49" t="s">
        <v>56</v>
      </c>
      <c r="H4811" s="51">
        <v>2016.0</v>
      </c>
      <c r="I4811" s="51">
        <v>2111153.0</v>
      </c>
      <c r="J4811" s="49" t="s">
        <v>107</v>
      </c>
      <c r="K4811" s="49" t="s">
        <v>348</v>
      </c>
    </row>
    <row r="4812">
      <c r="A4812" s="49" t="s">
        <v>9875</v>
      </c>
      <c r="B4812" s="49" t="s">
        <v>9876</v>
      </c>
      <c r="C4812" s="50">
        <v>60.87</v>
      </c>
      <c r="D4812" s="51">
        <v>-0.48</v>
      </c>
      <c r="E4812" s="52">
        <v>-0.0078</v>
      </c>
      <c r="F4812" s="53">
        <v>3.01E10</v>
      </c>
      <c r="G4812" s="49" t="s">
        <v>121</v>
      </c>
      <c r="H4812" s="51">
        <v>2004.0</v>
      </c>
      <c r="I4812" s="51">
        <v>990610.0</v>
      </c>
      <c r="J4812" s="49" t="s">
        <v>57</v>
      </c>
      <c r="K4812" s="49" t="s">
        <v>249</v>
      </c>
    </row>
    <row r="4813">
      <c r="A4813" s="49" t="s">
        <v>9877</v>
      </c>
      <c r="B4813" s="49" t="s">
        <v>9878</v>
      </c>
      <c r="C4813" s="50">
        <v>41.43</v>
      </c>
      <c r="D4813" s="51">
        <v>-0.45</v>
      </c>
      <c r="E4813" s="52">
        <v>-0.0107</v>
      </c>
      <c r="F4813" s="53">
        <v>4.75E9</v>
      </c>
      <c r="G4813" s="49" t="s">
        <v>56</v>
      </c>
      <c r="H4813" s="51">
        <v>2015.0</v>
      </c>
      <c r="I4813" s="51">
        <v>697783.0</v>
      </c>
      <c r="J4813" s="49" t="s">
        <v>82</v>
      </c>
      <c r="K4813" s="49" t="s">
        <v>244</v>
      </c>
    </row>
    <row r="4814">
      <c r="A4814" s="49" t="s">
        <v>9879</v>
      </c>
      <c r="B4814" s="49" t="s">
        <v>9880</v>
      </c>
      <c r="C4814" s="50">
        <v>2.3212</v>
      </c>
      <c r="D4814" s="51">
        <v>-0.0588</v>
      </c>
      <c r="E4814" s="52">
        <v>-0.0247</v>
      </c>
      <c r="F4814" s="51">
        <v>1.8182308E7</v>
      </c>
      <c r="G4814" s="49" t="s">
        <v>56</v>
      </c>
      <c r="I4814" s="51">
        <v>4314.0</v>
      </c>
      <c r="J4814" s="49" t="s">
        <v>82</v>
      </c>
      <c r="K4814" s="49" t="s">
        <v>379</v>
      </c>
    </row>
    <row r="4815">
      <c r="A4815" s="49" t="s">
        <v>9881</v>
      </c>
      <c r="B4815" s="49" t="s">
        <v>9882</v>
      </c>
      <c r="C4815" s="50">
        <v>0.3329</v>
      </c>
      <c r="D4815" s="51">
        <v>-0.0071</v>
      </c>
      <c r="E4815" s="52">
        <v>-0.0209</v>
      </c>
      <c r="F4815" s="51">
        <v>2607656.0</v>
      </c>
      <c r="G4815" s="49" t="s">
        <v>56</v>
      </c>
      <c r="I4815" s="51">
        <v>2000.0</v>
      </c>
      <c r="J4815" s="49" t="s">
        <v>82</v>
      </c>
      <c r="K4815" s="49" t="s">
        <v>379</v>
      </c>
    </row>
    <row r="4816">
      <c r="A4816" s="49" t="s">
        <v>9883</v>
      </c>
      <c r="B4816" s="49" t="s">
        <v>9884</v>
      </c>
      <c r="C4816" s="50">
        <v>65.5</v>
      </c>
      <c r="D4816" s="51">
        <v>-0.44</v>
      </c>
      <c r="E4816" s="52">
        <v>-0.0067</v>
      </c>
      <c r="F4816" s="53">
        <v>1.36E10</v>
      </c>
      <c r="G4816" s="49" t="s">
        <v>56</v>
      </c>
      <c r="I4816" s="51">
        <v>3027061.0</v>
      </c>
      <c r="J4816" s="49" t="s">
        <v>72</v>
      </c>
      <c r="K4816" s="49" t="s">
        <v>133</v>
      </c>
    </row>
    <row r="4817">
      <c r="A4817" s="49" t="s">
        <v>9885</v>
      </c>
      <c r="B4817" s="49" t="s">
        <v>9886</v>
      </c>
      <c r="C4817" s="50">
        <v>18.3</v>
      </c>
      <c r="D4817" s="51">
        <v>-0.35</v>
      </c>
      <c r="E4817" s="52">
        <v>-0.0188</v>
      </c>
      <c r="F4817" s="53">
        <v>3.79E9</v>
      </c>
      <c r="G4817" s="49" t="s">
        <v>56</v>
      </c>
      <c r="I4817" s="51">
        <v>41508.0</v>
      </c>
      <c r="J4817" s="49" t="s">
        <v>72</v>
      </c>
      <c r="K4817" s="49" t="s">
        <v>133</v>
      </c>
    </row>
    <row r="4818">
      <c r="A4818" s="49" t="s">
        <v>9887</v>
      </c>
      <c r="B4818" s="49" t="s">
        <v>9888</v>
      </c>
      <c r="C4818" s="50">
        <v>13.81</v>
      </c>
      <c r="D4818" s="51">
        <v>-0.41</v>
      </c>
      <c r="E4818" s="52">
        <v>-0.0288</v>
      </c>
      <c r="F4818" s="53">
        <v>9.25E8</v>
      </c>
      <c r="G4818" s="49" t="s">
        <v>56</v>
      </c>
      <c r="H4818" s="51">
        <v>2020.0</v>
      </c>
      <c r="I4818" s="51">
        <v>825470.0</v>
      </c>
      <c r="J4818" s="49" t="s">
        <v>68</v>
      </c>
      <c r="K4818" s="49" t="s">
        <v>86</v>
      </c>
    </row>
    <row r="4819">
      <c r="A4819" s="49" t="s">
        <v>9889</v>
      </c>
      <c r="B4819" s="49" t="s">
        <v>9890</v>
      </c>
      <c r="C4819" s="50">
        <v>1.93</v>
      </c>
      <c r="D4819" s="51">
        <v>0.01</v>
      </c>
      <c r="E4819" s="52">
        <v>0.0052</v>
      </c>
      <c r="F4819" s="51">
        <v>2.1897502E7</v>
      </c>
      <c r="G4819" s="49" t="s">
        <v>56</v>
      </c>
      <c r="I4819" s="51">
        <v>10276.0</v>
      </c>
      <c r="J4819" s="49" t="s">
        <v>107</v>
      </c>
      <c r="K4819" s="49" t="s">
        <v>262</v>
      </c>
    </row>
    <row r="4820">
      <c r="A4820" s="49" t="s">
        <v>9891</v>
      </c>
      <c r="B4820" s="49" t="s">
        <v>9892</v>
      </c>
      <c r="C4820" s="50">
        <v>6.5</v>
      </c>
      <c r="D4820" s="51">
        <v>0.0</v>
      </c>
      <c r="E4820" s="52">
        <v>0.0</v>
      </c>
      <c r="F4820" s="51">
        <v>7.1594959E7</v>
      </c>
      <c r="G4820" s="49" t="s">
        <v>4504</v>
      </c>
      <c r="H4820" s="51">
        <v>1993.0</v>
      </c>
      <c r="I4820" s="51">
        <v>2680.0</v>
      </c>
      <c r="J4820" s="49" t="s">
        <v>95</v>
      </c>
      <c r="K4820" s="49" t="s">
        <v>2465</v>
      </c>
    </row>
    <row r="4821">
      <c r="A4821" s="49" t="s">
        <v>9893</v>
      </c>
      <c r="B4821" s="49" t="s">
        <v>9894</v>
      </c>
      <c r="C4821" s="50">
        <v>8.23</v>
      </c>
      <c r="D4821" s="51">
        <v>0.52</v>
      </c>
      <c r="E4821" s="52">
        <v>0.0674</v>
      </c>
      <c r="F4821" s="53">
        <v>2.96E10</v>
      </c>
      <c r="G4821" s="49" t="s">
        <v>1024</v>
      </c>
      <c r="H4821" s="51">
        <v>2021.0</v>
      </c>
      <c r="I4821" s="51">
        <v>6.0157444E7</v>
      </c>
      <c r="J4821" s="49" t="s">
        <v>72</v>
      </c>
      <c r="K4821" s="49" t="s">
        <v>650</v>
      </c>
    </row>
    <row r="4822">
      <c r="A4822" s="49" t="s">
        <v>9895</v>
      </c>
      <c r="B4822" s="49" t="s">
        <v>9896</v>
      </c>
      <c r="C4822" s="50">
        <v>10.85</v>
      </c>
      <c r="D4822" s="51">
        <v>0.0</v>
      </c>
      <c r="E4822" s="52">
        <v>0.0</v>
      </c>
      <c r="F4822" s="51">
        <v>0.0</v>
      </c>
      <c r="G4822" s="49" t="s">
        <v>56</v>
      </c>
      <c r="H4822" s="51">
        <v>2022.0</v>
      </c>
      <c r="I4822" s="51">
        <v>47704.0</v>
      </c>
      <c r="J4822" s="49" t="s">
        <v>72</v>
      </c>
      <c r="K4822" s="49" t="s">
        <v>73</v>
      </c>
    </row>
    <row r="4823">
      <c r="A4823" s="49" t="s">
        <v>9897</v>
      </c>
      <c r="B4823" s="49" t="s">
        <v>9898</v>
      </c>
      <c r="C4823" s="50">
        <v>0.107</v>
      </c>
      <c r="D4823" s="51">
        <v>0.0459</v>
      </c>
      <c r="E4823" s="52">
        <v>0.7512</v>
      </c>
      <c r="F4823" s="51">
        <v>0.0</v>
      </c>
      <c r="G4823" s="49" t="s">
        <v>56</v>
      </c>
      <c r="H4823" s="51">
        <v>2022.0</v>
      </c>
      <c r="I4823" s="51">
        <v>6600.0</v>
      </c>
      <c r="J4823" s="49" t="s">
        <v>72</v>
      </c>
      <c r="K4823" s="49" t="s">
        <v>73</v>
      </c>
    </row>
    <row r="4824">
      <c r="A4824" s="49" t="s">
        <v>9899</v>
      </c>
      <c r="B4824" s="49" t="s">
        <v>9900</v>
      </c>
      <c r="C4824" s="50">
        <v>143.75</v>
      </c>
      <c r="D4824" s="51">
        <v>-1.36</v>
      </c>
      <c r="E4824" s="52">
        <v>-0.0094</v>
      </c>
      <c r="F4824" s="53">
        <v>3.58E10</v>
      </c>
      <c r="G4824" s="49" t="s">
        <v>56</v>
      </c>
      <c r="I4824" s="51">
        <v>1762277.0</v>
      </c>
      <c r="J4824" s="49" t="s">
        <v>57</v>
      </c>
      <c r="K4824" s="49" t="s">
        <v>279</v>
      </c>
    </row>
    <row r="4825">
      <c r="A4825" s="49" t="s">
        <v>9901</v>
      </c>
      <c r="B4825" s="49" t="s">
        <v>9902</v>
      </c>
      <c r="C4825" s="50">
        <v>0.6436</v>
      </c>
      <c r="D4825" s="51">
        <v>-0.0264</v>
      </c>
      <c r="E4825" s="52">
        <v>-0.0394</v>
      </c>
      <c r="F4825" s="51">
        <v>5521777.0</v>
      </c>
      <c r="G4825" s="49" t="s">
        <v>56</v>
      </c>
      <c r="H4825" s="51">
        <v>2004.0</v>
      </c>
      <c r="I4825" s="51">
        <v>14315.0</v>
      </c>
      <c r="J4825" s="49" t="s">
        <v>82</v>
      </c>
      <c r="K4825" s="49" t="s">
        <v>178</v>
      </c>
    </row>
    <row r="4826">
      <c r="A4826" s="49" t="s">
        <v>9903</v>
      </c>
      <c r="B4826" s="49" t="s">
        <v>9904</v>
      </c>
      <c r="C4826" s="50">
        <v>19.74</v>
      </c>
      <c r="D4826" s="51">
        <v>0.13</v>
      </c>
      <c r="E4826" s="52">
        <v>0.0066</v>
      </c>
      <c r="F4826" s="53">
        <v>9.86E8</v>
      </c>
      <c r="G4826" s="49" t="s">
        <v>56</v>
      </c>
      <c r="H4826" s="51">
        <v>1996.0</v>
      </c>
      <c r="I4826" s="51">
        <v>873311.0</v>
      </c>
      <c r="J4826" s="49" t="s">
        <v>82</v>
      </c>
      <c r="K4826" s="49" t="s">
        <v>206</v>
      </c>
    </row>
    <row r="4827">
      <c r="A4827" s="49" t="s">
        <v>9905</v>
      </c>
      <c r="B4827" s="49" t="s">
        <v>9906</v>
      </c>
      <c r="C4827" s="50">
        <v>0.2034</v>
      </c>
      <c r="D4827" s="51">
        <v>1.0E-4</v>
      </c>
      <c r="E4827" s="52">
        <v>5.0E-4</v>
      </c>
      <c r="F4827" s="53">
        <v>1.35E8</v>
      </c>
      <c r="G4827" s="49" t="s">
        <v>56</v>
      </c>
      <c r="I4827" s="51">
        <v>543889.0</v>
      </c>
      <c r="J4827" s="49" t="s">
        <v>107</v>
      </c>
      <c r="K4827" s="49" t="s">
        <v>282</v>
      </c>
    </row>
    <row r="4828">
      <c r="A4828" s="49" t="s">
        <v>9907</v>
      </c>
      <c r="B4828" s="49" t="s">
        <v>9908</v>
      </c>
      <c r="C4828" s="50">
        <v>8.04</v>
      </c>
      <c r="D4828" s="51">
        <v>0.02</v>
      </c>
      <c r="E4828" s="52">
        <v>0.0025</v>
      </c>
      <c r="F4828" s="51">
        <v>0.0</v>
      </c>
      <c r="G4828" s="49" t="s">
        <v>56</v>
      </c>
      <c r="H4828" s="51">
        <v>1987.0</v>
      </c>
      <c r="I4828" s="51">
        <v>635482.0</v>
      </c>
      <c r="J4828" s="49" t="s">
        <v>72</v>
      </c>
      <c r="K4828" s="49" t="s">
        <v>481</v>
      </c>
    </row>
    <row r="4829">
      <c r="A4829" s="49" t="s">
        <v>9909</v>
      </c>
      <c r="B4829" s="49" t="s">
        <v>9910</v>
      </c>
      <c r="C4829" s="50">
        <v>1.21</v>
      </c>
      <c r="D4829" s="51">
        <v>0.04</v>
      </c>
      <c r="E4829" s="52">
        <v>0.0342</v>
      </c>
      <c r="F4829" s="53">
        <v>2.65E8</v>
      </c>
      <c r="G4829" s="49" t="s">
        <v>56</v>
      </c>
      <c r="H4829" s="51">
        <v>2020.0</v>
      </c>
      <c r="I4829" s="51">
        <v>773488.0</v>
      </c>
      <c r="J4829" s="49" t="s">
        <v>82</v>
      </c>
      <c r="K4829" s="49" t="s">
        <v>83</v>
      </c>
    </row>
    <row r="4830">
      <c r="A4830" s="49" t="s">
        <v>9911</v>
      </c>
      <c r="B4830" s="49" t="s">
        <v>9912</v>
      </c>
      <c r="C4830" s="50">
        <v>51.03</v>
      </c>
      <c r="D4830" s="51">
        <v>-2.02</v>
      </c>
      <c r="E4830" s="52">
        <v>-0.0381</v>
      </c>
      <c r="F4830" s="53">
        <v>2.91E9</v>
      </c>
      <c r="G4830" s="49" t="s">
        <v>56</v>
      </c>
      <c r="H4830" s="51">
        <v>2021.0</v>
      </c>
      <c r="I4830" s="51">
        <v>1263092.0</v>
      </c>
      <c r="J4830" s="49" t="s">
        <v>82</v>
      </c>
      <c r="K4830" s="49" t="s">
        <v>83</v>
      </c>
    </row>
    <row r="4831">
      <c r="A4831" s="49" t="s">
        <v>9913</v>
      </c>
      <c r="B4831" s="49" t="s">
        <v>9914</v>
      </c>
      <c r="C4831" s="50">
        <v>12.71</v>
      </c>
      <c r="D4831" s="51">
        <v>-0.07</v>
      </c>
      <c r="E4831" s="52">
        <v>-0.0055</v>
      </c>
      <c r="F4831" s="51">
        <v>0.0</v>
      </c>
      <c r="G4831" s="49" t="s">
        <v>56</v>
      </c>
      <c r="H4831" s="51">
        <v>2009.0</v>
      </c>
      <c r="I4831" s="51">
        <v>56115.0</v>
      </c>
      <c r="J4831" s="49" t="s">
        <v>72</v>
      </c>
      <c r="K4831" s="49" t="s">
        <v>124</v>
      </c>
    </row>
    <row r="4832">
      <c r="A4832" s="49" t="s">
        <v>9915</v>
      </c>
      <c r="B4832" s="49" t="s">
        <v>9916</v>
      </c>
      <c r="C4832" s="50">
        <v>1.05</v>
      </c>
      <c r="D4832" s="51">
        <v>0.0794</v>
      </c>
      <c r="E4832" s="52">
        <v>0.0818</v>
      </c>
      <c r="F4832" s="51">
        <v>1957478.0</v>
      </c>
      <c r="G4832" s="49" t="s">
        <v>56</v>
      </c>
      <c r="I4832" s="51">
        <v>511748.0</v>
      </c>
      <c r="J4832" s="49" t="s">
        <v>82</v>
      </c>
      <c r="K4832" s="49" t="s">
        <v>498</v>
      </c>
    </row>
    <row r="4833">
      <c r="A4833" s="49" t="s">
        <v>9917</v>
      </c>
      <c r="B4833" s="49" t="s">
        <v>9918</v>
      </c>
      <c r="C4833" s="50">
        <v>2.86</v>
      </c>
      <c r="D4833" s="51">
        <v>-0.05</v>
      </c>
      <c r="E4833" s="52">
        <v>-0.0172</v>
      </c>
      <c r="F4833" s="51">
        <v>2221474.0</v>
      </c>
      <c r="G4833" s="49" t="s">
        <v>56</v>
      </c>
      <c r="I4833" s="51">
        <v>45111.0</v>
      </c>
      <c r="J4833" s="49" t="s">
        <v>95</v>
      </c>
      <c r="K4833" s="49" t="s">
        <v>800</v>
      </c>
    </row>
    <row r="4834">
      <c r="A4834" s="49" t="s">
        <v>9919</v>
      </c>
      <c r="B4834" s="49" t="s">
        <v>9920</v>
      </c>
      <c r="C4834" s="50">
        <v>10.82</v>
      </c>
      <c r="D4834" s="51">
        <v>-4.0E-4</v>
      </c>
      <c r="E4834" s="52">
        <v>0.0</v>
      </c>
      <c r="F4834" s="51">
        <v>0.0</v>
      </c>
      <c r="G4834" s="49" t="s">
        <v>56</v>
      </c>
      <c r="H4834" s="51">
        <v>2022.0</v>
      </c>
      <c r="I4834" s="51">
        <v>159.0</v>
      </c>
      <c r="J4834" s="49" t="s">
        <v>82</v>
      </c>
      <c r="K4834" s="49" t="s">
        <v>178</v>
      </c>
    </row>
    <row r="4835">
      <c r="A4835" s="49" t="s">
        <v>9921</v>
      </c>
      <c r="B4835" s="49" t="s">
        <v>9922</v>
      </c>
      <c r="C4835" s="50">
        <v>0.1101</v>
      </c>
      <c r="D4835" s="51">
        <v>0.0</v>
      </c>
      <c r="E4835" s="52">
        <v>0.0</v>
      </c>
      <c r="F4835" s="51">
        <v>0.0</v>
      </c>
      <c r="G4835" s="49" t="s">
        <v>56</v>
      </c>
      <c r="H4835" s="51">
        <v>2022.0</v>
      </c>
      <c r="I4835" s="51">
        <v>1.0</v>
      </c>
      <c r="J4835" s="49" t="s">
        <v>82</v>
      </c>
      <c r="K4835" s="49" t="s">
        <v>178</v>
      </c>
    </row>
    <row r="4836">
      <c r="A4836" s="49" t="s">
        <v>9923</v>
      </c>
      <c r="B4836" s="49" t="s">
        <v>9924</v>
      </c>
      <c r="C4836" s="50">
        <v>0.0276</v>
      </c>
      <c r="D4836" s="51">
        <v>-1.0E-4</v>
      </c>
      <c r="E4836" s="52">
        <v>-0.0036</v>
      </c>
      <c r="F4836" s="51">
        <v>0.0</v>
      </c>
      <c r="G4836" s="49" t="s">
        <v>56</v>
      </c>
      <c r="H4836" s="51">
        <v>2022.0</v>
      </c>
      <c r="I4836" s="51">
        <v>50655.0</v>
      </c>
      <c r="J4836" s="49" t="s">
        <v>82</v>
      </c>
      <c r="K4836" s="49" t="s">
        <v>178</v>
      </c>
    </row>
    <row r="4837">
      <c r="A4837" s="49" t="s">
        <v>9925</v>
      </c>
      <c r="B4837" s="49" t="s">
        <v>9926</v>
      </c>
      <c r="C4837" s="50">
        <v>6.11</v>
      </c>
      <c r="D4837" s="51">
        <v>-0.36</v>
      </c>
      <c r="E4837" s="52">
        <v>-0.0556</v>
      </c>
      <c r="F4837" s="53">
        <v>5.77E8</v>
      </c>
      <c r="G4837" s="49" t="s">
        <v>56</v>
      </c>
      <c r="I4837" s="51">
        <v>6870488.0</v>
      </c>
      <c r="J4837" s="49" t="s">
        <v>82</v>
      </c>
      <c r="K4837" s="49" t="s">
        <v>139</v>
      </c>
    </row>
    <row r="4838">
      <c r="A4838" s="49" t="s">
        <v>9927</v>
      </c>
      <c r="B4838" s="49" t="s">
        <v>9928</v>
      </c>
      <c r="C4838" s="50">
        <v>14.82</v>
      </c>
      <c r="D4838" s="51">
        <v>-0.43</v>
      </c>
      <c r="E4838" s="52">
        <v>-0.0282</v>
      </c>
      <c r="F4838" s="53">
        <v>1.58E9</v>
      </c>
      <c r="G4838" s="49" t="s">
        <v>4182</v>
      </c>
      <c r="H4838" s="51">
        <v>2015.0</v>
      </c>
      <c r="I4838" s="51">
        <v>1292695.0</v>
      </c>
      <c r="J4838" s="49" t="s">
        <v>82</v>
      </c>
      <c r="K4838" s="49" t="s">
        <v>178</v>
      </c>
    </row>
    <row r="4839">
      <c r="A4839" s="49" t="s">
        <v>9929</v>
      </c>
      <c r="B4839" s="49" t="s">
        <v>9930</v>
      </c>
      <c r="C4839" s="50">
        <v>9.07</v>
      </c>
      <c r="D4839" s="51">
        <v>-0.31</v>
      </c>
      <c r="E4839" s="52">
        <v>-0.0331</v>
      </c>
      <c r="F4839" s="53">
        <v>1.56E8</v>
      </c>
      <c r="G4839" s="49" t="s">
        <v>56</v>
      </c>
      <c r="H4839" s="51">
        <v>2022.0</v>
      </c>
      <c r="I4839" s="51">
        <v>41966.0</v>
      </c>
      <c r="J4839" s="49" t="s">
        <v>82</v>
      </c>
      <c r="K4839" s="49" t="s">
        <v>211</v>
      </c>
    </row>
    <row r="4840">
      <c r="A4840" s="49" t="s">
        <v>9931</v>
      </c>
      <c r="B4840" s="49" t="s">
        <v>9932</v>
      </c>
      <c r="C4840" s="50">
        <v>421.01</v>
      </c>
      <c r="D4840" s="51">
        <v>-0.95</v>
      </c>
      <c r="E4840" s="52">
        <v>-0.0023</v>
      </c>
      <c r="F4840" s="53">
        <v>1.04E12</v>
      </c>
      <c r="G4840" s="49" t="s">
        <v>56</v>
      </c>
      <c r="H4840" s="51">
        <v>1999.0</v>
      </c>
      <c r="I4840" s="51">
        <v>4.99328E7</v>
      </c>
      <c r="J4840" s="49" t="s">
        <v>107</v>
      </c>
      <c r="K4840" s="49" t="s">
        <v>108</v>
      </c>
    </row>
    <row r="4841">
      <c r="A4841" s="49" t="s">
        <v>9933</v>
      </c>
      <c r="B4841" s="49" t="s">
        <v>9934</v>
      </c>
      <c r="C4841" s="50">
        <v>67.53</v>
      </c>
      <c r="D4841" s="51">
        <v>-14.28</v>
      </c>
      <c r="E4841" s="52">
        <v>-0.1746</v>
      </c>
      <c r="F4841" s="53">
        <v>3.26E8</v>
      </c>
      <c r="G4841" s="49" t="s">
        <v>56</v>
      </c>
      <c r="I4841" s="51">
        <v>133076.0</v>
      </c>
      <c r="J4841" s="49" t="s">
        <v>107</v>
      </c>
      <c r="K4841" s="49" t="s">
        <v>108</v>
      </c>
    </row>
    <row r="4842">
      <c r="A4842" s="49" t="s">
        <v>9935</v>
      </c>
      <c r="B4842" s="49" t="s">
        <v>9936</v>
      </c>
      <c r="C4842" s="50">
        <v>104.85</v>
      </c>
      <c r="D4842" s="51">
        <v>-1.95</v>
      </c>
      <c r="E4842" s="52">
        <v>-0.0183</v>
      </c>
      <c r="F4842" s="53">
        <v>1.67E9</v>
      </c>
      <c r="G4842" s="49" t="s">
        <v>56</v>
      </c>
      <c r="H4842" s="51">
        <v>2013.0</v>
      </c>
      <c r="I4842" s="51">
        <v>78431.0</v>
      </c>
      <c r="J4842" s="49" t="s">
        <v>95</v>
      </c>
      <c r="K4842" s="49" t="s">
        <v>69</v>
      </c>
    </row>
    <row r="4843">
      <c r="A4843" s="49" t="s">
        <v>9937</v>
      </c>
      <c r="B4843" s="49" t="s">
        <v>9938</v>
      </c>
      <c r="C4843" s="50">
        <v>15.48</v>
      </c>
      <c r="D4843" s="51">
        <v>0.05</v>
      </c>
      <c r="E4843" s="52">
        <v>0.0032</v>
      </c>
      <c r="F4843" s="53">
        <v>2.15E9</v>
      </c>
      <c r="G4843" s="49" t="s">
        <v>121</v>
      </c>
      <c r="H4843" s="54"/>
      <c r="I4843" s="51">
        <v>325587.0</v>
      </c>
      <c r="J4843" s="49" t="s">
        <v>95</v>
      </c>
      <c r="K4843" s="49" t="s">
        <v>215</v>
      </c>
    </row>
    <row r="4844">
      <c r="A4844" s="49" t="s">
        <v>9939</v>
      </c>
      <c r="B4844" s="49" t="s">
        <v>9940</v>
      </c>
      <c r="C4844" s="50">
        <v>2.35</v>
      </c>
      <c r="D4844" s="51">
        <v>0.0</v>
      </c>
      <c r="E4844" s="52">
        <v>0.0</v>
      </c>
      <c r="F4844" s="51">
        <v>3453339.0</v>
      </c>
      <c r="G4844" s="49" t="s">
        <v>56</v>
      </c>
      <c r="I4844" s="51">
        <v>202.0</v>
      </c>
      <c r="J4844" s="49" t="s">
        <v>95</v>
      </c>
      <c r="K4844" s="49" t="s">
        <v>2465</v>
      </c>
    </row>
    <row r="4845">
      <c r="A4845" s="49" t="s">
        <v>9941</v>
      </c>
      <c r="B4845" s="49" t="s">
        <v>9942</v>
      </c>
      <c r="C4845" s="50">
        <v>9.91</v>
      </c>
      <c r="D4845" s="51">
        <v>-0.03</v>
      </c>
      <c r="E4845" s="52">
        <v>-0.003</v>
      </c>
      <c r="F4845" s="51">
        <v>0.0</v>
      </c>
      <c r="G4845" s="49" t="s">
        <v>56</v>
      </c>
      <c r="H4845" s="51">
        <v>2002.0</v>
      </c>
      <c r="I4845" s="51">
        <v>676393.0</v>
      </c>
      <c r="J4845" s="49" t="s">
        <v>72</v>
      </c>
      <c r="K4845" s="49" t="s">
        <v>124</v>
      </c>
    </row>
    <row r="4846">
      <c r="A4846" s="49" t="s">
        <v>9943</v>
      </c>
      <c r="B4846" s="49" t="s">
        <v>9944</v>
      </c>
      <c r="C4846" s="50">
        <v>14.12</v>
      </c>
      <c r="D4846" s="51">
        <v>0.01</v>
      </c>
      <c r="E4846" s="52">
        <v>7.0E-4</v>
      </c>
      <c r="F4846" s="53">
        <v>1.05E9</v>
      </c>
      <c r="G4846" s="49" t="s">
        <v>8506</v>
      </c>
      <c r="H4846" s="51">
        <v>2013.0</v>
      </c>
      <c r="I4846" s="51">
        <v>119372.0</v>
      </c>
      <c r="J4846" s="49" t="s">
        <v>95</v>
      </c>
      <c r="K4846" s="49" t="s">
        <v>1315</v>
      </c>
    </row>
    <row r="4847">
      <c r="A4847" s="49" t="s">
        <v>9945</v>
      </c>
      <c r="B4847" s="49" t="s">
        <v>9946</v>
      </c>
      <c r="C4847" s="50">
        <v>0.98</v>
      </c>
      <c r="D4847" s="51">
        <v>-0.0426</v>
      </c>
      <c r="E4847" s="52">
        <v>-0.0417</v>
      </c>
      <c r="F4847" s="51">
        <v>3043337.0</v>
      </c>
      <c r="G4847" s="49" t="s">
        <v>56</v>
      </c>
      <c r="I4847" s="51">
        <v>20200.0</v>
      </c>
      <c r="J4847" s="49" t="s">
        <v>82</v>
      </c>
      <c r="K4847" s="49" t="s">
        <v>139</v>
      </c>
    </row>
    <row r="4848">
      <c r="A4848" s="49" t="s">
        <v>9947</v>
      </c>
      <c r="B4848" s="49" t="s">
        <v>9948</v>
      </c>
      <c r="C4848" s="50">
        <v>98.18</v>
      </c>
      <c r="D4848" s="51">
        <v>-5.92</v>
      </c>
      <c r="E4848" s="52">
        <v>-0.0569</v>
      </c>
      <c r="F4848" s="53">
        <v>2.82E9</v>
      </c>
      <c r="G4848" s="49" t="s">
        <v>738</v>
      </c>
      <c r="H4848" s="51">
        <v>2000.0</v>
      </c>
      <c r="I4848" s="51">
        <v>179984.0</v>
      </c>
      <c r="J4848" s="49" t="s">
        <v>107</v>
      </c>
      <c r="K4848" s="49" t="s">
        <v>1294</v>
      </c>
    </row>
    <row r="4849">
      <c r="A4849" s="49" t="s">
        <v>9949</v>
      </c>
      <c r="B4849" s="49" t="s">
        <v>9950</v>
      </c>
      <c r="C4849" s="50">
        <v>3.13</v>
      </c>
      <c r="D4849" s="51">
        <v>-0.19</v>
      </c>
      <c r="E4849" s="52">
        <v>-0.0572</v>
      </c>
      <c r="F4849" s="54"/>
      <c r="G4849" s="49" t="s">
        <v>1024</v>
      </c>
      <c r="I4849" s="51">
        <v>34667.0</v>
      </c>
      <c r="J4849" s="54"/>
      <c r="K4849" s="54"/>
    </row>
    <row r="4850">
      <c r="A4850" s="49" t="s">
        <v>9951</v>
      </c>
      <c r="B4850" s="49" t="s">
        <v>9952</v>
      </c>
      <c r="C4850" s="50">
        <v>0.0662</v>
      </c>
      <c r="D4850" s="51">
        <v>-0.0026</v>
      </c>
      <c r="E4850" s="52">
        <v>-0.0378</v>
      </c>
      <c r="F4850" s="51">
        <v>0.0</v>
      </c>
      <c r="G4850" s="49" t="s">
        <v>1024</v>
      </c>
      <c r="I4850" s="51">
        <v>53300.0</v>
      </c>
      <c r="J4850" s="49" t="s">
        <v>72</v>
      </c>
      <c r="K4850" s="49" t="s">
        <v>73</v>
      </c>
    </row>
    <row r="4851">
      <c r="A4851" s="49" t="s">
        <v>9953</v>
      </c>
      <c r="B4851" s="49" t="s">
        <v>9954</v>
      </c>
      <c r="C4851" s="50">
        <v>5.48</v>
      </c>
      <c r="D4851" s="51">
        <v>0.2</v>
      </c>
      <c r="E4851" s="52">
        <v>0.0379</v>
      </c>
      <c r="F4851" s="51">
        <v>5.190656E7</v>
      </c>
      <c r="G4851" s="49" t="s">
        <v>56</v>
      </c>
      <c r="H4851" s="51">
        <v>2018.0</v>
      </c>
      <c r="I4851" s="51">
        <v>25576.0</v>
      </c>
      <c r="J4851" s="49" t="s">
        <v>82</v>
      </c>
      <c r="K4851" s="49" t="s">
        <v>178</v>
      </c>
    </row>
    <row r="4852">
      <c r="A4852" s="49" t="s">
        <v>9955</v>
      </c>
      <c r="B4852" s="49" t="s">
        <v>9956</v>
      </c>
      <c r="C4852" s="50">
        <v>97.66</v>
      </c>
      <c r="D4852" s="51">
        <v>-2.91</v>
      </c>
      <c r="E4852" s="52">
        <v>-0.0289</v>
      </c>
      <c r="F4852" s="53">
        <v>4.37E11</v>
      </c>
      <c r="G4852" s="49" t="s">
        <v>1349</v>
      </c>
      <c r="H4852" s="54"/>
      <c r="I4852" s="51">
        <v>5082706.0</v>
      </c>
      <c r="J4852" s="49" t="s">
        <v>82</v>
      </c>
      <c r="K4852" s="49" t="s">
        <v>83</v>
      </c>
    </row>
    <row r="4853">
      <c r="A4853" s="49" t="s">
        <v>9957</v>
      </c>
      <c r="B4853" s="49" t="s">
        <v>9958</v>
      </c>
      <c r="C4853" s="50">
        <v>0.3102</v>
      </c>
      <c r="D4853" s="51">
        <v>0.0162</v>
      </c>
      <c r="E4853" s="52">
        <v>0.0551</v>
      </c>
      <c r="F4853" s="51">
        <v>4.6044284E7</v>
      </c>
      <c r="G4853" s="49" t="s">
        <v>56</v>
      </c>
      <c r="I4853" s="51">
        <v>1.1108902E7</v>
      </c>
      <c r="J4853" s="49" t="s">
        <v>57</v>
      </c>
      <c r="K4853" s="49" t="s">
        <v>111</v>
      </c>
    </row>
    <row r="4854">
      <c r="A4854" s="49" t="s">
        <v>9959</v>
      </c>
      <c r="B4854" s="49" t="s">
        <v>9960</v>
      </c>
      <c r="C4854" s="50">
        <v>5563.55</v>
      </c>
      <c r="D4854" s="51">
        <v>-183.04</v>
      </c>
      <c r="E4854" s="52">
        <v>-0.0319</v>
      </c>
      <c r="F4854" s="53">
        <v>1.82E10</v>
      </c>
      <c r="G4854" s="49" t="s">
        <v>56</v>
      </c>
      <c r="H4854" s="51">
        <v>1998.0</v>
      </c>
      <c r="I4854" s="51">
        <v>31178.0</v>
      </c>
      <c r="J4854" s="49" t="s">
        <v>95</v>
      </c>
      <c r="K4854" s="49" t="s">
        <v>1658</v>
      </c>
    </row>
    <row r="4855">
      <c r="A4855" s="49" t="s">
        <v>9961</v>
      </c>
      <c r="B4855" s="49" t="s">
        <v>9962</v>
      </c>
      <c r="C4855" s="50">
        <v>6.52</v>
      </c>
      <c r="D4855" s="51">
        <v>-0.22</v>
      </c>
      <c r="E4855" s="52">
        <v>-0.0326</v>
      </c>
      <c r="F4855" s="53">
        <v>5.2E8</v>
      </c>
      <c r="G4855" s="49" t="s">
        <v>56</v>
      </c>
      <c r="I4855" s="51">
        <v>273268.0</v>
      </c>
      <c r="J4855" s="49" t="s">
        <v>315</v>
      </c>
      <c r="K4855" s="49" t="s">
        <v>104</v>
      </c>
    </row>
    <row r="4856">
      <c r="A4856" s="49" t="s">
        <v>9963</v>
      </c>
      <c r="B4856" s="49" t="s">
        <v>9964</v>
      </c>
      <c r="C4856" s="50">
        <v>16.48</v>
      </c>
      <c r="D4856" s="51">
        <v>-0.5</v>
      </c>
      <c r="E4856" s="52">
        <v>-0.0295</v>
      </c>
      <c r="F4856" s="53">
        <v>5.95E8</v>
      </c>
      <c r="G4856" s="49" t="s">
        <v>56</v>
      </c>
      <c r="H4856" s="51">
        <v>2014.0</v>
      </c>
      <c r="I4856" s="51">
        <v>579055.0</v>
      </c>
      <c r="J4856" s="49" t="s">
        <v>82</v>
      </c>
      <c r="K4856" s="49" t="s">
        <v>178</v>
      </c>
    </row>
    <row r="4857">
      <c r="A4857" s="49" t="s">
        <v>9965</v>
      </c>
      <c r="B4857" s="49" t="s">
        <v>9966</v>
      </c>
      <c r="C4857" s="50">
        <v>94.64</v>
      </c>
      <c r="D4857" s="51">
        <v>-1.46</v>
      </c>
      <c r="E4857" s="52">
        <v>-0.0152</v>
      </c>
      <c r="F4857" s="53">
        <v>2.01E11</v>
      </c>
      <c r="G4857" s="49" t="s">
        <v>259</v>
      </c>
      <c r="I4857" s="51">
        <v>3549634.0</v>
      </c>
      <c r="J4857" s="49" t="s">
        <v>82</v>
      </c>
      <c r="K4857" s="49" t="s">
        <v>83</v>
      </c>
    </row>
    <row r="4858">
      <c r="A4858" s="49" t="s">
        <v>9967</v>
      </c>
      <c r="B4858" s="49" t="s">
        <v>9968</v>
      </c>
      <c r="C4858" s="50">
        <v>24.71</v>
      </c>
      <c r="D4858" s="51">
        <v>-0.17</v>
      </c>
      <c r="E4858" s="52">
        <v>-0.0068</v>
      </c>
      <c r="F4858" s="53">
        <v>4.05E9</v>
      </c>
      <c r="G4858" s="49" t="s">
        <v>56</v>
      </c>
      <c r="H4858" s="51">
        <v>2019.0</v>
      </c>
      <c r="I4858" s="51">
        <v>1858227.0</v>
      </c>
      <c r="J4858" s="49" t="s">
        <v>82</v>
      </c>
      <c r="K4858" s="49" t="s">
        <v>178</v>
      </c>
    </row>
    <row r="4859">
      <c r="A4859" s="49" t="s">
        <v>9969</v>
      </c>
      <c r="B4859" s="49" t="s">
        <v>9970</v>
      </c>
      <c r="C4859" s="50">
        <v>48.18</v>
      </c>
      <c r="D4859" s="51">
        <v>-1.14</v>
      </c>
      <c r="E4859" s="52">
        <v>-0.0231</v>
      </c>
      <c r="F4859" s="53">
        <v>7.99E9</v>
      </c>
      <c r="G4859" s="49" t="s">
        <v>138</v>
      </c>
      <c r="H4859" s="51">
        <v>2018.0</v>
      </c>
      <c r="I4859" s="51">
        <v>2042803.0</v>
      </c>
      <c r="J4859" s="49" t="s">
        <v>57</v>
      </c>
      <c r="K4859" s="49" t="s">
        <v>111</v>
      </c>
    </row>
    <row r="4860">
      <c r="A4860" s="49" t="s">
        <v>9971</v>
      </c>
      <c r="B4860" s="49" t="s">
        <v>9972</v>
      </c>
      <c r="C4860" s="50">
        <v>0.6103</v>
      </c>
      <c r="D4860" s="51">
        <v>0.0051</v>
      </c>
      <c r="E4860" s="52">
        <v>0.0084</v>
      </c>
      <c r="F4860" s="53">
        <v>1.63E8</v>
      </c>
      <c r="G4860" s="49" t="s">
        <v>56</v>
      </c>
      <c r="H4860" s="51">
        <v>2015.0</v>
      </c>
      <c r="I4860" s="51">
        <v>3601022.0</v>
      </c>
      <c r="J4860" s="49" t="s">
        <v>82</v>
      </c>
      <c r="K4860" s="49" t="s">
        <v>244</v>
      </c>
    </row>
    <row r="4861">
      <c r="A4861" s="49" t="s">
        <v>9973</v>
      </c>
      <c r="B4861" s="49" t="s">
        <v>9974</v>
      </c>
      <c r="C4861" s="50">
        <v>5.74</v>
      </c>
      <c r="D4861" s="51">
        <v>-0.04</v>
      </c>
      <c r="E4861" s="52">
        <v>-0.0069</v>
      </c>
      <c r="F4861" s="53">
        <v>9.97E8</v>
      </c>
      <c r="G4861" s="49" t="s">
        <v>56</v>
      </c>
      <c r="I4861" s="51">
        <v>1220088.0</v>
      </c>
      <c r="J4861" s="49" t="s">
        <v>107</v>
      </c>
      <c r="K4861" s="49" t="s">
        <v>108</v>
      </c>
    </row>
    <row r="4862">
      <c r="A4862" s="49" t="s">
        <v>9975</v>
      </c>
      <c r="B4862" s="49" t="s">
        <v>9976</v>
      </c>
      <c r="C4862" s="50">
        <v>0.1472</v>
      </c>
      <c r="D4862" s="51">
        <v>-0.0528</v>
      </c>
      <c r="E4862" s="52">
        <v>-0.264</v>
      </c>
      <c r="F4862" s="51">
        <v>4741605.0</v>
      </c>
      <c r="G4862" s="49" t="s">
        <v>67</v>
      </c>
      <c r="H4862" s="51">
        <v>2020.0</v>
      </c>
      <c r="I4862" s="51">
        <v>2836133.0</v>
      </c>
      <c r="J4862" s="49" t="s">
        <v>223</v>
      </c>
      <c r="K4862" s="49" t="s">
        <v>409</v>
      </c>
    </row>
    <row r="4863">
      <c r="A4863" s="49" t="s">
        <v>9977</v>
      </c>
      <c r="B4863" s="49" t="s">
        <v>9978</v>
      </c>
      <c r="C4863" s="50">
        <v>0.0307</v>
      </c>
      <c r="D4863" s="51">
        <v>-0.0065</v>
      </c>
      <c r="E4863" s="52">
        <v>-0.1747</v>
      </c>
      <c r="F4863" s="51">
        <v>988908.0</v>
      </c>
      <c r="G4863" s="49" t="s">
        <v>67</v>
      </c>
      <c r="H4863" s="51">
        <v>2020.0</v>
      </c>
      <c r="I4863" s="51">
        <v>2640.0</v>
      </c>
      <c r="J4863" s="49" t="s">
        <v>223</v>
      </c>
      <c r="K4863" s="49" t="s">
        <v>409</v>
      </c>
    </row>
    <row r="4864">
      <c r="A4864" s="49" t="s">
        <v>9979</v>
      </c>
      <c r="B4864" s="49" t="s">
        <v>9980</v>
      </c>
      <c r="C4864" s="50">
        <v>1.66</v>
      </c>
      <c r="D4864" s="51">
        <v>0.05</v>
      </c>
      <c r="E4864" s="52">
        <v>0.0311</v>
      </c>
      <c r="F4864" s="53">
        <v>8.08E8</v>
      </c>
      <c r="G4864" s="49" t="s">
        <v>610</v>
      </c>
      <c r="H4864" s="54"/>
      <c r="I4864" s="51">
        <v>10111.0</v>
      </c>
      <c r="J4864" s="49" t="s">
        <v>315</v>
      </c>
      <c r="K4864" s="49" t="s">
        <v>111</v>
      </c>
    </row>
    <row r="4865">
      <c r="A4865" s="49" t="s">
        <v>9981</v>
      </c>
      <c r="B4865" s="49" t="s">
        <v>9982</v>
      </c>
      <c r="C4865" s="50">
        <v>10.08</v>
      </c>
      <c r="D4865" s="51">
        <v>-0.15</v>
      </c>
      <c r="E4865" s="52">
        <v>-0.0147</v>
      </c>
      <c r="F4865" s="53">
        <v>1.28E9</v>
      </c>
      <c r="G4865" s="49" t="s">
        <v>56</v>
      </c>
      <c r="H4865" s="51">
        <v>2009.0</v>
      </c>
      <c r="I4865" s="51">
        <v>545206.0</v>
      </c>
      <c r="J4865" s="49" t="s">
        <v>72</v>
      </c>
      <c r="K4865" s="49" t="s">
        <v>133</v>
      </c>
    </row>
    <row r="4866">
      <c r="A4866" s="49" t="s">
        <v>9983</v>
      </c>
      <c r="B4866" s="49" t="s">
        <v>9984</v>
      </c>
      <c r="C4866" s="50">
        <v>47.28</v>
      </c>
      <c r="D4866" s="51">
        <v>-0.77</v>
      </c>
      <c r="E4866" s="52">
        <v>-0.016</v>
      </c>
      <c r="F4866" s="53">
        <v>2.84E9</v>
      </c>
      <c r="G4866" s="49" t="s">
        <v>56</v>
      </c>
      <c r="I4866" s="51">
        <v>349191.0</v>
      </c>
      <c r="J4866" s="49" t="s">
        <v>365</v>
      </c>
      <c r="K4866" s="49" t="s">
        <v>366</v>
      </c>
    </row>
    <row r="4867">
      <c r="A4867" s="49" t="s">
        <v>9985</v>
      </c>
      <c r="B4867" s="49" t="s">
        <v>9986</v>
      </c>
      <c r="C4867" s="50">
        <v>26.51</v>
      </c>
      <c r="D4867" s="51">
        <v>0.11</v>
      </c>
      <c r="E4867" s="52">
        <v>0.0042</v>
      </c>
      <c r="F4867" s="53">
        <v>2.14E8</v>
      </c>
      <c r="G4867" s="49" t="s">
        <v>56</v>
      </c>
      <c r="I4867" s="51">
        <v>6221.0</v>
      </c>
      <c r="J4867" s="49" t="s">
        <v>72</v>
      </c>
      <c r="K4867" s="49" t="s">
        <v>133</v>
      </c>
    </row>
    <row r="4868">
      <c r="A4868" s="49" t="s">
        <v>9987</v>
      </c>
      <c r="B4868" s="49" t="s">
        <v>9988</v>
      </c>
      <c r="C4868" s="50">
        <v>5.46</v>
      </c>
      <c r="D4868" s="51">
        <v>-0.14</v>
      </c>
      <c r="E4868" s="52">
        <v>-0.025</v>
      </c>
      <c r="F4868" s="53">
        <v>5.34E10</v>
      </c>
      <c r="G4868" s="49" t="s">
        <v>138</v>
      </c>
      <c r="H4868" s="51">
        <v>2022.0</v>
      </c>
      <c r="I4868" s="51">
        <v>1509489.0</v>
      </c>
      <c r="J4868" s="49" t="s">
        <v>72</v>
      </c>
      <c r="K4868" s="49" t="s">
        <v>878</v>
      </c>
    </row>
    <row r="4869">
      <c r="A4869" s="49" t="s">
        <v>9989</v>
      </c>
      <c r="B4869" s="49" t="s">
        <v>9990</v>
      </c>
      <c r="C4869" s="50">
        <v>10.34</v>
      </c>
      <c r="D4869" s="51">
        <v>0.29</v>
      </c>
      <c r="E4869" s="52">
        <v>0.0289</v>
      </c>
      <c r="F4869" s="51">
        <v>0.0</v>
      </c>
      <c r="G4869" s="49" t="s">
        <v>67</v>
      </c>
      <c r="H4869" s="51">
        <v>2023.0</v>
      </c>
      <c r="I4869" s="51">
        <v>14181.0</v>
      </c>
      <c r="J4869" s="54"/>
      <c r="K4869" s="54"/>
    </row>
    <row r="4870">
      <c r="A4870" s="49" t="s">
        <v>9991</v>
      </c>
      <c r="B4870" s="49" t="s">
        <v>9992</v>
      </c>
      <c r="C4870" s="50">
        <v>7.03</v>
      </c>
      <c r="D4870" s="51">
        <v>-0.07</v>
      </c>
      <c r="E4870" s="52">
        <v>-0.0099</v>
      </c>
      <c r="F4870" s="53">
        <v>2.91E9</v>
      </c>
      <c r="G4870" s="49" t="s">
        <v>56</v>
      </c>
      <c r="I4870" s="51">
        <v>3234495.0</v>
      </c>
      <c r="J4870" s="49" t="s">
        <v>57</v>
      </c>
      <c r="K4870" s="49" t="s">
        <v>1206</v>
      </c>
    </row>
    <row r="4871">
      <c r="A4871" s="49" t="s">
        <v>9993</v>
      </c>
      <c r="B4871" s="49" t="s">
        <v>9994</v>
      </c>
      <c r="C4871" s="50">
        <v>479.0</v>
      </c>
      <c r="D4871" s="51">
        <v>-1.0</v>
      </c>
      <c r="E4871" s="52">
        <v>-0.0021</v>
      </c>
      <c r="F4871" s="53">
        <v>1.74E9</v>
      </c>
      <c r="G4871" s="49" t="s">
        <v>56</v>
      </c>
      <c r="I4871" s="51">
        <v>39518.0</v>
      </c>
      <c r="J4871" s="49" t="s">
        <v>72</v>
      </c>
      <c r="K4871" s="49" t="s">
        <v>101</v>
      </c>
    </row>
    <row r="4872">
      <c r="A4872" s="49" t="s">
        <v>9995</v>
      </c>
      <c r="B4872" s="49" t="s">
        <v>9996</v>
      </c>
      <c r="C4872" s="50">
        <v>39.94</v>
      </c>
      <c r="D4872" s="51">
        <v>-0.42</v>
      </c>
      <c r="E4872" s="52">
        <v>-0.0104</v>
      </c>
      <c r="F4872" s="53">
        <v>1.44E9</v>
      </c>
      <c r="G4872" s="49" t="s">
        <v>56</v>
      </c>
      <c r="I4872" s="51">
        <v>346289.0</v>
      </c>
      <c r="J4872" s="49" t="s">
        <v>365</v>
      </c>
      <c r="K4872" s="49" t="s">
        <v>1490</v>
      </c>
    </row>
    <row r="4873">
      <c r="A4873" s="49" t="s">
        <v>9997</v>
      </c>
      <c r="B4873" s="49" t="s">
        <v>9998</v>
      </c>
      <c r="C4873" s="50">
        <v>27.02</v>
      </c>
      <c r="D4873" s="51">
        <v>-0.38</v>
      </c>
      <c r="E4873" s="52">
        <v>-0.0139</v>
      </c>
      <c r="F4873" s="53">
        <v>2.71E8</v>
      </c>
      <c r="G4873" s="49" t="s">
        <v>56</v>
      </c>
      <c r="H4873" s="51">
        <v>1995.0</v>
      </c>
      <c r="I4873" s="51">
        <v>32765.0</v>
      </c>
      <c r="J4873" s="49" t="s">
        <v>57</v>
      </c>
      <c r="K4873" s="49" t="s">
        <v>279</v>
      </c>
    </row>
    <row r="4874">
      <c r="A4874" s="49" t="s">
        <v>9999</v>
      </c>
      <c r="B4874" s="49" t="s">
        <v>10000</v>
      </c>
      <c r="C4874" s="50">
        <v>22.36</v>
      </c>
      <c r="D4874" s="51">
        <v>-0.27</v>
      </c>
      <c r="E4874" s="52">
        <v>-0.0119</v>
      </c>
      <c r="F4874" s="53">
        <v>1.28E10</v>
      </c>
      <c r="G4874" s="49" t="s">
        <v>56</v>
      </c>
      <c r="I4874" s="51">
        <v>1457430.0</v>
      </c>
      <c r="J4874" s="49" t="s">
        <v>95</v>
      </c>
      <c r="K4874" s="49" t="s">
        <v>4022</v>
      </c>
    </row>
    <row r="4875">
      <c r="A4875" s="49" t="s">
        <v>10001</v>
      </c>
      <c r="B4875" s="49" t="s">
        <v>10002</v>
      </c>
      <c r="C4875" s="50">
        <v>21.62</v>
      </c>
      <c r="D4875" s="51">
        <v>-0.27</v>
      </c>
      <c r="E4875" s="52">
        <v>-0.0123</v>
      </c>
      <c r="F4875" s="53">
        <v>1.24E10</v>
      </c>
      <c r="G4875" s="49" t="s">
        <v>56</v>
      </c>
      <c r="I4875" s="51">
        <v>3956335.0</v>
      </c>
      <c r="J4875" s="49" t="s">
        <v>95</v>
      </c>
      <c r="K4875" s="49" t="s">
        <v>4022</v>
      </c>
    </row>
    <row r="4876">
      <c r="A4876" s="49" t="s">
        <v>10003</v>
      </c>
      <c r="B4876" s="49" t="s">
        <v>10004</v>
      </c>
      <c r="C4876" s="50">
        <v>9.88</v>
      </c>
      <c r="D4876" s="51">
        <v>-0.04</v>
      </c>
      <c r="E4876" s="52">
        <v>-0.004</v>
      </c>
      <c r="F4876" s="53">
        <v>2.5E9</v>
      </c>
      <c r="G4876" s="49" t="s">
        <v>1009</v>
      </c>
      <c r="I4876" s="51">
        <v>29251.0</v>
      </c>
      <c r="J4876" s="49" t="s">
        <v>95</v>
      </c>
      <c r="K4876" s="49" t="s">
        <v>1289</v>
      </c>
    </row>
    <row r="4877">
      <c r="A4877" s="49" t="s">
        <v>10005</v>
      </c>
      <c r="B4877" s="49" t="s">
        <v>10006</v>
      </c>
      <c r="C4877" s="50">
        <v>0.2351</v>
      </c>
      <c r="D4877" s="51">
        <v>-0.0159</v>
      </c>
      <c r="E4877" s="52">
        <v>-0.0634</v>
      </c>
      <c r="F4877" s="51">
        <v>6.7282216E7</v>
      </c>
      <c r="G4877" s="49" t="s">
        <v>1009</v>
      </c>
      <c r="I4877" s="51">
        <v>100.0</v>
      </c>
      <c r="J4877" s="49" t="s">
        <v>95</v>
      </c>
      <c r="K4877" s="49" t="s">
        <v>1289</v>
      </c>
    </row>
    <row r="4878">
      <c r="A4878" s="49" t="s">
        <v>10007</v>
      </c>
      <c r="B4878" s="49" t="s">
        <v>10008</v>
      </c>
      <c r="C4878" s="50">
        <v>26.93</v>
      </c>
      <c r="D4878" s="51">
        <v>-0.53</v>
      </c>
      <c r="E4878" s="52">
        <v>-0.0193</v>
      </c>
      <c r="F4878" s="53">
        <v>8.88E8</v>
      </c>
      <c r="G4878" s="49" t="s">
        <v>56</v>
      </c>
      <c r="I4878" s="51">
        <v>85852.0</v>
      </c>
      <c r="J4878" s="49" t="s">
        <v>57</v>
      </c>
      <c r="K4878" s="49" t="s">
        <v>64</v>
      </c>
    </row>
    <row r="4879">
      <c r="A4879" s="49" t="s">
        <v>10009</v>
      </c>
      <c r="B4879" s="49" t="s">
        <v>10010</v>
      </c>
      <c r="C4879" s="50">
        <v>12.15</v>
      </c>
      <c r="D4879" s="51">
        <v>-0.34</v>
      </c>
      <c r="E4879" s="52">
        <v>-0.0272</v>
      </c>
      <c r="F4879" s="51">
        <v>7.7284728E7</v>
      </c>
      <c r="G4879" s="49" t="s">
        <v>56</v>
      </c>
      <c r="H4879" s="51">
        <v>1992.0</v>
      </c>
      <c r="I4879" s="51">
        <v>27397.0</v>
      </c>
      <c r="J4879" s="49" t="s">
        <v>72</v>
      </c>
      <c r="K4879" s="49" t="s">
        <v>124</v>
      </c>
    </row>
    <row r="4880">
      <c r="A4880" s="49" t="s">
        <v>10011</v>
      </c>
      <c r="B4880" s="49" t="s">
        <v>10012</v>
      </c>
      <c r="C4880" s="50">
        <v>8.02</v>
      </c>
      <c r="D4880" s="51">
        <v>-0.13</v>
      </c>
      <c r="E4880" s="52">
        <v>-0.016</v>
      </c>
      <c r="F4880" s="53">
        <v>2.98E8</v>
      </c>
      <c r="G4880" s="49" t="s">
        <v>56</v>
      </c>
      <c r="I4880" s="51">
        <v>101977.0</v>
      </c>
      <c r="J4880" s="49" t="s">
        <v>72</v>
      </c>
      <c r="K4880" s="49" t="s">
        <v>124</v>
      </c>
    </row>
    <row r="4881">
      <c r="A4881" s="49" t="s">
        <v>10013</v>
      </c>
      <c r="B4881" s="49" t="s">
        <v>10014</v>
      </c>
      <c r="C4881" s="50">
        <v>14.4</v>
      </c>
      <c r="D4881" s="51">
        <v>-0.12</v>
      </c>
      <c r="E4881" s="52">
        <v>-0.0083</v>
      </c>
      <c r="F4881" s="54"/>
      <c r="G4881" s="49" t="s">
        <v>56</v>
      </c>
      <c r="I4881" s="51">
        <v>6646.0</v>
      </c>
      <c r="J4881" s="54"/>
      <c r="K4881" s="54"/>
    </row>
    <row r="4882">
      <c r="A4882" s="49" t="s">
        <v>10015</v>
      </c>
      <c r="B4882" s="49" t="s">
        <v>10016</v>
      </c>
      <c r="C4882" s="50">
        <v>5.7</v>
      </c>
      <c r="D4882" s="51">
        <v>0.09</v>
      </c>
      <c r="E4882" s="52">
        <v>0.016</v>
      </c>
      <c r="F4882" s="53">
        <v>2.8E9</v>
      </c>
      <c r="G4882" s="49" t="s">
        <v>121</v>
      </c>
      <c r="H4882" s="51">
        <v>2017.0</v>
      </c>
      <c r="I4882" s="51">
        <v>6936828.0</v>
      </c>
      <c r="J4882" s="54"/>
      <c r="K4882" s="54"/>
    </row>
    <row r="4883">
      <c r="A4883" s="49" t="s">
        <v>10017</v>
      </c>
      <c r="B4883" s="49" t="s">
        <v>10018</v>
      </c>
      <c r="C4883" s="50">
        <v>32.42</v>
      </c>
      <c r="D4883" s="51">
        <v>-0.37</v>
      </c>
      <c r="E4883" s="52">
        <v>-0.0113</v>
      </c>
      <c r="F4883" s="51">
        <v>8.4347568E7</v>
      </c>
      <c r="G4883" s="54"/>
      <c r="H4883" s="51">
        <v>2012.0</v>
      </c>
      <c r="I4883" s="51">
        <v>11994.0</v>
      </c>
      <c r="J4883" s="54"/>
      <c r="K4883" s="54"/>
    </row>
    <row r="4884">
      <c r="A4884" s="49" t="s">
        <v>10019</v>
      </c>
      <c r="B4884" s="49" t="s">
        <v>10020</v>
      </c>
      <c r="C4884" s="50">
        <v>1.7912</v>
      </c>
      <c r="D4884" s="51">
        <v>0.0162</v>
      </c>
      <c r="E4884" s="52">
        <v>0.0091</v>
      </c>
      <c r="F4884" s="51">
        <v>1.020279E7</v>
      </c>
      <c r="G4884" s="49" t="s">
        <v>56</v>
      </c>
      <c r="H4884" s="51">
        <v>2021.0</v>
      </c>
      <c r="I4884" s="51">
        <v>62292.0</v>
      </c>
      <c r="J4884" s="49" t="s">
        <v>82</v>
      </c>
      <c r="K4884" s="49" t="s">
        <v>178</v>
      </c>
    </row>
    <row r="4885">
      <c r="A4885" s="49" t="s">
        <v>10021</v>
      </c>
      <c r="B4885" s="49" t="s">
        <v>10022</v>
      </c>
      <c r="C4885" s="50">
        <v>0.28</v>
      </c>
      <c r="D4885" s="51">
        <v>0.0</v>
      </c>
      <c r="E4885" s="52">
        <v>0.0</v>
      </c>
      <c r="F4885" s="51">
        <v>1594898.0</v>
      </c>
      <c r="G4885" s="49" t="s">
        <v>56</v>
      </c>
      <c r="H4885" s="51">
        <v>2021.0</v>
      </c>
      <c r="I4885" s="51">
        <v>13.0</v>
      </c>
      <c r="J4885" s="49" t="s">
        <v>82</v>
      </c>
      <c r="K4885" s="49" t="s">
        <v>178</v>
      </c>
    </row>
    <row r="4886">
      <c r="A4886" s="49" t="s">
        <v>10023</v>
      </c>
      <c r="B4886" s="49" t="s">
        <v>10024</v>
      </c>
      <c r="C4886" s="50">
        <v>23.84</v>
      </c>
      <c r="D4886" s="51">
        <v>0.02</v>
      </c>
      <c r="E4886" s="52">
        <v>8.0E-4</v>
      </c>
      <c r="F4886" s="53">
        <v>1.6E9</v>
      </c>
      <c r="G4886" s="49" t="s">
        <v>56</v>
      </c>
      <c r="I4886" s="51">
        <v>1594159.0</v>
      </c>
      <c r="J4886" s="49" t="s">
        <v>107</v>
      </c>
      <c r="K4886" s="49" t="s">
        <v>348</v>
      </c>
    </row>
    <row r="4887">
      <c r="A4887" s="49" t="s">
        <v>10025</v>
      </c>
      <c r="B4887" s="49" t="s">
        <v>10026</v>
      </c>
      <c r="C4887" s="50">
        <v>10.14</v>
      </c>
      <c r="D4887" s="51">
        <v>-0.11</v>
      </c>
      <c r="E4887" s="52">
        <v>-0.0107</v>
      </c>
      <c r="F4887" s="51">
        <v>0.0</v>
      </c>
      <c r="G4887" s="49" t="s">
        <v>56</v>
      </c>
      <c r="H4887" s="51">
        <v>2001.0</v>
      </c>
      <c r="I4887" s="51">
        <v>191959.0</v>
      </c>
      <c r="J4887" s="49" t="s">
        <v>72</v>
      </c>
      <c r="K4887" s="49" t="s">
        <v>321</v>
      </c>
    </row>
    <row r="4888">
      <c r="A4888" s="49" t="s">
        <v>10027</v>
      </c>
      <c r="B4888" s="49" t="s">
        <v>10028</v>
      </c>
      <c r="C4888" s="50">
        <v>0.331</v>
      </c>
      <c r="D4888" s="51">
        <v>-0.034</v>
      </c>
      <c r="E4888" s="52">
        <v>-0.0932</v>
      </c>
      <c r="F4888" s="51">
        <v>2461502.0</v>
      </c>
      <c r="G4888" s="49" t="s">
        <v>56</v>
      </c>
      <c r="H4888" s="51">
        <v>2022.0</v>
      </c>
      <c r="I4888" s="51">
        <v>11066.0</v>
      </c>
      <c r="J4888" s="49" t="s">
        <v>82</v>
      </c>
      <c r="K4888" s="49" t="s">
        <v>244</v>
      </c>
    </row>
    <row r="4889">
      <c r="A4889" s="49" t="s">
        <v>10029</v>
      </c>
      <c r="B4889" s="49" t="s">
        <v>10030</v>
      </c>
      <c r="C4889" s="50">
        <v>0.0151</v>
      </c>
      <c r="D4889" s="51">
        <v>0.0</v>
      </c>
      <c r="E4889" s="52">
        <v>0.0</v>
      </c>
      <c r="F4889" s="51">
        <v>112292.0</v>
      </c>
      <c r="G4889" s="49" t="s">
        <v>56</v>
      </c>
      <c r="H4889" s="51">
        <v>2022.0</v>
      </c>
      <c r="I4889" s="51">
        <v>164.0</v>
      </c>
      <c r="J4889" s="49" t="s">
        <v>82</v>
      </c>
      <c r="K4889" s="49" t="s">
        <v>244</v>
      </c>
    </row>
    <row r="4890">
      <c r="A4890" s="49" t="s">
        <v>10031</v>
      </c>
      <c r="B4890" s="49" t="s">
        <v>10032</v>
      </c>
      <c r="C4890" s="50">
        <v>10.99</v>
      </c>
      <c r="D4890" s="51">
        <v>-0.11</v>
      </c>
      <c r="E4890" s="52">
        <v>-0.0099</v>
      </c>
      <c r="F4890" s="51">
        <v>4.3134596E7</v>
      </c>
      <c r="G4890" s="49" t="s">
        <v>56</v>
      </c>
      <c r="H4890" s="51">
        <v>1992.0</v>
      </c>
      <c r="I4890" s="51">
        <v>9913.0</v>
      </c>
      <c r="J4890" s="49" t="s">
        <v>72</v>
      </c>
      <c r="K4890" s="49" t="s">
        <v>481</v>
      </c>
    </row>
    <row r="4891">
      <c r="A4891" s="49" t="s">
        <v>10033</v>
      </c>
      <c r="B4891" s="49" t="s">
        <v>10034</v>
      </c>
      <c r="C4891" s="50">
        <v>13.31</v>
      </c>
      <c r="D4891" s="51">
        <v>0.05</v>
      </c>
      <c r="E4891" s="52">
        <v>0.0038</v>
      </c>
      <c r="F4891" s="53">
        <v>6.23E8</v>
      </c>
      <c r="G4891" s="49" t="s">
        <v>56</v>
      </c>
      <c r="H4891" s="51">
        <v>1992.0</v>
      </c>
      <c r="I4891" s="51">
        <v>84010.0</v>
      </c>
      <c r="J4891" s="49" t="s">
        <v>72</v>
      </c>
      <c r="K4891" s="49" t="s">
        <v>481</v>
      </c>
    </row>
    <row r="4892">
      <c r="A4892" s="49" t="s">
        <v>10035</v>
      </c>
      <c r="B4892" s="49" t="s">
        <v>10036</v>
      </c>
      <c r="C4892" s="50">
        <v>187.93</v>
      </c>
      <c r="D4892" s="51">
        <v>-5.27</v>
      </c>
      <c r="E4892" s="52">
        <v>-0.0273</v>
      </c>
      <c r="F4892" s="53">
        <v>4.84E10</v>
      </c>
      <c r="G4892" s="49" t="s">
        <v>422</v>
      </c>
      <c r="H4892" s="51">
        <v>2010.0</v>
      </c>
      <c r="I4892" s="51">
        <v>3027807.0</v>
      </c>
      <c r="J4892" s="49" t="s">
        <v>107</v>
      </c>
      <c r="K4892" s="49" t="s">
        <v>108</v>
      </c>
    </row>
    <row r="4893">
      <c r="A4893" s="49" t="s">
        <v>10037</v>
      </c>
      <c r="B4893" s="49" t="s">
        <v>10038</v>
      </c>
      <c r="C4893" s="50">
        <v>1.71</v>
      </c>
      <c r="D4893" s="51">
        <v>-0.0925</v>
      </c>
      <c r="E4893" s="52">
        <v>-0.0513</v>
      </c>
      <c r="F4893" s="51">
        <v>3.1976309E7</v>
      </c>
      <c r="G4893" s="49" t="s">
        <v>56</v>
      </c>
      <c r="I4893" s="51">
        <v>8029.0</v>
      </c>
      <c r="J4893" s="49" t="s">
        <v>520</v>
      </c>
      <c r="K4893" s="49" t="s">
        <v>391</v>
      </c>
    </row>
    <row r="4894">
      <c r="A4894" s="49" t="s">
        <v>10039</v>
      </c>
      <c r="B4894" s="49" t="s">
        <v>10040</v>
      </c>
      <c r="C4894" s="50">
        <v>0.5102</v>
      </c>
      <c r="D4894" s="51">
        <v>0.2102</v>
      </c>
      <c r="E4894" s="52">
        <v>0.7007</v>
      </c>
      <c r="F4894" s="51">
        <v>9540534.0</v>
      </c>
      <c r="G4894" s="49" t="s">
        <v>56</v>
      </c>
      <c r="I4894" s="51">
        <v>11360.0</v>
      </c>
      <c r="J4894" s="49" t="s">
        <v>520</v>
      </c>
      <c r="K4894" s="49" t="s">
        <v>391</v>
      </c>
    </row>
    <row r="4895">
      <c r="A4895" s="49" t="s">
        <v>10041</v>
      </c>
      <c r="B4895" s="49" t="s">
        <v>10042</v>
      </c>
      <c r="C4895" s="50">
        <v>30.26</v>
      </c>
      <c r="D4895" s="51">
        <v>-0.39</v>
      </c>
      <c r="E4895" s="52">
        <v>-0.0127</v>
      </c>
      <c r="F4895" s="53">
        <v>7.77E8</v>
      </c>
      <c r="G4895" s="49" t="s">
        <v>56</v>
      </c>
      <c r="H4895" s="51">
        <v>2015.0</v>
      </c>
      <c r="I4895" s="51">
        <v>85982.0</v>
      </c>
      <c r="J4895" s="49" t="s">
        <v>68</v>
      </c>
      <c r="K4895" s="49" t="s">
        <v>86</v>
      </c>
    </row>
    <row r="4896">
      <c r="A4896" s="49" t="s">
        <v>10043</v>
      </c>
      <c r="B4896" s="49" t="s">
        <v>10044</v>
      </c>
      <c r="C4896" s="50">
        <v>142.86</v>
      </c>
      <c r="D4896" s="51">
        <v>-0.41</v>
      </c>
      <c r="E4896" s="52">
        <v>-0.0029</v>
      </c>
      <c r="F4896" s="53">
        <v>5.01E9</v>
      </c>
      <c r="G4896" s="49" t="s">
        <v>56</v>
      </c>
      <c r="H4896" s="51">
        <v>2003.0</v>
      </c>
      <c r="I4896" s="51">
        <v>206131.0</v>
      </c>
      <c r="J4896" s="49" t="s">
        <v>57</v>
      </c>
      <c r="K4896" s="49" t="s">
        <v>1795</v>
      </c>
    </row>
    <row r="4897">
      <c r="A4897" s="49" t="s">
        <v>10045</v>
      </c>
      <c r="B4897" s="49" t="s">
        <v>10046</v>
      </c>
      <c r="C4897" s="50">
        <v>34.48</v>
      </c>
      <c r="D4897" s="51">
        <v>0.06</v>
      </c>
      <c r="E4897" s="52">
        <v>0.0017</v>
      </c>
      <c r="F4897" s="53">
        <v>2.14E9</v>
      </c>
      <c r="G4897" s="49" t="s">
        <v>56</v>
      </c>
      <c r="H4897" s="51">
        <v>2023.0</v>
      </c>
      <c r="I4897" s="51">
        <v>1713472.0</v>
      </c>
      <c r="J4897" s="49" t="s">
        <v>107</v>
      </c>
      <c r="K4897" s="49" t="s">
        <v>108</v>
      </c>
    </row>
    <row r="4898">
      <c r="A4898" s="49" t="s">
        <v>10047</v>
      </c>
      <c r="B4898" s="49" t="s">
        <v>10048</v>
      </c>
      <c r="C4898" s="50">
        <v>1.31</v>
      </c>
      <c r="D4898" s="51">
        <v>-0.03</v>
      </c>
      <c r="E4898" s="52">
        <v>-0.0224</v>
      </c>
      <c r="F4898" s="51">
        <v>3.6470358E7</v>
      </c>
      <c r="G4898" s="49" t="s">
        <v>56</v>
      </c>
      <c r="H4898" s="51">
        <v>2019.0</v>
      </c>
      <c r="I4898" s="51">
        <v>35273.0</v>
      </c>
      <c r="J4898" s="49" t="s">
        <v>82</v>
      </c>
      <c r="K4898" s="49" t="s">
        <v>83</v>
      </c>
    </row>
    <row r="4899">
      <c r="A4899" s="49" t="s">
        <v>10049</v>
      </c>
      <c r="B4899" s="49" t="s">
        <v>10050</v>
      </c>
      <c r="C4899" s="50">
        <v>0.7435</v>
      </c>
      <c r="D4899" s="51">
        <v>-0.0275</v>
      </c>
      <c r="E4899" s="52">
        <v>-0.0357</v>
      </c>
      <c r="F4899" s="51">
        <v>4416311.0</v>
      </c>
      <c r="G4899" s="49" t="s">
        <v>56</v>
      </c>
      <c r="I4899" s="51">
        <v>20090.0</v>
      </c>
      <c r="J4899" s="49" t="s">
        <v>107</v>
      </c>
      <c r="K4899" s="49" t="s">
        <v>348</v>
      </c>
    </row>
    <row r="4900">
      <c r="A4900" s="49" t="s">
        <v>10051</v>
      </c>
      <c r="B4900" s="49" t="s">
        <v>10052</v>
      </c>
      <c r="C4900" s="50">
        <v>0.0444</v>
      </c>
      <c r="D4900" s="51">
        <v>-0.0246</v>
      </c>
      <c r="E4900" s="52">
        <v>-0.3565</v>
      </c>
      <c r="F4900" s="51">
        <v>3376206.0</v>
      </c>
      <c r="G4900" s="49" t="s">
        <v>56</v>
      </c>
      <c r="H4900" s="51">
        <v>2022.0</v>
      </c>
      <c r="I4900" s="53">
        <v>2.25E8</v>
      </c>
      <c r="J4900" s="49" t="s">
        <v>95</v>
      </c>
      <c r="K4900" s="49" t="s">
        <v>4385</v>
      </c>
    </row>
    <row r="4901">
      <c r="A4901" s="49" t="s">
        <v>10053</v>
      </c>
      <c r="B4901" s="49" t="s">
        <v>10054</v>
      </c>
      <c r="C4901" s="50">
        <v>19.28</v>
      </c>
      <c r="D4901" s="51">
        <v>0.26</v>
      </c>
      <c r="E4901" s="52">
        <v>0.0137</v>
      </c>
      <c r="F4901" s="53">
        <v>6.35E8</v>
      </c>
      <c r="G4901" s="49" t="s">
        <v>738</v>
      </c>
      <c r="H4901" s="54"/>
      <c r="I4901" s="51">
        <v>5530.0</v>
      </c>
      <c r="J4901" s="54"/>
      <c r="K4901" s="54"/>
    </row>
    <row r="4902">
      <c r="A4902" s="49" t="s">
        <v>10055</v>
      </c>
      <c r="B4902" s="49" t="s">
        <v>10056</v>
      </c>
      <c r="C4902" s="50">
        <v>9.15</v>
      </c>
      <c r="D4902" s="51">
        <v>-0.19</v>
      </c>
      <c r="E4902" s="52">
        <v>-0.0203</v>
      </c>
      <c r="F4902" s="51">
        <v>2.1291986E7</v>
      </c>
      <c r="G4902" s="54"/>
      <c r="H4902" s="51">
        <v>2020.0</v>
      </c>
      <c r="I4902" s="51">
        <v>2679.0</v>
      </c>
      <c r="J4902" s="49" t="s">
        <v>72</v>
      </c>
      <c r="K4902" s="49" t="s">
        <v>68</v>
      </c>
    </row>
    <row r="4903">
      <c r="A4903" s="49" t="s">
        <v>10057</v>
      </c>
      <c r="B4903" s="49" t="s">
        <v>10058</v>
      </c>
      <c r="C4903" s="50">
        <v>10.47</v>
      </c>
      <c r="D4903" s="51">
        <v>0.0</v>
      </c>
      <c r="E4903" s="52">
        <v>0.0</v>
      </c>
      <c r="F4903" s="53">
        <v>7.56E9</v>
      </c>
      <c r="G4903" s="49" t="s">
        <v>56</v>
      </c>
      <c r="I4903" s="51">
        <v>8468086.0</v>
      </c>
      <c r="J4903" s="49" t="s">
        <v>72</v>
      </c>
      <c r="K4903" s="49" t="s">
        <v>1858</v>
      </c>
    </row>
    <row r="4904">
      <c r="A4904" s="49" t="s">
        <v>10059</v>
      </c>
      <c r="B4904" s="49" t="s">
        <v>10060</v>
      </c>
      <c r="C4904" s="50">
        <v>20.21</v>
      </c>
      <c r="D4904" s="51">
        <v>-0.13</v>
      </c>
      <c r="E4904" s="52">
        <v>-0.0064</v>
      </c>
      <c r="F4904" s="54"/>
      <c r="G4904" s="49" t="s">
        <v>56</v>
      </c>
      <c r="I4904" s="51">
        <v>59295.0</v>
      </c>
      <c r="J4904" s="54"/>
      <c r="K4904" s="54"/>
    </row>
    <row r="4905">
      <c r="A4905" s="49" t="s">
        <v>10061</v>
      </c>
      <c r="B4905" s="49" t="s">
        <v>10062</v>
      </c>
      <c r="C4905" s="50">
        <v>34.5</v>
      </c>
      <c r="D4905" s="51">
        <v>-0.01</v>
      </c>
      <c r="E4905" s="52">
        <v>-3.0E-4</v>
      </c>
      <c r="F4905" s="54"/>
      <c r="G4905" s="49" t="s">
        <v>56</v>
      </c>
      <c r="I4905" s="51">
        <v>6170.0</v>
      </c>
      <c r="J4905" s="54"/>
      <c r="K4905" s="54"/>
    </row>
    <row r="4906">
      <c r="A4906" s="49" t="s">
        <v>10063</v>
      </c>
      <c r="B4906" s="49" t="s">
        <v>10064</v>
      </c>
      <c r="C4906" s="50">
        <v>7.89</v>
      </c>
      <c r="D4906" s="51">
        <v>-0.35</v>
      </c>
      <c r="E4906" s="52">
        <v>-0.0425</v>
      </c>
      <c r="F4906" s="53">
        <v>7.2E8</v>
      </c>
      <c r="G4906" s="49" t="s">
        <v>56</v>
      </c>
      <c r="I4906" s="51">
        <v>1101967.0</v>
      </c>
      <c r="J4906" s="49" t="s">
        <v>68</v>
      </c>
      <c r="K4906" s="49" t="s">
        <v>86</v>
      </c>
    </row>
    <row r="4907">
      <c r="A4907" s="49" t="s">
        <v>10065</v>
      </c>
      <c r="B4907" s="49" t="s">
        <v>10066</v>
      </c>
      <c r="C4907" s="50">
        <v>18.06</v>
      </c>
      <c r="D4907" s="51">
        <v>-0.38</v>
      </c>
      <c r="E4907" s="52">
        <v>-0.0206</v>
      </c>
      <c r="F4907" s="53">
        <v>1.65E9</v>
      </c>
      <c r="G4907" s="49" t="s">
        <v>56</v>
      </c>
      <c r="I4907" s="51">
        <v>8481.0</v>
      </c>
      <c r="J4907" s="49" t="s">
        <v>68</v>
      </c>
      <c r="K4907" s="49" t="s">
        <v>86</v>
      </c>
    </row>
    <row r="4908">
      <c r="A4908" s="49" t="s">
        <v>10067</v>
      </c>
      <c r="B4908" s="49" t="s">
        <v>10068</v>
      </c>
      <c r="C4908" s="50">
        <v>21.63</v>
      </c>
      <c r="D4908" s="51">
        <v>0.12</v>
      </c>
      <c r="E4908" s="52">
        <v>0.0056</v>
      </c>
      <c r="F4908" s="53">
        <v>1.97E9</v>
      </c>
      <c r="G4908" s="49" t="s">
        <v>56</v>
      </c>
      <c r="I4908" s="51">
        <v>15337.0</v>
      </c>
      <c r="J4908" s="49" t="s">
        <v>68</v>
      </c>
      <c r="K4908" s="49" t="s">
        <v>86</v>
      </c>
    </row>
    <row r="4909">
      <c r="A4909" s="49" t="s">
        <v>10069</v>
      </c>
      <c r="B4909" s="49" t="s">
        <v>10070</v>
      </c>
      <c r="C4909" s="50">
        <v>19.285</v>
      </c>
      <c r="D4909" s="51">
        <v>-0.355</v>
      </c>
      <c r="E4909" s="52">
        <v>-0.0181</v>
      </c>
      <c r="F4909" s="53">
        <v>1.76E9</v>
      </c>
      <c r="G4909" s="49" t="s">
        <v>56</v>
      </c>
      <c r="I4909" s="51">
        <v>12088.0</v>
      </c>
      <c r="J4909" s="49" t="s">
        <v>68</v>
      </c>
      <c r="K4909" s="49" t="s">
        <v>86</v>
      </c>
    </row>
    <row r="4910">
      <c r="A4910" s="49" t="s">
        <v>10071</v>
      </c>
      <c r="B4910" s="49" t="s">
        <v>10072</v>
      </c>
      <c r="C4910" s="50">
        <v>16.6</v>
      </c>
      <c r="D4910" s="51">
        <v>-0.15</v>
      </c>
      <c r="E4910" s="52">
        <v>-0.009</v>
      </c>
      <c r="F4910" s="53">
        <v>1.51E9</v>
      </c>
      <c r="G4910" s="49" t="s">
        <v>56</v>
      </c>
      <c r="I4910" s="51">
        <v>7707.0</v>
      </c>
      <c r="J4910" s="49" t="s">
        <v>68</v>
      </c>
      <c r="K4910" s="49" t="s">
        <v>86</v>
      </c>
    </row>
    <row r="4911">
      <c r="A4911" s="49" t="s">
        <v>10073</v>
      </c>
      <c r="B4911" s="49" t="s">
        <v>10074</v>
      </c>
      <c r="C4911" s="50">
        <v>41.3</v>
      </c>
      <c r="D4911" s="51">
        <v>-1.07</v>
      </c>
      <c r="E4911" s="52">
        <v>-0.0253</v>
      </c>
      <c r="F4911" s="53">
        <v>6.79E9</v>
      </c>
      <c r="G4911" s="49" t="s">
        <v>56</v>
      </c>
      <c r="I4911" s="51">
        <v>2094244.0</v>
      </c>
      <c r="J4911" s="49" t="s">
        <v>95</v>
      </c>
      <c r="K4911" s="49" t="s">
        <v>4022</v>
      </c>
    </row>
    <row r="4912">
      <c r="A4912" s="49" t="s">
        <v>10075</v>
      </c>
      <c r="B4912" s="49" t="s">
        <v>10076</v>
      </c>
      <c r="C4912" s="50">
        <v>6.22</v>
      </c>
      <c r="D4912" s="51">
        <v>-0.09</v>
      </c>
      <c r="E4912" s="52">
        <v>-0.0143</v>
      </c>
      <c r="F4912" s="53">
        <v>1.78E8</v>
      </c>
      <c r="G4912" s="49" t="s">
        <v>2540</v>
      </c>
      <c r="H4912" s="51">
        <v>2021.0</v>
      </c>
      <c r="I4912" s="51">
        <v>2498.0</v>
      </c>
      <c r="J4912" s="49" t="s">
        <v>82</v>
      </c>
      <c r="K4912" s="49" t="s">
        <v>178</v>
      </c>
    </row>
    <row r="4913">
      <c r="A4913" s="49" t="s">
        <v>10077</v>
      </c>
      <c r="B4913" s="49" t="s">
        <v>10078</v>
      </c>
      <c r="C4913" s="50">
        <v>9.98</v>
      </c>
      <c r="D4913" s="51">
        <v>-0.1</v>
      </c>
      <c r="E4913" s="52">
        <v>-0.0099</v>
      </c>
      <c r="F4913" s="51">
        <v>0.0</v>
      </c>
      <c r="G4913" s="49" t="s">
        <v>56</v>
      </c>
      <c r="H4913" s="51">
        <v>2007.0</v>
      </c>
      <c r="I4913" s="51">
        <v>786861.0</v>
      </c>
      <c r="J4913" s="49" t="s">
        <v>72</v>
      </c>
      <c r="K4913" s="49" t="s">
        <v>552</v>
      </c>
    </row>
    <row r="4914">
      <c r="A4914" s="49" t="s">
        <v>10079</v>
      </c>
      <c r="B4914" s="49" t="s">
        <v>10080</v>
      </c>
      <c r="C4914" s="50">
        <v>49.42</v>
      </c>
      <c r="D4914" s="51">
        <v>-0.49</v>
      </c>
      <c r="E4914" s="52">
        <v>-0.0098</v>
      </c>
      <c r="F4914" s="53">
        <v>3.5E10</v>
      </c>
      <c r="G4914" s="49" t="s">
        <v>56</v>
      </c>
      <c r="I4914" s="51">
        <v>4879693.0</v>
      </c>
      <c r="J4914" s="49" t="s">
        <v>68</v>
      </c>
      <c r="K4914" s="49" t="s">
        <v>86</v>
      </c>
    </row>
    <row r="4915">
      <c r="A4915" s="49" t="s">
        <v>10081</v>
      </c>
      <c r="B4915" s="49" t="s">
        <v>10082</v>
      </c>
      <c r="C4915" s="50">
        <v>4.9</v>
      </c>
      <c r="D4915" s="51">
        <v>-0.09</v>
      </c>
      <c r="E4915" s="52">
        <v>-0.018</v>
      </c>
      <c r="F4915" s="53">
        <v>5.69E8</v>
      </c>
      <c r="G4915" s="49" t="s">
        <v>56</v>
      </c>
      <c r="H4915" s="51">
        <v>2021.0</v>
      </c>
      <c r="I4915" s="51">
        <v>270695.0</v>
      </c>
      <c r="J4915" s="49" t="s">
        <v>82</v>
      </c>
      <c r="K4915" s="49" t="s">
        <v>83</v>
      </c>
    </row>
    <row r="4916">
      <c r="A4916" s="49" t="s">
        <v>10083</v>
      </c>
      <c r="B4916" s="49" t="s">
        <v>10084</v>
      </c>
      <c r="C4916" s="50">
        <v>20.0</v>
      </c>
      <c r="D4916" s="51">
        <v>-0.33</v>
      </c>
      <c r="E4916" s="52">
        <v>-0.0162</v>
      </c>
      <c r="F4916" s="54"/>
      <c r="G4916" s="49" t="s">
        <v>56</v>
      </c>
      <c r="I4916" s="51">
        <v>8150.0</v>
      </c>
      <c r="J4916" s="54"/>
      <c r="K4916" s="54"/>
    </row>
    <row r="4917">
      <c r="A4917" s="49" t="s">
        <v>10085</v>
      </c>
      <c r="B4917" s="49" t="s">
        <v>10086</v>
      </c>
      <c r="C4917" s="50">
        <v>19.61</v>
      </c>
      <c r="D4917" s="51">
        <v>-0.4899</v>
      </c>
      <c r="E4917" s="52">
        <v>-0.0244</v>
      </c>
      <c r="F4917" s="54"/>
      <c r="G4917" s="49" t="s">
        <v>56</v>
      </c>
      <c r="I4917" s="51">
        <v>7281.0</v>
      </c>
      <c r="J4917" s="54"/>
      <c r="K4917" s="54"/>
    </row>
    <row r="4918">
      <c r="A4918" s="49" t="s">
        <v>10087</v>
      </c>
      <c r="B4918" s="49" t="s">
        <v>10088</v>
      </c>
      <c r="C4918" s="50">
        <v>10.45</v>
      </c>
      <c r="D4918" s="51">
        <v>-0.05</v>
      </c>
      <c r="E4918" s="52">
        <v>-0.0048</v>
      </c>
      <c r="F4918" s="51">
        <v>0.0</v>
      </c>
      <c r="G4918" s="49" t="s">
        <v>121</v>
      </c>
      <c r="H4918" s="51">
        <v>2023.0</v>
      </c>
      <c r="I4918" s="51">
        <v>25166.0</v>
      </c>
      <c r="J4918" s="49" t="s">
        <v>72</v>
      </c>
      <c r="K4918" s="49" t="s">
        <v>73</v>
      </c>
    </row>
    <row r="4919">
      <c r="A4919" s="49" t="s">
        <v>10089</v>
      </c>
      <c r="B4919" s="49" t="s">
        <v>10090</v>
      </c>
      <c r="C4919" s="50">
        <v>0.2341</v>
      </c>
      <c r="D4919" s="51">
        <v>0.0</v>
      </c>
      <c r="E4919" s="52">
        <v>0.0</v>
      </c>
      <c r="F4919" s="51">
        <v>0.0</v>
      </c>
      <c r="G4919" s="49" t="s">
        <v>121</v>
      </c>
      <c r="H4919" s="51">
        <v>2023.0</v>
      </c>
      <c r="I4919" s="51">
        <v>1.0</v>
      </c>
      <c r="J4919" s="49" t="s">
        <v>72</v>
      </c>
      <c r="K4919" s="49" t="s">
        <v>73</v>
      </c>
    </row>
    <row r="4920">
      <c r="A4920" s="49" t="s">
        <v>10091</v>
      </c>
      <c r="B4920" s="49" t="s">
        <v>10092</v>
      </c>
      <c r="C4920" s="50">
        <v>0.0387</v>
      </c>
      <c r="D4920" s="51">
        <v>0.0</v>
      </c>
      <c r="E4920" s="52">
        <v>0.0</v>
      </c>
      <c r="F4920" s="51">
        <v>0.0</v>
      </c>
      <c r="G4920" s="49" t="s">
        <v>121</v>
      </c>
      <c r="H4920" s="51">
        <v>2023.0</v>
      </c>
      <c r="I4920" s="51">
        <v>2.0</v>
      </c>
      <c r="J4920" s="49" t="s">
        <v>72</v>
      </c>
      <c r="K4920" s="49" t="s">
        <v>73</v>
      </c>
    </row>
    <row r="4921">
      <c r="A4921" s="49" t="s">
        <v>10093</v>
      </c>
      <c r="B4921" s="49" t="s">
        <v>10094</v>
      </c>
      <c r="C4921" s="50">
        <v>4.68</v>
      </c>
      <c r="D4921" s="51">
        <v>0.01</v>
      </c>
      <c r="E4921" s="52">
        <v>0.0021</v>
      </c>
      <c r="F4921" s="53">
        <v>2.39E8</v>
      </c>
      <c r="G4921" s="49" t="s">
        <v>56</v>
      </c>
      <c r="H4921" s="51">
        <v>2021.0</v>
      </c>
      <c r="I4921" s="51">
        <v>84265.0</v>
      </c>
      <c r="J4921" s="49" t="s">
        <v>57</v>
      </c>
      <c r="K4921" s="49" t="s">
        <v>111</v>
      </c>
    </row>
    <row r="4922">
      <c r="A4922" s="49" t="s">
        <v>10095</v>
      </c>
      <c r="B4922" s="49" t="s">
        <v>10096</v>
      </c>
      <c r="C4922" s="50">
        <v>13.44</v>
      </c>
      <c r="D4922" s="51">
        <v>-0.18</v>
      </c>
      <c r="E4922" s="52">
        <v>-0.0132</v>
      </c>
      <c r="F4922" s="53">
        <v>5.24E9</v>
      </c>
      <c r="G4922" s="54"/>
      <c r="H4922" s="51">
        <v>2019.0</v>
      </c>
      <c r="I4922" s="51">
        <v>1128757.0</v>
      </c>
      <c r="J4922" s="49" t="s">
        <v>72</v>
      </c>
      <c r="K4922" s="49" t="s">
        <v>1790</v>
      </c>
    </row>
    <row r="4923">
      <c r="A4923" s="49" t="s">
        <v>10097</v>
      </c>
      <c r="B4923" s="49" t="s">
        <v>10098</v>
      </c>
      <c r="C4923" s="50">
        <v>8.64</v>
      </c>
      <c r="D4923" s="51">
        <v>0.1</v>
      </c>
      <c r="E4923" s="52">
        <v>0.0117</v>
      </c>
      <c r="F4923" s="53">
        <v>7.02E8</v>
      </c>
      <c r="G4923" s="49" t="s">
        <v>121</v>
      </c>
      <c r="H4923" s="51">
        <v>2022.0</v>
      </c>
      <c r="I4923" s="51">
        <v>619818.0</v>
      </c>
      <c r="J4923" s="54"/>
      <c r="K4923" s="54"/>
    </row>
    <row r="4924">
      <c r="A4924" s="49" t="s">
        <v>10099</v>
      </c>
      <c r="B4924" s="49" t="s">
        <v>10100</v>
      </c>
      <c r="C4924" s="50">
        <v>5.1</v>
      </c>
      <c r="D4924" s="51">
        <v>-0.1</v>
      </c>
      <c r="E4924" s="52">
        <v>-0.0192</v>
      </c>
      <c r="F4924" s="53">
        <v>1.82E8</v>
      </c>
      <c r="G4924" s="49" t="s">
        <v>56</v>
      </c>
      <c r="H4924" s="51">
        <v>2020.0</v>
      </c>
      <c r="I4924" s="51">
        <v>36259.0</v>
      </c>
      <c r="J4924" s="49" t="s">
        <v>82</v>
      </c>
      <c r="K4924" s="49" t="s">
        <v>211</v>
      </c>
    </row>
    <row r="4925">
      <c r="A4925" s="49" t="s">
        <v>10101</v>
      </c>
      <c r="B4925" s="49" t="s">
        <v>10102</v>
      </c>
      <c r="C4925" s="50">
        <v>28.28</v>
      </c>
      <c r="D4925" s="51">
        <v>-0.33</v>
      </c>
      <c r="E4925" s="52">
        <v>-0.0115</v>
      </c>
      <c r="F4925" s="53">
        <v>8.73E8</v>
      </c>
      <c r="G4925" s="49" t="s">
        <v>56</v>
      </c>
      <c r="I4925" s="51">
        <v>60465.0</v>
      </c>
      <c r="J4925" s="49" t="s">
        <v>72</v>
      </c>
      <c r="K4925" s="49" t="s">
        <v>133</v>
      </c>
    </row>
    <row r="4926">
      <c r="A4926" s="49" t="s">
        <v>10103</v>
      </c>
      <c r="B4926" s="49" t="s">
        <v>10104</v>
      </c>
      <c r="C4926" s="50">
        <v>0.1867</v>
      </c>
      <c r="D4926" s="51">
        <v>-0.0295</v>
      </c>
      <c r="E4926" s="52">
        <v>-0.1365</v>
      </c>
      <c r="F4926" s="51">
        <v>546865.0</v>
      </c>
      <c r="G4926" s="49" t="s">
        <v>56</v>
      </c>
      <c r="I4926" s="51">
        <v>1891411.0</v>
      </c>
      <c r="J4926" s="49" t="s">
        <v>107</v>
      </c>
      <c r="K4926" s="49" t="s">
        <v>2079</v>
      </c>
    </row>
    <row r="4927">
      <c r="A4927" s="49" t="s">
        <v>10105</v>
      </c>
      <c r="B4927" s="49" t="s">
        <v>10106</v>
      </c>
      <c r="C4927" s="50">
        <v>41.32</v>
      </c>
      <c r="D4927" s="51">
        <v>-0.98</v>
      </c>
      <c r="E4927" s="52">
        <v>-0.0232</v>
      </c>
      <c r="F4927" s="53">
        <v>2.33E8</v>
      </c>
      <c r="G4927" s="49" t="s">
        <v>56</v>
      </c>
      <c r="I4927" s="51">
        <v>4029.0</v>
      </c>
      <c r="J4927" s="49" t="s">
        <v>72</v>
      </c>
      <c r="K4927" s="49" t="s">
        <v>133</v>
      </c>
    </row>
    <row r="4928">
      <c r="A4928" s="49" t="s">
        <v>10107</v>
      </c>
      <c r="B4928" s="49" t="s">
        <v>10108</v>
      </c>
      <c r="C4928" s="50">
        <v>122.83</v>
      </c>
      <c r="D4928" s="51">
        <v>-0.7</v>
      </c>
      <c r="E4928" s="52">
        <v>-0.0057</v>
      </c>
      <c r="F4928" s="53">
        <v>1.1E10</v>
      </c>
      <c r="G4928" s="49" t="s">
        <v>56</v>
      </c>
      <c r="I4928" s="51">
        <v>1028307.0</v>
      </c>
      <c r="J4928" s="49" t="s">
        <v>57</v>
      </c>
      <c r="K4928" s="49" t="s">
        <v>111</v>
      </c>
    </row>
    <row r="4929">
      <c r="A4929" s="49" t="s">
        <v>10109</v>
      </c>
      <c r="B4929" s="49" t="s">
        <v>10110</v>
      </c>
      <c r="C4929" s="50">
        <v>10.65</v>
      </c>
      <c r="D4929" s="51">
        <v>0.0</v>
      </c>
      <c r="E4929" s="52">
        <v>0.0</v>
      </c>
      <c r="F4929" s="51">
        <v>0.0</v>
      </c>
      <c r="G4929" s="49" t="s">
        <v>56</v>
      </c>
      <c r="H4929" s="51">
        <v>2021.0</v>
      </c>
      <c r="I4929" s="51">
        <v>17003.0</v>
      </c>
      <c r="J4929" s="49" t="s">
        <v>72</v>
      </c>
      <c r="K4929" s="49" t="s">
        <v>73</v>
      </c>
    </row>
    <row r="4930">
      <c r="A4930" s="49" t="s">
        <v>10111</v>
      </c>
      <c r="B4930" s="49" t="s">
        <v>10112</v>
      </c>
      <c r="C4930" s="50">
        <v>2.54</v>
      </c>
      <c r="D4930" s="51">
        <v>0.03</v>
      </c>
      <c r="E4930" s="52">
        <v>0.012</v>
      </c>
      <c r="F4930" s="51">
        <v>2.004995E7</v>
      </c>
      <c r="G4930" s="49" t="s">
        <v>56</v>
      </c>
      <c r="I4930" s="51">
        <v>3318.0</v>
      </c>
      <c r="J4930" s="49" t="s">
        <v>57</v>
      </c>
      <c r="K4930" s="49" t="s">
        <v>391</v>
      </c>
    </row>
    <row r="4931">
      <c r="A4931" s="49" t="s">
        <v>10113</v>
      </c>
      <c r="B4931" s="49" t="s">
        <v>10114</v>
      </c>
      <c r="C4931" s="50">
        <v>6.82</v>
      </c>
      <c r="D4931" s="51">
        <v>0.02</v>
      </c>
      <c r="E4931" s="52">
        <v>0.0029</v>
      </c>
      <c r="F4931" s="51">
        <v>7.9224598E7</v>
      </c>
      <c r="G4931" s="49" t="s">
        <v>56</v>
      </c>
      <c r="H4931" s="51">
        <v>2018.0</v>
      </c>
      <c r="I4931" s="51">
        <v>83942.0</v>
      </c>
      <c r="J4931" s="49" t="s">
        <v>72</v>
      </c>
      <c r="K4931" s="49" t="s">
        <v>481</v>
      </c>
    </row>
    <row r="4932">
      <c r="A4932" s="49" t="s">
        <v>10115</v>
      </c>
      <c r="B4932" s="49" t="s">
        <v>10116</v>
      </c>
      <c r="C4932" s="50">
        <v>22.07</v>
      </c>
      <c r="D4932" s="51">
        <v>0.0</v>
      </c>
      <c r="E4932" s="52">
        <v>0.0</v>
      </c>
      <c r="F4932" s="53">
        <v>2.56E8</v>
      </c>
      <c r="G4932" s="49" t="s">
        <v>56</v>
      </c>
      <c r="I4932" s="51">
        <v>2.0</v>
      </c>
      <c r="J4932" s="49" t="s">
        <v>72</v>
      </c>
      <c r="K4932" s="49" t="s">
        <v>481</v>
      </c>
    </row>
    <row r="4933">
      <c r="A4933" s="49" t="s">
        <v>10117</v>
      </c>
      <c r="B4933" s="49" t="s">
        <v>10118</v>
      </c>
      <c r="C4933" s="50">
        <v>23.35</v>
      </c>
      <c r="D4933" s="51">
        <v>0.0</v>
      </c>
      <c r="E4933" s="52">
        <v>0.0</v>
      </c>
      <c r="F4933" s="53">
        <v>2.71E8</v>
      </c>
      <c r="G4933" s="49" t="s">
        <v>56</v>
      </c>
      <c r="I4933" s="51">
        <v>3.0</v>
      </c>
      <c r="J4933" s="49" t="s">
        <v>72</v>
      </c>
      <c r="K4933" s="49" t="s">
        <v>481</v>
      </c>
    </row>
    <row r="4934">
      <c r="A4934" s="49" t="s">
        <v>10119</v>
      </c>
      <c r="B4934" s="49" t="s">
        <v>10120</v>
      </c>
      <c r="C4934" s="50">
        <v>1.96</v>
      </c>
      <c r="D4934" s="51">
        <v>0.04</v>
      </c>
      <c r="E4934" s="52">
        <v>0.0208</v>
      </c>
      <c r="F4934" s="51">
        <v>6.6784562E7</v>
      </c>
      <c r="G4934" s="49" t="s">
        <v>56</v>
      </c>
      <c r="H4934" s="51">
        <v>2021.0</v>
      </c>
      <c r="I4934" s="51">
        <v>178516.0</v>
      </c>
      <c r="J4934" s="49" t="s">
        <v>82</v>
      </c>
      <c r="K4934" s="49" t="s">
        <v>83</v>
      </c>
    </row>
    <row r="4935">
      <c r="A4935" s="49" t="s">
        <v>10121</v>
      </c>
      <c r="B4935" s="49" t="s">
        <v>10122</v>
      </c>
      <c r="C4935" s="50">
        <v>0.08</v>
      </c>
      <c r="D4935" s="51">
        <v>0.0</v>
      </c>
      <c r="E4935" s="52">
        <v>0.0</v>
      </c>
      <c r="F4935" s="51">
        <v>2725900.0</v>
      </c>
      <c r="G4935" s="49" t="s">
        <v>56</v>
      </c>
      <c r="H4935" s="51">
        <v>2021.0</v>
      </c>
      <c r="I4935" s="51">
        <v>4.0</v>
      </c>
      <c r="J4935" s="49" t="s">
        <v>82</v>
      </c>
      <c r="K4935" s="49" t="s">
        <v>83</v>
      </c>
    </row>
    <row r="4936">
      <c r="A4936" s="49" t="s">
        <v>10123</v>
      </c>
      <c r="B4936" s="49" t="s">
        <v>10124</v>
      </c>
      <c r="C4936" s="50">
        <v>13.82</v>
      </c>
      <c r="D4936" s="51">
        <v>-0.11</v>
      </c>
      <c r="E4936" s="52">
        <v>-0.0079</v>
      </c>
      <c r="F4936" s="53">
        <v>8.21E8</v>
      </c>
      <c r="G4936" s="49" t="s">
        <v>56</v>
      </c>
      <c r="I4936" s="51">
        <v>287113.0</v>
      </c>
      <c r="J4936" s="49" t="s">
        <v>72</v>
      </c>
      <c r="K4936" s="49" t="s">
        <v>1641</v>
      </c>
    </row>
    <row r="4937">
      <c r="A4937" s="49" t="s">
        <v>10125</v>
      </c>
      <c r="B4937" s="49" t="s">
        <v>10126</v>
      </c>
      <c r="C4937" s="50">
        <v>23.5</v>
      </c>
      <c r="D4937" s="51">
        <v>-0.23</v>
      </c>
      <c r="E4937" s="52">
        <v>-0.0097</v>
      </c>
      <c r="F4937" s="53">
        <v>1.4E9</v>
      </c>
      <c r="G4937" s="49" t="s">
        <v>56</v>
      </c>
      <c r="I4937" s="51">
        <v>722.0</v>
      </c>
      <c r="J4937" s="49" t="s">
        <v>72</v>
      </c>
      <c r="K4937" s="49" t="s">
        <v>1641</v>
      </c>
    </row>
    <row r="4938">
      <c r="A4938" s="49" t="s">
        <v>10127</v>
      </c>
      <c r="B4938" s="49" t="s">
        <v>10128</v>
      </c>
      <c r="C4938" s="50">
        <v>3.11</v>
      </c>
      <c r="D4938" s="51">
        <v>0.0</v>
      </c>
      <c r="E4938" s="52">
        <v>0.0</v>
      </c>
      <c r="F4938" s="53">
        <v>1.21E8</v>
      </c>
      <c r="G4938" s="49" t="s">
        <v>67</v>
      </c>
      <c r="H4938" s="51">
        <v>2019.0</v>
      </c>
      <c r="I4938" s="51">
        <v>30211.0</v>
      </c>
      <c r="J4938" s="49" t="s">
        <v>107</v>
      </c>
      <c r="K4938" s="49" t="s">
        <v>2079</v>
      </c>
    </row>
    <row r="4939">
      <c r="A4939" s="49" t="s">
        <v>10129</v>
      </c>
      <c r="B4939" s="49" t="s">
        <v>10130</v>
      </c>
      <c r="C4939" s="50">
        <v>1.42</v>
      </c>
      <c r="D4939" s="51">
        <v>0.07</v>
      </c>
      <c r="E4939" s="52">
        <v>0.0519</v>
      </c>
      <c r="F4939" s="51">
        <v>3.01466E7</v>
      </c>
      <c r="G4939" s="49" t="s">
        <v>67</v>
      </c>
      <c r="H4939" s="51">
        <v>2020.0</v>
      </c>
      <c r="I4939" s="51">
        <v>26195.0</v>
      </c>
      <c r="J4939" s="49" t="s">
        <v>95</v>
      </c>
      <c r="K4939" s="49" t="s">
        <v>69</v>
      </c>
    </row>
    <row r="4940">
      <c r="A4940" s="49" t="s">
        <v>10131</v>
      </c>
      <c r="B4940" s="49" t="s">
        <v>10132</v>
      </c>
      <c r="C4940" s="50">
        <v>0.4079</v>
      </c>
      <c r="D4940" s="51">
        <v>-0.0168</v>
      </c>
      <c r="E4940" s="52">
        <v>-0.0396</v>
      </c>
      <c r="F4940" s="53">
        <v>1.05E8</v>
      </c>
      <c r="G4940" s="49" t="s">
        <v>56</v>
      </c>
      <c r="H4940" s="51">
        <v>2014.0</v>
      </c>
      <c r="I4940" s="51">
        <v>1516139.0</v>
      </c>
      <c r="J4940" s="49" t="s">
        <v>82</v>
      </c>
      <c r="K4940" s="49" t="s">
        <v>139</v>
      </c>
    </row>
    <row r="4941">
      <c r="A4941" s="49" t="s">
        <v>10133</v>
      </c>
      <c r="B4941" s="49" t="s">
        <v>10134</v>
      </c>
      <c r="C4941" s="50">
        <v>22.0</v>
      </c>
      <c r="D4941" s="51">
        <v>-1.36</v>
      </c>
      <c r="E4941" s="52">
        <v>-0.0582</v>
      </c>
      <c r="F4941" s="53">
        <v>1.69E8</v>
      </c>
      <c r="G4941" s="49" t="s">
        <v>56</v>
      </c>
      <c r="I4941" s="51">
        <v>21948.0</v>
      </c>
      <c r="J4941" s="49" t="s">
        <v>72</v>
      </c>
      <c r="K4941" s="49" t="s">
        <v>650</v>
      </c>
    </row>
    <row r="4942">
      <c r="A4942" s="49" t="s">
        <v>10135</v>
      </c>
      <c r="B4942" s="49" t="s">
        <v>10136</v>
      </c>
      <c r="C4942" s="50">
        <v>10.0</v>
      </c>
      <c r="D4942" s="51">
        <v>0.0</v>
      </c>
      <c r="E4942" s="52">
        <v>0.0</v>
      </c>
      <c r="F4942" s="53">
        <v>3.77E8</v>
      </c>
      <c r="G4942" s="49" t="s">
        <v>259</v>
      </c>
      <c r="I4942" s="51">
        <v>140676.0</v>
      </c>
      <c r="J4942" s="49" t="s">
        <v>82</v>
      </c>
      <c r="K4942" s="49" t="s">
        <v>83</v>
      </c>
    </row>
    <row r="4943">
      <c r="A4943" s="49" t="s">
        <v>10137</v>
      </c>
      <c r="B4943" s="49" t="s">
        <v>10138</v>
      </c>
      <c r="C4943" s="50">
        <v>1.28</v>
      </c>
      <c r="D4943" s="51">
        <v>-0.08</v>
      </c>
      <c r="E4943" s="52">
        <v>-0.0588</v>
      </c>
      <c r="F4943" s="51">
        <v>4.8298717E7</v>
      </c>
      <c r="G4943" s="49" t="s">
        <v>259</v>
      </c>
      <c r="I4943" s="51">
        <v>618.0</v>
      </c>
      <c r="J4943" s="49" t="s">
        <v>82</v>
      </c>
      <c r="K4943" s="49" t="s">
        <v>83</v>
      </c>
    </row>
    <row r="4944">
      <c r="A4944" s="49" t="s">
        <v>10139</v>
      </c>
      <c r="B4944" s="49" t="s">
        <v>10140</v>
      </c>
      <c r="C4944" s="50">
        <v>19.15</v>
      </c>
      <c r="D4944" s="51">
        <v>-0.3</v>
      </c>
      <c r="E4944" s="52">
        <v>-0.0154</v>
      </c>
      <c r="F4944" s="53">
        <v>1.48E9</v>
      </c>
      <c r="G4944" s="49" t="s">
        <v>56</v>
      </c>
      <c r="I4944" s="51">
        <v>387772.0</v>
      </c>
      <c r="J4944" s="49" t="s">
        <v>72</v>
      </c>
      <c r="K4944" s="49" t="s">
        <v>650</v>
      </c>
    </row>
    <row r="4945">
      <c r="A4945" s="49" t="s">
        <v>10141</v>
      </c>
      <c r="B4945" s="49" t="s">
        <v>10142</v>
      </c>
      <c r="C4945" s="50">
        <v>0.5116</v>
      </c>
      <c r="D4945" s="51">
        <v>-0.0523</v>
      </c>
      <c r="E4945" s="52">
        <v>-0.0928</v>
      </c>
      <c r="F4945" s="51">
        <v>1494730.0</v>
      </c>
      <c r="G4945" s="49" t="s">
        <v>56</v>
      </c>
      <c r="I4945" s="51">
        <v>69471.0</v>
      </c>
      <c r="J4945" s="54"/>
      <c r="K4945" s="54"/>
    </row>
    <row r="4946">
      <c r="A4946" s="49" t="s">
        <v>10143</v>
      </c>
      <c r="B4946" s="49" t="s">
        <v>10144</v>
      </c>
      <c r="C4946" s="50">
        <v>2.315</v>
      </c>
      <c r="D4946" s="51">
        <v>-0.06</v>
      </c>
      <c r="E4946" s="52">
        <v>-0.0253</v>
      </c>
      <c r="F4946" s="53">
        <v>1.84E8</v>
      </c>
      <c r="G4946" s="49" t="s">
        <v>56</v>
      </c>
      <c r="H4946" s="51">
        <v>2014.0</v>
      </c>
      <c r="I4946" s="51">
        <v>487056.0</v>
      </c>
      <c r="J4946" s="49" t="s">
        <v>82</v>
      </c>
      <c r="K4946" s="49" t="s">
        <v>83</v>
      </c>
    </row>
    <row r="4947">
      <c r="A4947" s="49" t="s">
        <v>10145</v>
      </c>
      <c r="B4947" s="49" t="s">
        <v>10146</v>
      </c>
      <c r="C4947" s="50">
        <v>2.98</v>
      </c>
      <c r="D4947" s="51">
        <v>-0.19</v>
      </c>
      <c r="E4947" s="52">
        <v>-0.0599</v>
      </c>
      <c r="F4947" s="51">
        <v>6.2603947E7</v>
      </c>
      <c r="G4947" s="49" t="s">
        <v>56</v>
      </c>
      <c r="I4947" s="51">
        <v>262883.0</v>
      </c>
      <c r="J4947" s="49" t="s">
        <v>82</v>
      </c>
      <c r="K4947" s="49" t="s">
        <v>83</v>
      </c>
    </row>
    <row r="4948">
      <c r="A4948" s="49" t="s">
        <v>10147</v>
      </c>
      <c r="B4948" s="49" t="s">
        <v>10148</v>
      </c>
      <c r="C4948" s="50">
        <v>2.7201</v>
      </c>
      <c r="D4948" s="51">
        <v>-0.3655</v>
      </c>
      <c r="E4948" s="52">
        <v>-0.1185</v>
      </c>
      <c r="F4948" s="51">
        <v>2.2416148E7</v>
      </c>
      <c r="G4948" s="49" t="s">
        <v>56</v>
      </c>
      <c r="I4948" s="51">
        <v>44412.0</v>
      </c>
      <c r="J4948" s="49" t="s">
        <v>82</v>
      </c>
      <c r="K4948" s="49" t="s">
        <v>152</v>
      </c>
    </row>
    <row r="4949">
      <c r="A4949" s="49" t="s">
        <v>10149</v>
      </c>
      <c r="B4949" s="49" t="s">
        <v>10150</v>
      </c>
      <c r="C4949" s="50">
        <v>56.87</v>
      </c>
      <c r="D4949" s="51">
        <v>-0.67</v>
      </c>
      <c r="E4949" s="52">
        <v>-0.0116</v>
      </c>
      <c r="F4949" s="53">
        <v>4.14E8</v>
      </c>
      <c r="G4949" s="49" t="s">
        <v>56</v>
      </c>
      <c r="I4949" s="51">
        <v>13917.0</v>
      </c>
      <c r="J4949" s="49" t="s">
        <v>95</v>
      </c>
      <c r="K4949" s="49" t="s">
        <v>593</v>
      </c>
    </row>
    <row r="4950">
      <c r="A4950" s="49" t="s">
        <v>10151</v>
      </c>
      <c r="B4950" s="49" t="s">
        <v>10152</v>
      </c>
      <c r="C4950" s="50">
        <v>27.14</v>
      </c>
      <c r="D4950" s="51">
        <v>-0.53</v>
      </c>
      <c r="E4950" s="52">
        <v>-0.0192</v>
      </c>
      <c r="F4950" s="53">
        <v>1.53E9</v>
      </c>
      <c r="G4950" s="49" t="s">
        <v>738</v>
      </c>
      <c r="H4950" s="51">
        <v>2023.0</v>
      </c>
      <c r="I4950" s="51">
        <v>395441.0</v>
      </c>
      <c r="J4950" s="54"/>
      <c r="K4950" s="54"/>
    </row>
    <row r="4951">
      <c r="A4951" s="49" t="s">
        <v>10153</v>
      </c>
      <c r="B4951" s="49" t="s">
        <v>10154</v>
      </c>
      <c r="C4951" s="50">
        <v>396.45</v>
      </c>
      <c r="D4951" s="51">
        <v>-5.41</v>
      </c>
      <c r="E4951" s="52">
        <v>-0.0135</v>
      </c>
      <c r="F4951" s="53">
        <v>4.33E10</v>
      </c>
      <c r="G4951" s="49" t="s">
        <v>56</v>
      </c>
      <c r="H4951" s="51">
        <v>1991.0</v>
      </c>
      <c r="I4951" s="51">
        <v>686599.0</v>
      </c>
      <c r="J4951" s="49" t="s">
        <v>57</v>
      </c>
      <c r="K4951" s="49" t="s">
        <v>1185</v>
      </c>
    </row>
    <row r="4952">
      <c r="A4952" s="49" t="s">
        <v>10155</v>
      </c>
      <c r="B4952" s="49" t="s">
        <v>10156</v>
      </c>
      <c r="C4952" s="50">
        <v>44.29</v>
      </c>
      <c r="D4952" s="51">
        <v>-0.3</v>
      </c>
      <c r="E4952" s="52">
        <v>-0.0067</v>
      </c>
      <c r="F4952" s="53">
        <v>1.69E9</v>
      </c>
      <c r="G4952" s="49" t="s">
        <v>56</v>
      </c>
      <c r="I4952" s="51">
        <v>224120.0</v>
      </c>
      <c r="J4952" s="49" t="s">
        <v>95</v>
      </c>
      <c r="K4952" s="49" t="s">
        <v>800</v>
      </c>
    </row>
    <row r="4953">
      <c r="A4953" s="49" t="s">
        <v>10157</v>
      </c>
      <c r="B4953" s="49" t="s">
        <v>10158</v>
      </c>
      <c r="C4953" s="50">
        <v>3.08</v>
      </c>
      <c r="D4953" s="51">
        <v>-0.11</v>
      </c>
      <c r="E4953" s="52">
        <v>-0.0345</v>
      </c>
      <c r="F4953" s="53">
        <v>2.59E8</v>
      </c>
      <c r="G4953" s="49" t="s">
        <v>121</v>
      </c>
      <c r="H4953" s="51">
        <v>2022.0</v>
      </c>
      <c r="I4953" s="51">
        <v>59657.0</v>
      </c>
      <c r="J4953" s="54"/>
      <c r="K4953" s="54"/>
    </row>
    <row r="4954">
      <c r="A4954" s="49" t="s">
        <v>10159</v>
      </c>
      <c r="B4954" s="49" t="s">
        <v>10160</v>
      </c>
      <c r="C4954" s="50">
        <v>0.03</v>
      </c>
      <c r="D4954" s="51">
        <v>0.0042</v>
      </c>
      <c r="E4954" s="52">
        <v>0.1628</v>
      </c>
      <c r="F4954" s="51">
        <v>2520297.0</v>
      </c>
      <c r="G4954" s="49" t="s">
        <v>121</v>
      </c>
      <c r="H4954" s="54"/>
      <c r="I4954" s="51">
        <v>1300.0</v>
      </c>
      <c r="J4954" s="49" t="s">
        <v>127</v>
      </c>
      <c r="K4954" s="49" t="s">
        <v>441</v>
      </c>
    </row>
    <row r="4955">
      <c r="A4955" s="49" t="s">
        <v>10161</v>
      </c>
      <c r="B4955" s="49" t="s">
        <v>10162</v>
      </c>
      <c r="C4955" s="50">
        <v>20.1</v>
      </c>
      <c r="D4955" s="51">
        <v>-0.13</v>
      </c>
      <c r="E4955" s="52">
        <v>-0.0064</v>
      </c>
      <c r="F4955" s="53">
        <v>1.18E9</v>
      </c>
      <c r="G4955" s="49" t="s">
        <v>587</v>
      </c>
      <c r="H4955" s="51">
        <v>2014.0</v>
      </c>
      <c r="I4955" s="51">
        <v>266393.0</v>
      </c>
      <c r="J4955" s="49" t="s">
        <v>57</v>
      </c>
      <c r="K4955" s="49" t="s">
        <v>345</v>
      </c>
    </row>
    <row r="4956">
      <c r="A4956" s="49" t="s">
        <v>10163</v>
      </c>
      <c r="B4956" s="49" t="s">
        <v>10164</v>
      </c>
      <c r="C4956" s="50">
        <v>1.04</v>
      </c>
      <c r="D4956" s="51">
        <v>0.0</v>
      </c>
      <c r="E4956" s="52">
        <v>0.0</v>
      </c>
      <c r="F4956" s="51">
        <v>3.380266E7</v>
      </c>
      <c r="G4956" s="49" t="s">
        <v>56</v>
      </c>
      <c r="H4956" s="51">
        <v>2015.0</v>
      </c>
      <c r="I4956" s="51">
        <v>125276.0</v>
      </c>
      <c r="J4956" s="49" t="s">
        <v>95</v>
      </c>
      <c r="K4956" s="49" t="s">
        <v>1558</v>
      </c>
    </row>
    <row r="4957">
      <c r="A4957" s="49" t="s">
        <v>10165</v>
      </c>
      <c r="B4957" s="49" t="s">
        <v>10166</v>
      </c>
      <c r="C4957" s="50">
        <v>29.8</v>
      </c>
      <c r="D4957" s="51">
        <v>-0.26</v>
      </c>
      <c r="E4957" s="52">
        <v>-0.0087</v>
      </c>
      <c r="F4957" s="53">
        <v>1.4E9</v>
      </c>
      <c r="G4957" s="49" t="s">
        <v>5113</v>
      </c>
      <c r="I4957" s="51">
        <v>257877.0</v>
      </c>
      <c r="J4957" s="49" t="s">
        <v>72</v>
      </c>
      <c r="K4957" s="49" t="s">
        <v>133</v>
      </c>
    </row>
    <row r="4958">
      <c r="A4958" s="49" t="s">
        <v>10167</v>
      </c>
      <c r="B4958" s="49" t="s">
        <v>10168</v>
      </c>
      <c r="C4958" s="50">
        <v>11.59</v>
      </c>
      <c r="D4958" s="51">
        <v>-0.61</v>
      </c>
      <c r="E4958" s="52">
        <v>-0.05</v>
      </c>
      <c r="F4958" s="53">
        <v>4.26E8</v>
      </c>
      <c r="G4958" s="49" t="s">
        <v>10169</v>
      </c>
      <c r="H4958" s="51">
        <v>1992.0</v>
      </c>
      <c r="I4958" s="51">
        <v>757657.0</v>
      </c>
      <c r="J4958" s="49" t="s">
        <v>82</v>
      </c>
      <c r="K4958" s="49" t="s">
        <v>178</v>
      </c>
    </row>
    <row r="4959">
      <c r="A4959" s="49" t="s">
        <v>10170</v>
      </c>
      <c r="B4959" s="49" t="s">
        <v>10171</v>
      </c>
      <c r="C4959" s="50">
        <v>75.09</v>
      </c>
      <c r="D4959" s="51">
        <v>0.04</v>
      </c>
      <c r="E4959" s="52">
        <v>5.0E-4</v>
      </c>
      <c r="F4959" s="53">
        <v>7.58E8</v>
      </c>
      <c r="G4959" s="49" t="s">
        <v>56</v>
      </c>
      <c r="I4959" s="51">
        <v>8912.0</v>
      </c>
      <c r="J4959" s="49" t="s">
        <v>57</v>
      </c>
      <c r="K4959" s="49" t="s">
        <v>379</v>
      </c>
    </row>
    <row r="4960">
      <c r="A4960" s="49" t="s">
        <v>10172</v>
      </c>
      <c r="B4960" s="49" t="s">
        <v>10173</v>
      </c>
      <c r="C4960" s="50">
        <v>10.5</v>
      </c>
      <c r="D4960" s="51">
        <v>-0.18</v>
      </c>
      <c r="E4960" s="52">
        <v>-0.0169</v>
      </c>
      <c r="F4960" s="53">
        <v>1.41E8</v>
      </c>
      <c r="G4960" s="49" t="s">
        <v>56</v>
      </c>
      <c r="I4960" s="51">
        <v>10672.0</v>
      </c>
      <c r="J4960" s="49" t="s">
        <v>72</v>
      </c>
      <c r="K4960" s="49" t="s">
        <v>321</v>
      </c>
    </row>
    <row r="4961">
      <c r="A4961" s="49" t="s">
        <v>10174</v>
      </c>
      <c r="B4961" s="49" t="s">
        <v>10175</v>
      </c>
      <c r="C4961" s="50">
        <v>21.0</v>
      </c>
      <c r="D4961" s="51">
        <v>0.24</v>
      </c>
      <c r="E4961" s="52">
        <v>0.0116</v>
      </c>
      <c r="F4961" s="53">
        <v>2.81E8</v>
      </c>
      <c r="G4961" s="49" t="s">
        <v>56</v>
      </c>
      <c r="I4961" s="51">
        <v>349.0</v>
      </c>
      <c r="J4961" s="49" t="s">
        <v>72</v>
      </c>
      <c r="K4961" s="49" t="s">
        <v>552</v>
      </c>
    </row>
    <row r="4962">
      <c r="A4962" s="49" t="s">
        <v>10176</v>
      </c>
      <c r="B4962" s="49" t="s">
        <v>10177</v>
      </c>
      <c r="C4962" s="50">
        <v>33.9</v>
      </c>
      <c r="D4962" s="51">
        <v>-0.18</v>
      </c>
      <c r="E4962" s="52">
        <v>-0.0053</v>
      </c>
      <c r="F4962" s="53">
        <v>6.79E9</v>
      </c>
      <c r="G4962" s="49" t="s">
        <v>56</v>
      </c>
      <c r="I4962" s="51">
        <v>1470286.0</v>
      </c>
      <c r="J4962" s="49" t="s">
        <v>365</v>
      </c>
      <c r="K4962" s="49" t="s">
        <v>456</v>
      </c>
    </row>
    <row r="4963">
      <c r="A4963" s="49" t="s">
        <v>10178</v>
      </c>
      <c r="B4963" s="49" t="s">
        <v>10179</v>
      </c>
      <c r="C4963" s="50">
        <v>3.39</v>
      </c>
      <c r="D4963" s="51">
        <v>-0.01</v>
      </c>
      <c r="E4963" s="52">
        <v>-0.0029</v>
      </c>
      <c r="F4963" s="51">
        <v>8608515.0</v>
      </c>
      <c r="G4963" s="49" t="s">
        <v>56</v>
      </c>
      <c r="I4963" s="51">
        <v>7810.0</v>
      </c>
      <c r="J4963" s="49" t="s">
        <v>82</v>
      </c>
      <c r="K4963" s="49" t="s">
        <v>83</v>
      </c>
    </row>
    <row r="4964">
      <c r="A4964" s="49" t="s">
        <v>10180</v>
      </c>
      <c r="B4964" s="49" t="s">
        <v>10181</v>
      </c>
      <c r="C4964" s="50">
        <v>1.12</v>
      </c>
      <c r="D4964" s="51">
        <v>-0.02</v>
      </c>
      <c r="E4964" s="52">
        <v>-0.0175</v>
      </c>
      <c r="F4964" s="51">
        <v>9.0151737E7</v>
      </c>
      <c r="G4964" s="49" t="s">
        <v>121</v>
      </c>
      <c r="H4964" s="54"/>
      <c r="I4964" s="51">
        <v>285311.0</v>
      </c>
      <c r="J4964" s="49" t="s">
        <v>82</v>
      </c>
      <c r="K4964" s="49" t="s">
        <v>83</v>
      </c>
    </row>
    <row r="4965">
      <c r="A4965" s="49" t="s">
        <v>10182</v>
      </c>
      <c r="B4965" s="49" t="s">
        <v>10183</v>
      </c>
      <c r="C4965" s="50">
        <v>16.14</v>
      </c>
      <c r="D4965" s="51">
        <v>-0.15</v>
      </c>
      <c r="E4965" s="52">
        <v>-0.0092</v>
      </c>
      <c r="F4965" s="53">
        <v>4.12E9</v>
      </c>
      <c r="G4965" s="49" t="s">
        <v>56</v>
      </c>
      <c r="H4965" s="51">
        <v>2021.0</v>
      </c>
      <c r="I4965" s="51">
        <v>4502838.0</v>
      </c>
      <c r="J4965" s="49" t="s">
        <v>82</v>
      </c>
      <c r="K4965" s="49" t="s">
        <v>83</v>
      </c>
    </row>
    <row r="4966">
      <c r="A4966" s="49" t="s">
        <v>10184</v>
      </c>
      <c r="B4966" s="49" t="s">
        <v>10185</v>
      </c>
      <c r="C4966" s="50">
        <v>66.59</v>
      </c>
      <c r="D4966" s="51">
        <v>-1.67</v>
      </c>
      <c r="E4966" s="52">
        <v>-0.0245</v>
      </c>
      <c r="F4966" s="53">
        <v>3.69E9</v>
      </c>
      <c r="G4966" s="49" t="s">
        <v>56</v>
      </c>
      <c r="H4966" s="51">
        <v>2014.0</v>
      </c>
      <c r="I4966" s="51">
        <v>529267.0</v>
      </c>
      <c r="J4966" s="49" t="s">
        <v>365</v>
      </c>
      <c r="K4966" s="49" t="s">
        <v>1490</v>
      </c>
    </row>
    <row r="4967">
      <c r="A4967" s="49" t="s">
        <v>10186</v>
      </c>
      <c r="B4967" s="49" t="s">
        <v>10187</v>
      </c>
      <c r="C4967" s="50">
        <v>10.45</v>
      </c>
      <c r="D4967" s="51">
        <v>-0.02</v>
      </c>
      <c r="E4967" s="52">
        <v>-0.0019</v>
      </c>
      <c r="F4967" s="51">
        <v>0.0</v>
      </c>
      <c r="G4967" s="49" t="s">
        <v>56</v>
      </c>
      <c r="H4967" s="51">
        <v>2021.0</v>
      </c>
      <c r="I4967" s="51">
        <v>2573.0</v>
      </c>
      <c r="J4967" s="49" t="s">
        <v>72</v>
      </c>
      <c r="K4967" s="49" t="s">
        <v>73</v>
      </c>
    </row>
    <row r="4968">
      <c r="A4968" s="49" t="s">
        <v>10188</v>
      </c>
      <c r="B4968" s="49" t="s">
        <v>10189</v>
      </c>
      <c r="C4968" s="50">
        <v>0.0304</v>
      </c>
      <c r="D4968" s="51">
        <v>0.0028</v>
      </c>
      <c r="E4968" s="52">
        <v>0.1015</v>
      </c>
      <c r="F4968" s="51">
        <v>0.0</v>
      </c>
      <c r="G4968" s="49" t="s">
        <v>56</v>
      </c>
      <c r="H4968" s="51">
        <v>2021.0</v>
      </c>
      <c r="I4968" s="51">
        <v>1600.0</v>
      </c>
      <c r="J4968" s="49" t="s">
        <v>72</v>
      </c>
      <c r="K4968" s="49" t="s">
        <v>73</v>
      </c>
    </row>
    <row r="4969">
      <c r="A4969" s="49" t="s">
        <v>10190</v>
      </c>
      <c r="B4969" s="49" t="s">
        <v>10191</v>
      </c>
      <c r="C4969" s="50">
        <v>33.43</v>
      </c>
      <c r="D4969" s="51">
        <v>-0.7</v>
      </c>
      <c r="E4969" s="52">
        <v>-0.0205</v>
      </c>
      <c r="F4969" s="53">
        <v>8.19E9</v>
      </c>
      <c r="G4969" s="49" t="s">
        <v>56</v>
      </c>
      <c r="H4969" s="51">
        <v>1992.0</v>
      </c>
      <c r="I4969" s="51">
        <v>1698578.0</v>
      </c>
      <c r="J4969" s="49" t="s">
        <v>68</v>
      </c>
      <c r="K4969" s="49" t="s">
        <v>86</v>
      </c>
    </row>
    <row r="4970">
      <c r="A4970" s="49" t="s">
        <v>10192</v>
      </c>
      <c r="B4970" s="49" t="s">
        <v>10193</v>
      </c>
      <c r="C4970" s="50">
        <v>15.39</v>
      </c>
      <c r="D4970" s="51">
        <v>-0.02</v>
      </c>
      <c r="E4970" s="52">
        <v>-0.0013</v>
      </c>
      <c r="F4970" s="53">
        <v>2.39E9</v>
      </c>
      <c r="G4970" s="49" t="s">
        <v>56</v>
      </c>
      <c r="I4970" s="51">
        <v>1966155.0</v>
      </c>
      <c r="J4970" s="49" t="s">
        <v>95</v>
      </c>
      <c r="K4970" s="49" t="s">
        <v>898</v>
      </c>
    </row>
    <row r="4971">
      <c r="A4971" s="49" t="s">
        <v>10194</v>
      </c>
      <c r="B4971" s="49" t="s">
        <v>10195</v>
      </c>
      <c r="C4971" s="50">
        <v>5.37</v>
      </c>
      <c r="D4971" s="51">
        <v>-0.08</v>
      </c>
      <c r="E4971" s="52">
        <v>-0.0147</v>
      </c>
      <c r="F4971" s="53">
        <v>2.56E8</v>
      </c>
      <c r="G4971" s="49" t="s">
        <v>56</v>
      </c>
      <c r="I4971" s="51">
        <v>129809.0</v>
      </c>
      <c r="J4971" s="49" t="s">
        <v>72</v>
      </c>
      <c r="K4971" s="49" t="s">
        <v>552</v>
      </c>
    </row>
    <row r="4972">
      <c r="A4972" s="49" t="s">
        <v>10196</v>
      </c>
      <c r="B4972" s="49" t="s">
        <v>10197</v>
      </c>
      <c r="C4972" s="50">
        <v>25.64</v>
      </c>
      <c r="D4972" s="51">
        <v>-0.12</v>
      </c>
      <c r="E4972" s="52">
        <v>-0.0047</v>
      </c>
      <c r="F4972" s="53">
        <v>2.58E9</v>
      </c>
      <c r="G4972" s="49" t="s">
        <v>56</v>
      </c>
      <c r="I4972" s="51">
        <v>847438.0</v>
      </c>
      <c r="J4972" s="49" t="s">
        <v>223</v>
      </c>
      <c r="K4972" s="49" t="s">
        <v>224</v>
      </c>
    </row>
    <row r="4973">
      <c r="A4973" s="49" t="s">
        <v>10198</v>
      </c>
      <c r="B4973" s="49" t="s">
        <v>10199</v>
      </c>
      <c r="C4973" s="50">
        <v>7.75</v>
      </c>
      <c r="D4973" s="51">
        <v>-0.13</v>
      </c>
      <c r="E4973" s="52">
        <v>-0.0165</v>
      </c>
      <c r="F4973" s="53">
        <v>4.95E8</v>
      </c>
      <c r="G4973" s="49" t="s">
        <v>56</v>
      </c>
      <c r="H4973" s="51">
        <v>2001.0</v>
      </c>
      <c r="I4973" s="51">
        <v>373462.0</v>
      </c>
      <c r="J4973" s="49" t="s">
        <v>57</v>
      </c>
      <c r="K4973" s="49" t="s">
        <v>64</v>
      </c>
    </row>
    <row r="4974">
      <c r="A4974" s="49" t="s">
        <v>10200</v>
      </c>
      <c r="B4974" s="49" t="s">
        <v>10201</v>
      </c>
      <c r="C4974" s="50">
        <v>69.21</v>
      </c>
      <c r="D4974" s="51">
        <v>0.57</v>
      </c>
      <c r="E4974" s="52">
        <v>0.0083</v>
      </c>
      <c r="F4974" s="53">
        <v>3.1E10</v>
      </c>
      <c r="G4974" s="49" t="s">
        <v>56</v>
      </c>
      <c r="I4974" s="51">
        <v>4444929.0</v>
      </c>
      <c r="J4974" s="49" t="s">
        <v>365</v>
      </c>
      <c r="K4974" s="49" t="s">
        <v>953</v>
      </c>
    </row>
    <row r="4975">
      <c r="A4975" s="49" t="s">
        <v>10202</v>
      </c>
      <c r="B4975" s="49" t="s">
        <v>10203</v>
      </c>
      <c r="C4975" s="50">
        <v>85.46</v>
      </c>
      <c r="D4975" s="51">
        <v>0.065</v>
      </c>
      <c r="E4975" s="52">
        <v>8.0E-4</v>
      </c>
      <c r="F4975" s="53">
        <v>1.4E10</v>
      </c>
      <c r="G4975" s="49" t="s">
        <v>56</v>
      </c>
      <c r="H4975" s="51">
        <v>2017.0</v>
      </c>
      <c r="I4975" s="51">
        <v>1422548.0</v>
      </c>
      <c r="J4975" s="49" t="s">
        <v>107</v>
      </c>
      <c r="K4975" s="49" t="s">
        <v>348</v>
      </c>
    </row>
    <row r="4976">
      <c r="A4976" s="49" t="s">
        <v>10204</v>
      </c>
      <c r="B4976" s="49" t="s">
        <v>10205</v>
      </c>
      <c r="C4976" s="50">
        <v>1.6</v>
      </c>
      <c r="D4976" s="51">
        <v>0.03</v>
      </c>
      <c r="E4976" s="52">
        <v>0.0191</v>
      </c>
      <c r="F4976" s="51">
        <v>4.0831808E7</v>
      </c>
      <c r="G4976" s="49" t="s">
        <v>4338</v>
      </c>
      <c r="H4976" s="51">
        <v>2022.0</v>
      </c>
      <c r="I4976" s="51">
        <v>141652.0</v>
      </c>
      <c r="J4976" s="49" t="s">
        <v>82</v>
      </c>
      <c r="K4976" s="49" t="s">
        <v>139</v>
      </c>
    </row>
    <row r="4977">
      <c r="A4977" s="49" t="s">
        <v>10206</v>
      </c>
      <c r="B4977" s="49" t="s">
        <v>10207</v>
      </c>
      <c r="C4977" s="50">
        <v>0.5911</v>
      </c>
      <c r="D4977" s="51">
        <v>0.0011</v>
      </c>
      <c r="E4977" s="52">
        <v>0.0019</v>
      </c>
      <c r="F4977" s="51">
        <v>8995304.0</v>
      </c>
      <c r="G4977" s="49" t="s">
        <v>56</v>
      </c>
      <c r="I4977" s="51">
        <v>2587.0</v>
      </c>
      <c r="J4977" s="49" t="s">
        <v>107</v>
      </c>
      <c r="K4977" s="49" t="s">
        <v>348</v>
      </c>
    </row>
    <row r="4978">
      <c r="A4978" s="49" t="s">
        <v>10208</v>
      </c>
      <c r="B4978" s="49" t="s">
        <v>10209</v>
      </c>
      <c r="C4978" s="50">
        <v>158.38</v>
      </c>
      <c r="D4978" s="51">
        <v>-3.84</v>
      </c>
      <c r="E4978" s="52">
        <v>-0.0237</v>
      </c>
      <c r="F4978" s="53">
        <v>7.5E9</v>
      </c>
      <c r="G4978" s="49" t="s">
        <v>56</v>
      </c>
      <c r="I4978" s="51">
        <v>266503.0</v>
      </c>
      <c r="J4978" s="49" t="s">
        <v>107</v>
      </c>
      <c r="K4978" s="49" t="s">
        <v>58</v>
      </c>
    </row>
    <row r="4979">
      <c r="A4979" s="49" t="s">
        <v>10210</v>
      </c>
      <c r="B4979" s="49" t="s">
        <v>10211</v>
      </c>
      <c r="C4979" s="50">
        <v>10.65</v>
      </c>
      <c r="D4979" s="51">
        <v>0.0</v>
      </c>
      <c r="E4979" s="52">
        <v>0.0</v>
      </c>
      <c r="F4979" s="51">
        <v>0.0</v>
      </c>
      <c r="G4979" s="49" t="s">
        <v>56</v>
      </c>
      <c r="H4979" s="51">
        <v>2022.0</v>
      </c>
      <c r="I4979" s="51">
        <v>25.0</v>
      </c>
      <c r="J4979" s="49" t="s">
        <v>72</v>
      </c>
      <c r="K4979" s="49" t="s">
        <v>73</v>
      </c>
    </row>
    <row r="4980">
      <c r="A4980" s="49" t="s">
        <v>10212</v>
      </c>
      <c r="B4980" s="49" t="s">
        <v>10213</v>
      </c>
      <c r="C4980" s="50">
        <v>0.07</v>
      </c>
      <c r="D4980" s="51">
        <v>0.0</v>
      </c>
      <c r="E4980" s="52">
        <v>0.0</v>
      </c>
      <c r="F4980" s="51">
        <v>0.0</v>
      </c>
      <c r="G4980" s="49" t="s">
        <v>56</v>
      </c>
      <c r="H4980" s="51">
        <v>2022.0</v>
      </c>
      <c r="I4980" s="51">
        <v>100.0</v>
      </c>
      <c r="J4980" s="49" t="s">
        <v>72</v>
      </c>
      <c r="K4980" s="49" t="s">
        <v>73</v>
      </c>
    </row>
    <row r="4981">
      <c r="A4981" s="49" t="s">
        <v>10214</v>
      </c>
      <c r="B4981" s="49" t="s">
        <v>10215</v>
      </c>
      <c r="C4981" s="50">
        <v>24.7</v>
      </c>
      <c r="D4981" s="51">
        <v>-0.19</v>
      </c>
      <c r="E4981" s="52">
        <v>-0.0076</v>
      </c>
      <c r="F4981" s="53">
        <v>2.94E9</v>
      </c>
      <c r="G4981" s="49" t="s">
        <v>858</v>
      </c>
      <c r="H4981" s="51">
        <v>2021.0</v>
      </c>
      <c r="I4981" s="51">
        <v>6505803.0</v>
      </c>
      <c r="J4981" s="49" t="s">
        <v>57</v>
      </c>
      <c r="K4981" s="49" t="s">
        <v>1611</v>
      </c>
    </row>
    <row r="4982">
      <c r="A4982" s="49" t="s">
        <v>10216</v>
      </c>
      <c r="B4982" s="49" t="s">
        <v>10217</v>
      </c>
      <c r="C4982" s="50">
        <v>72.52</v>
      </c>
      <c r="D4982" s="51">
        <v>0.43</v>
      </c>
      <c r="E4982" s="52">
        <v>0.006</v>
      </c>
      <c r="F4982" s="53">
        <v>4.47E9</v>
      </c>
      <c r="G4982" s="49" t="s">
        <v>56</v>
      </c>
      <c r="H4982" s="51">
        <v>2015.0</v>
      </c>
      <c r="I4982" s="51">
        <v>778673.0</v>
      </c>
      <c r="J4982" s="49" t="s">
        <v>95</v>
      </c>
      <c r="K4982" s="49" t="s">
        <v>1767</v>
      </c>
    </row>
    <row r="4983">
      <c r="A4983" s="49" t="s">
        <v>10218</v>
      </c>
      <c r="B4983" s="49" t="s">
        <v>10219</v>
      </c>
      <c r="C4983" s="50">
        <v>10.53</v>
      </c>
      <c r="D4983" s="51">
        <v>-0.13</v>
      </c>
      <c r="E4983" s="52">
        <v>-0.0122</v>
      </c>
      <c r="F4983" s="53">
        <v>4.35E8</v>
      </c>
      <c r="G4983" s="49" t="s">
        <v>56</v>
      </c>
      <c r="H4983" s="51">
        <v>2020.0</v>
      </c>
      <c r="I4983" s="51">
        <v>296335.0</v>
      </c>
      <c r="J4983" s="49" t="s">
        <v>82</v>
      </c>
      <c r="K4983" s="49" t="s">
        <v>83</v>
      </c>
    </row>
    <row r="4984">
      <c r="A4984" s="49" t="s">
        <v>10220</v>
      </c>
      <c r="B4984" s="49" t="s">
        <v>10221</v>
      </c>
      <c r="C4984" s="50">
        <v>47.18</v>
      </c>
      <c r="D4984" s="51">
        <v>-0.77</v>
      </c>
      <c r="E4984" s="52">
        <v>-0.0161</v>
      </c>
      <c r="F4984" s="53">
        <v>5.94E9</v>
      </c>
      <c r="G4984" s="49" t="s">
        <v>56</v>
      </c>
      <c r="I4984" s="51">
        <v>1092640.0</v>
      </c>
      <c r="J4984" s="49" t="s">
        <v>57</v>
      </c>
      <c r="K4984" s="49" t="s">
        <v>345</v>
      </c>
    </row>
    <row r="4985">
      <c r="A4985" s="49" t="s">
        <v>10222</v>
      </c>
      <c r="B4985" s="49" t="s">
        <v>10223</v>
      </c>
      <c r="C4985" s="50">
        <v>5.71</v>
      </c>
      <c r="D4985" s="51">
        <v>0.0</v>
      </c>
      <c r="E4985" s="52">
        <v>0.0</v>
      </c>
      <c r="F4985" s="53">
        <v>9.32E8</v>
      </c>
      <c r="G4985" s="49" t="s">
        <v>56</v>
      </c>
      <c r="H4985" s="51">
        <v>2021.0</v>
      </c>
      <c r="I4985" s="51">
        <v>537119.0</v>
      </c>
      <c r="J4985" s="49" t="s">
        <v>72</v>
      </c>
      <c r="K4985" s="49" t="s">
        <v>133</v>
      </c>
    </row>
    <row r="4986">
      <c r="A4986" s="49" t="s">
        <v>10224</v>
      </c>
      <c r="B4986" s="49" t="s">
        <v>10225</v>
      </c>
      <c r="C4986" s="50">
        <v>18.48</v>
      </c>
      <c r="D4986" s="51">
        <v>-0.19</v>
      </c>
      <c r="E4986" s="52">
        <v>-0.0102</v>
      </c>
      <c r="F4986" s="53">
        <v>3.94E8</v>
      </c>
      <c r="G4986" s="49" t="s">
        <v>56</v>
      </c>
      <c r="H4986" s="51">
        <v>1986.0</v>
      </c>
      <c r="I4986" s="51">
        <v>37526.0</v>
      </c>
      <c r="J4986" s="49" t="s">
        <v>68</v>
      </c>
      <c r="K4986" s="49" t="s">
        <v>86</v>
      </c>
    </row>
    <row r="4987">
      <c r="A4987" s="49" t="s">
        <v>10226</v>
      </c>
      <c r="B4987" s="49" t="s">
        <v>10227</v>
      </c>
      <c r="C4987" s="50">
        <v>1.57</v>
      </c>
      <c r="D4987" s="51">
        <v>0.0</v>
      </c>
      <c r="E4987" s="52">
        <v>0.0</v>
      </c>
      <c r="F4987" s="53">
        <v>1.03E9</v>
      </c>
      <c r="G4987" s="49" t="s">
        <v>56</v>
      </c>
      <c r="H4987" s="51">
        <v>2021.0</v>
      </c>
      <c r="I4987" s="51">
        <v>2591315.0</v>
      </c>
      <c r="J4987" s="49" t="s">
        <v>95</v>
      </c>
      <c r="K4987" s="49" t="s">
        <v>611</v>
      </c>
    </row>
    <row r="4988">
      <c r="A4988" s="49" t="s">
        <v>10228</v>
      </c>
      <c r="B4988" s="49" t="s">
        <v>10229</v>
      </c>
      <c r="C4988" s="50">
        <v>3.92</v>
      </c>
      <c r="D4988" s="51">
        <v>-0.28</v>
      </c>
      <c r="E4988" s="52">
        <v>-0.0667</v>
      </c>
      <c r="F4988" s="53">
        <v>1.95E8</v>
      </c>
      <c r="G4988" s="49" t="s">
        <v>56</v>
      </c>
      <c r="H4988" s="51">
        <v>2020.0</v>
      </c>
      <c r="I4988" s="51">
        <v>1238093.0</v>
      </c>
      <c r="J4988" s="49" t="s">
        <v>82</v>
      </c>
      <c r="K4988" s="49" t="s">
        <v>498</v>
      </c>
    </row>
    <row r="4989">
      <c r="A4989" s="49" t="s">
        <v>10230</v>
      </c>
      <c r="B4989" s="49" t="s">
        <v>10231</v>
      </c>
      <c r="C4989" s="50">
        <v>68.03</v>
      </c>
      <c r="D4989" s="51">
        <v>-0.25</v>
      </c>
      <c r="E4989" s="52">
        <v>-0.0037</v>
      </c>
      <c r="F4989" s="53">
        <v>6.57E9</v>
      </c>
      <c r="G4989" s="49" t="s">
        <v>992</v>
      </c>
      <c r="H4989" s="51">
        <v>2006.0</v>
      </c>
      <c r="I4989" s="51">
        <v>421386.0</v>
      </c>
      <c r="J4989" s="49" t="s">
        <v>95</v>
      </c>
      <c r="K4989" s="49" t="s">
        <v>249</v>
      </c>
    </row>
    <row r="4990">
      <c r="A4990" s="49" t="s">
        <v>10232</v>
      </c>
      <c r="B4990" s="49" t="s">
        <v>10233</v>
      </c>
      <c r="C4990" s="50">
        <v>74.22</v>
      </c>
      <c r="D4990" s="51">
        <v>-1.11</v>
      </c>
      <c r="E4990" s="52">
        <v>-0.0147</v>
      </c>
      <c r="F4990" s="53">
        <v>1.47E10</v>
      </c>
      <c r="G4990" s="49" t="s">
        <v>56</v>
      </c>
      <c r="I4990" s="51">
        <v>1731831.0</v>
      </c>
      <c r="J4990" s="49" t="s">
        <v>95</v>
      </c>
      <c r="K4990" s="49" t="s">
        <v>388</v>
      </c>
    </row>
    <row r="4991">
      <c r="A4991" s="49" t="s">
        <v>10234</v>
      </c>
      <c r="B4991" s="49" t="s">
        <v>10235</v>
      </c>
      <c r="C4991" s="50">
        <v>40.05</v>
      </c>
      <c r="D4991" s="51">
        <v>-1.11</v>
      </c>
      <c r="E4991" s="52">
        <v>-0.027</v>
      </c>
      <c r="F4991" s="53">
        <v>1.81E9</v>
      </c>
      <c r="G4991" s="49" t="s">
        <v>56</v>
      </c>
      <c r="H4991" s="51">
        <v>2001.0</v>
      </c>
      <c r="I4991" s="51">
        <v>421597.0</v>
      </c>
      <c r="J4991" s="49" t="s">
        <v>107</v>
      </c>
      <c r="K4991" s="49" t="s">
        <v>116</v>
      </c>
    </row>
    <row r="4992">
      <c r="A4992" s="49" t="s">
        <v>10236</v>
      </c>
      <c r="B4992" s="49" t="s">
        <v>10237</v>
      </c>
      <c r="C4992" s="50">
        <v>1.26</v>
      </c>
      <c r="D4992" s="51">
        <v>-0.145</v>
      </c>
      <c r="E4992" s="52">
        <v>-0.1032</v>
      </c>
      <c r="F4992" s="51">
        <v>7.9198338E7</v>
      </c>
      <c r="G4992" s="49" t="s">
        <v>56</v>
      </c>
      <c r="H4992" s="51">
        <v>2009.0</v>
      </c>
      <c r="I4992" s="51">
        <v>670813.0</v>
      </c>
      <c r="J4992" s="49" t="s">
        <v>82</v>
      </c>
      <c r="K4992" s="49" t="s">
        <v>83</v>
      </c>
    </row>
    <row r="4993">
      <c r="A4993" s="49" t="s">
        <v>10238</v>
      </c>
      <c r="B4993" s="49" t="s">
        <v>10239</v>
      </c>
      <c r="C4993" s="50">
        <v>3.84</v>
      </c>
      <c r="D4993" s="51">
        <v>0.05</v>
      </c>
      <c r="E4993" s="52">
        <v>0.0132</v>
      </c>
      <c r="F4993" s="51">
        <v>7.67305E7</v>
      </c>
      <c r="G4993" s="49" t="s">
        <v>56</v>
      </c>
      <c r="I4993" s="51">
        <v>18722.0</v>
      </c>
      <c r="J4993" s="49" t="s">
        <v>95</v>
      </c>
      <c r="K4993" s="49" t="s">
        <v>1315</v>
      </c>
    </row>
    <row r="4994">
      <c r="A4994" s="49" t="s">
        <v>10240</v>
      </c>
      <c r="B4994" s="49" t="s">
        <v>10241</v>
      </c>
      <c r="C4994" s="50">
        <v>37.55</v>
      </c>
      <c r="D4994" s="51">
        <v>-0.83</v>
      </c>
      <c r="E4994" s="52">
        <v>-0.0216</v>
      </c>
      <c r="F4994" s="53">
        <v>4.9E9</v>
      </c>
      <c r="G4994" s="49" t="s">
        <v>56</v>
      </c>
      <c r="H4994" s="51">
        <v>2013.0</v>
      </c>
      <c r="I4994" s="51">
        <v>745320.0</v>
      </c>
      <c r="J4994" s="49" t="s">
        <v>72</v>
      </c>
      <c r="K4994" s="49" t="s">
        <v>650</v>
      </c>
    </row>
    <row r="4995">
      <c r="A4995" s="49" t="s">
        <v>10242</v>
      </c>
      <c r="B4995" s="49" t="s">
        <v>10243</v>
      </c>
      <c r="C4995" s="50">
        <v>1.52</v>
      </c>
      <c r="D4995" s="51">
        <v>-0.2</v>
      </c>
      <c r="E4995" s="52">
        <v>-0.1163</v>
      </c>
      <c r="F4995" s="51">
        <v>8.3810816E7</v>
      </c>
      <c r="G4995" s="49" t="s">
        <v>56</v>
      </c>
      <c r="H4995" s="51">
        <v>2021.0</v>
      </c>
      <c r="I4995" s="51">
        <v>230302.0</v>
      </c>
      <c r="J4995" s="49" t="s">
        <v>82</v>
      </c>
      <c r="K4995" s="49" t="s">
        <v>83</v>
      </c>
    </row>
    <row r="4996">
      <c r="A4996" s="49" t="s">
        <v>10244</v>
      </c>
      <c r="B4996" s="49" t="s">
        <v>10245</v>
      </c>
      <c r="C4996" s="50">
        <v>2.75</v>
      </c>
      <c r="D4996" s="51">
        <v>-0.18</v>
      </c>
      <c r="E4996" s="52">
        <v>-0.0614</v>
      </c>
      <c r="F4996" s="51">
        <v>5.23875E7</v>
      </c>
      <c r="G4996" s="49" t="s">
        <v>476</v>
      </c>
      <c r="H4996" s="51">
        <v>2023.0</v>
      </c>
      <c r="I4996" s="51">
        <v>20117.0</v>
      </c>
      <c r="J4996" s="49" t="s">
        <v>72</v>
      </c>
      <c r="K4996" s="49" t="s">
        <v>68</v>
      </c>
    </row>
    <row r="4997">
      <c r="A4997" s="49" t="s">
        <v>10246</v>
      </c>
      <c r="B4997" s="49" t="s">
        <v>10247</v>
      </c>
      <c r="C4997" s="50">
        <v>14.17</v>
      </c>
      <c r="D4997" s="51">
        <v>-0.44</v>
      </c>
      <c r="E4997" s="52">
        <v>-0.0301</v>
      </c>
      <c r="F4997" s="53">
        <v>1.08E9</v>
      </c>
      <c r="G4997" s="49" t="s">
        <v>56</v>
      </c>
      <c r="I4997" s="51">
        <v>938701.0</v>
      </c>
      <c r="J4997" s="49" t="s">
        <v>82</v>
      </c>
      <c r="K4997" s="49" t="s">
        <v>244</v>
      </c>
    </row>
    <row r="4998">
      <c r="A4998" s="49" t="s">
        <v>10248</v>
      </c>
      <c r="B4998" s="49" t="s">
        <v>10249</v>
      </c>
      <c r="C4998" s="50">
        <v>0.356</v>
      </c>
      <c r="D4998" s="51">
        <v>-0.004</v>
      </c>
      <c r="E4998" s="52">
        <v>-0.0111</v>
      </c>
      <c r="F4998" s="51">
        <v>2.6032671E7</v>
      </c>
      <c r="G4998" s="49" t="s">
        <v>56</v>
      </c>
      <c r="H4998" s="51">
        <v>2021.0</v>
      </c>
      <c r="I4998" s="51">
        <v>83870.0</v>
      </c>
      <c r="J4998" s="49" t="s">
        <v>82</v>
      </c>
      <c r="K4998" s="49" t="s">
        <v>178</v>
      </c>
    </row>
    <row r="4999">
      <c r="A4999" s="49" t="s">
        <v>10250</v>
      </c>
      <c r="B4999" s="49" t="s">
        <v>10251</v>
      </c>
      <c r="C4999" s="50">
        <v>0.59</v>
      </c>
      <c r="D4999" s="51">
        <v>-0.0152</v>
      </c>
      <c r="E4999" s="52">
        <v>-0.0251</v>
      </c>
      <c r="F4999" s="51">
        <v>4655594.0</v>
      </c>
      <c r="G4999" s="49" t="s">
        <v>56</v>
      </c>
      <c r="I4999" s="51">
        <v>51305.0</v>
      </c>
      <c r="J4999" s="49" t="s">
        <v>107</v>
      </c>
      <c r="K4999" s="49" t="s">
        <v>348</v>
      </c>
    </row>
    <row r="5000">
      <c r="A5000" s="49" t="s">
        <v>10252</v>
      </c>
      <c r="B5000" s="49" t="s">
        <v>10253</v>
      </c>
      <c r="C5000" s="50">
        <v>87.01</v>
      </c>
      <c r="D5000" s="51">
        <v>-2.58</v>
      </c>
      <c r="E5000" s="52">
        <v>-0.0288</v>
      </c>
      <c r="F5000" s="53">
        <v>3.75E10</v>
      </c>
      <c r="G5000" s="49" t="s">
        <v>56</v>
      </c>
      <c r="I5000" s="51">
        <v>5609240.0</v>
      </c>
      <c r="J5000" s="49" t="s">
        <v>107</v>
      </c>
      <c r="K5000" s="49" t="s">
        <v>108</v>
      </c>
    </row>
    <row r="5001">
      <c r="A5001" s="49" t="s">
        <v>10254</v>
      </c>
      <c r="B5001" s="49" t="s">
        <v>10255</v>
      </c>
      <c r="C5001" s="50">
        <v>14.42</v>
      </c>
      <c r="D5001" s="51">
        <v>-0.09</v>
      </c>
      <c r="E5001" s="52">
        <v>-0.0062</v>
      </c>
      <c r="F5001" s="53">
        <v>4.22E9</v>
      </c>
      <c r="G5001" s="49" t="s">
        <v>56</v>
      </c>
      <c r="I5001" s="51">
        <v>1834744.0</v>
      </c>
      <c r="J5001" s="49" t="s">
        <v>72</v>
      </c>
      <c r="K5001" s="49" t="s">
        <v>133</v>
      </c>
    </row>
    <row r="5002">
      <c r="A5002" s="49" t="s">
        <v>10256</v>
      </c>
      <c r="B5002" s="49" t="s">
        <v>10257</v>
      </c>
      <c r="C5002" s="50">
        <v>22.5365</v>
      </c>
      <c r="D5002" s="51">
        <v>0.0065</v>
      </c>
      <c r="E5002" s="52">
        <v>3.0E-4</v>
      </c>
      <c r="F5002" s="53">
        <v>6.59E9</v>
      </c>
      <c r="G5002" s="49" t="s">
        <v>56</v>
      </c>
      <c r="I5002" s="51">
        <v>6914.0</v>
      </c>
      <c r="J5002" s="49" t="s">
        <v>72</v>
      </c>
      <c r="K5002" s="49" t="s">
        <v>133</v>
      </c>
    </row>
    <row r="5003">
      <c r="A5003" s="49" t="s">
        <v>10258</v>
      </c>
      <c r="B5003" s="49" t="s">
        <v>10259</v>
      </c>
      <c r="C5003" s="50">
        <v>22.98</v>
      </c>
      <c r="D5003" s="51">
        <v>-0.05</v>
      </c>
      <c r="E5003" s="52">
        <v>-0.0022</v>
      </c>
      <c r="F5003" s="53">
        <v>6.72E9</v>
      </c>
      <c r="G5003" s="49" t="s">
        <v>56</v>
      </c>
      <c r="I5003" s="51">
        <v>4364.0</v>
      </c>
      <c r="J5003" s="49" t="s">
        <v>72</v>
      </c>
      <c r="K5003" s="49" t="s">
        <v>133</v>
      </c>
    </row>
    <row r="5004">
      <c r="A5004" s="49" t="s">
        <v>10260</v>
      </c>
      <c r="B5004" s="49" t="s">
        <v>10261</v>
      </c>
      <c r="C5004" s="50">
        <v>0.311</v>
      </c>
      <c r="D5004" s="51">
        <v>-0.019</v>
      </c>
      <c r="E5004" s="52">
        <v>-0.0576</v>
      </c>
      <c r="F5004" s="51">
        <v>1.8339329E7</v>
      </c>
      <c r="G5004" s="49" t="s">
        <v>56</v>
      </c>
      <c r="H5004" s="51">
        <v>2004.0</v>
      </c>
      <c r="I5004" s="51">
        <v>61849.0</v>
      </c>
      <c r="J5004" s="49" t="s">
        <v>82</v>
      </c>
      <c r="K5004" s="49" t="s">
        <v>83</v>
      </c>
    </row>
    <row r="5005">
      <c r="A5005" s="49" t="s">
        <v>10262</v>
      </c>
      <c r="B5005" s="49" t="s">
        <v>10263</v>
      </c>
      <c r="C5005" s="50">
        <v>1.62</v>
      </c>
      <c r="D5005" s="51">
        <v>-0.03</v>
      </c>
      <c r="E5005" s="52">
        <v>-0.0182</v>
      </c>
      <c r="F5005" s="53">
        <v>1.19E8</v>
      </c>
      <c r="G5005" s="49" t="s">
        <v>121</v>
      </c>
      <c r="H5005" s="54"/>
      <c r="I5005" s="51">
        <v>524988.0</v>
      </c>
      <c r="J5005" s="49" t="s">
        <v>82</v>
      </c>
      <c r="K5005" s="49" t="s">
        <v>83</v>
      </c>
    </row>
    <row r="5006">
      <c r="A5006" s="49" t="s">
        <v>10264</v>
      </c>
      <c r="B5006" s="49" t="s">
        <v>10265</v>
      </c>
      <c r="C5006" s="50">
        <v>0.4216</v>
      </c>
      <c r="D5006" s="51">
        <v>-0.0064</v>
      </c>
      <c r="E5006" s="52">
        <v>-0.015</v>
      </c>
      <c r="F5006" s="51">
        <v>2.2959352E7</v>
      </c>
      <c r="G5006" s="49" t="s">
        <v>56</v>
      </c>
      <c r="I5006" s="51">
        <v>373867.0</v>
      </c>
      <c r="J5006" s="49" t="s">
        <v>107</v>
      </c>
      <c r="K5006" s="49" t="s">
        <v>678</v>
      </c>
    </row>
    <row r="5007">
      <c r="A5007" s="49" t="s">
        <v>10266</v>
      </c>
      <c r="B5007" s="49" t="s">
        <v>10267</v>
      </c>
      <c r="C5007" s="50">
        <v>24.04</v>
      </c>
      <c r="D5007" s="51">
        <v>-0.52</v>
      </c>
      <c r="E5007" s="52">
        <v>-0.0212</v>
      </c>
      <c r="F5007" s="53">
        <v>3.8E8</v>
      </c>
      <c r="G5007" s="49" t="s">
        <v>56</v>
      </c>
      <c r="H5007" s="51">
        <v>2020.0</v>
      </c>
      <c r="I5007" s="51">
        <v>40242.0</v>
      </c>
      <c r="J5007" s="49" t="s">
        <v>95</v>
      </c>
      <c r="K5007" s="49" t="s">
        <v>114</v>
      </c>
    </row>
    <row r="5008">
      <c r="A5008" s="49" t="s">
        <v>10268</v>
      </c>
      <c r="B5008" s="49" t="s">
        <v>10269</v>
      </c>
      <c r="C5008" s="50">
        <v>0.648</v>
      </c>
      <c r="D5008" s="51">
        <v>0.0193</v>
      </c>
      <c r="E5008" s="52">
        <v>0.0307</v>
      </c>
      <c r="F5008" s="51">
        <v>3311406.0</v>
      </c>
      <c r="G5008" s="49" t="s">
        <v>56</v>
      </c>
      <c r="H5008" s="51">
        <v>2022.0</v>
      </c>
      <c r="I5008" s="51">
        <v>11448.0</v>
      </c>
      <c r="J5008" s="49" t="s">
        <v>107</v>
      </c>
      <c r="K5008" s="49" t="s">
        <v>2079</v>
      </c>
    </row>
    <row r="5009">
      <c r="A5009" s="49" t="s">
        <v>10270</v>
      </c>
      <c r="B5009" s="49" t="s">
        <v>10271</v>
      </c>
      <c r="C5009" s="50">
        <v>0.0505</v>
      </c>
      <c r="D5009" s="51">
        <v>4.0E-4</v>
      </c>
      <c r="E5009" s="52">
        <v>0.008</v>
      </c>
      <c r="F5009" s="51">
        <v>258065.0</v>
      </c>
      <c r="G5009" s="49" t="s">
        <v>56</v>
      </c>
      <c r="H5009" s="51">
        <v>2022.0</v>
      </c>
      <c r="I5009" s="51">
        <v>35670.0</v>
      </c>
      <c r="J5009" s="49" t="s">
        <v>107</v>
      </c>
      <c r="K5009" s="49" t="s">
        <v>2079</v>
      </c>
    </row>
    <row r="5010">
      <c r="A5010" s="49" t="s">
        <v>10272</v>
      </c>
      <c r="B5010" s="49" t="s">
        <v>10273</v>
      </c>
      <c r="C5010" s="50">
        <v>4.86</v>
      </c>
      <c r="D5010" s="51">
        <v>0.01</v>
      </c>
      <c r="E5010" s="52">
        <v>0.0021</v>
      </c>
      <c r="F5010" s="53">
        <v>2.76E8</v>
      </c>
      <c r="G5010" s="49" t="s">
        <v>56</v>
      </c>
      <c r="H5010" s="51">
        <v>2021.0</v>
      </c>
      <c r="I5010" s="51">
        <v>476753.0</v>
      </c>
      <c r="J5010" s="49" t="s">
        <v>68</v>
      </c>
      <c r="K5010" s="49" t="s">
        <v>86</v>
      </c>
    </row>
    <row r="5011">
      <c r="A5011" s="49" t="s">
        <v>10274</v>
      </c>
      <c r="B5011" s="49" t="s">
        <v>10275</v>
      </c>
      <c r="C5011" s="50">
        <v>25.27</v>
      </c>
      <c r="D5011" s="51">
        <v>0.03</v>
      </c>
      <c r="E5011" s="52">
        <v>0.0012</v>
      </c>
      <c r="F5011" s="53">
        <v>7.13E9</v>
      </c>
      <c r="G5011" s="54"/>
      <c r="H5011" s="51">
        <v>2021.0</v>
      </c>
      <c r="I5011" s="51">
        <v>2472568.0</v>
      </c>
      <c r="J5011" s="49" t="s">
        <v>95</v>
      </c>
      <c r="K5011" s="49" t="s">
        <v>2689</v>
      </c>
    </row>
    <row r="5012">
      <c r="A5012" s="49" t="s">
        <v>10276</v>
      </c>
      <c r="B5012" s="49" t="s">
        <v>10277</v>
      </c>
      <c r="C5012" s="50">
        <v>6.3</v>
      </c>
      <c r="D5012" s="51">
        <v>-0.22</v>
      </c>
      <c r="E5012" s="52">
        <v>-0.0337</v>
      </c>
      <c r="F5012" s="53">
        <v>2.77E8</v>
      </c>
      <c r="G5012" s="49" t="s">
        <v>56</v>
      </c>
      <c r="H5012" s="51">
        <v>2021.0</v>
      </c>
      <c r="I5012" s="51">
        <v>348466.0</v>
      </c>
      <c r="J5012" s="49" t="s">
        <v>107</v>
      </c>
      <c r="K5012" s="49" t="s">
        <v>262</v>
      </c>
    </row>
    <row r="5013">
      <c r="A5013" s="49" t="s">
        <v>10278</v>
      </c>
      <c r="B5013" s="49" t="s">
        <v>10279</v>
      </c>
      <c r="C5013" s="50">
        <v>121.19</v>
      </c>
      <c r="D5013" s="51">
        <v>-4.57</v>
      </c>
      <c r="E5013" s="52">
        <v>-0.0363</v>
      </c>
      <c r="F5013" s="53">
        <v>5.95E9</v>
      </c>
      <c r="G5013" s="49" t="s">
        <v>56</v>
      </c>
      <c r="I5013" s="51">
        <v>687027.0</v>
      </c>
      <c r="J5013" s="49" t="s">
        <v>57</v>
      </c>
      <c r="K5013" s="49" t="s">
        <v>111</v>
      </c>
    </row>
    <row r="5014">
      <c r="A5014" s="49" t="s">
        <v>10280</v>
      </c>
      <c r="B5014" s="49" t="s">
        <v>10281</v>
      </c>
      <c r="C5014" s="50">
        <v>0.6664</v>
      </c>
      <c r="D5014" s="51">
        <v>0.0174</v>
      </c>
      <c r="E5014" s="52">
        <v>0.0268</v>
      </c>
      <c r="F5014" s="51">
        <v>1.3979489E7</v>
      </c>
      <c r="G5014" s="49" t="s">
        <v>56</v>
      </c>
      <c r="H5014" s="51">
        <v>2013.0</v>
      </c>
      <c r="I5014" s="51">
        <v>413527.0</v>
      </c>
      <c r="J5014" s="49" t="s">
        <v>82</v>
      </c>
      <c r="K5014" s="49" t="s">
        <v>83</v>
      </c>
    </row>
    <row r="5015">
      <c r="A5015" s="49" t="s">
        <v>10282</v>
      </c>
      <c r="B5015" s="49" t="s">
        <v>10283</v>
      </c>
      <c r="C5015" s="50">
        <v>1.22</v>
      </c>
      <c r="D5015" s="51">
        <v>-0.0338</v>
      </c>
      <c r="E5015" s="52">
        <v>-0.027</v>
      </c>
      <c r="F5015" s="51">
        <v>1.0636208E7</v>
      </c>
      <c r="G5015" s="49" t="s">
        <v>56</v>
      </c>
      <c r="I5015" s="51">
        <v>21405.0</v>
      </c>
      <c r="J5015" s="49" t="s">
        <v>82</v>
      </c>
      <c r="K5015" s="49" t="s">
        <v>139</v>
      </c>
    </row>
    <row r="5016">
      <c r="A5016" s="49" t="s">
        <v>10284</v>
      </c>
      <c r="B5016" s="49" t="s">
        <v>10285</v>
      </c>
      <c r="C5016" s="50">
        <v>10.86</v>
      </c>
      <c r="D5016" s="51">
        <v>0.01</v>
      </c>
      <c r="E5016" s="52">
        <v>9.0E-4</v>
      </c>
      <c r="F5016" s="51">
        <v>0.0</v>
      </c>
      <c r="G5016" s="49" t="s">
        <v>56</v>
      </c>
      <c r="H5016" s="51">
        <v>2021.0</v>
      </c>
      <c r="I5016" s="51">
        <v>27416.0</v>
      </c>
      <c r="J5016" s="49" t="s">
        <v>72</v>
      </c>
      <c r="K5016" s="49" t="s">
        <v>73</v>
      </c>
    </row>
    <row r="5017">
      <c r="A5017" s="49" t="s">
        <v>10286</v>
      </c>
      <c r="B5017" s="49" t="s">
        <v>10287</v>
      </c>
      <c r="C5017" s="50">
        <v>11.93</v>
      </c>
      <c r="D5017" s="51">
        <v>-0.34</v>
      </c>
      <c r="E5017" s="52">
        <v>-0.0277</v>
      </c>
      <c r="F5017" s="53">
        <v>3.05E8</v>
      </c>
      <c r="G5017" s="49" t="s">
        <v>56</v>
      </c>
      <c r="H5017" s="51">
        <v>2015.0</v>
      </c>
      <c r="I5017" s="51">
        <v>133575.0</v>
      </c>
      <c r="J5017" s="49" t="s">
        <v>107</v>
      </c>
      <c r="K5017" s="49" t="s">
        <v>348</v>
      </c>
    </row>
    <row r="5018">
      <c r="A5018" s="49" t="s">
        <v>10288</v>
      </c>
      <c r="B5018" s="49" t="s">
        <v>10289</v>
      </c>
      <c r="C5018" s="50">
        <v>2.53</v>
      </c>
      <c r="D5018" s="51">
        <v>-0.05</v>
      </c>
      <c r="E5018" s="52">
        <v>-0.0194</v>
      </c>
      <c r="F5018" s="51">
        <v>8980195.0</v>
      </c>
      <c r="G5018" s="49" t="s">
        <v>3183</v>
      </c>
      <c r="H5018" s="54"/>
      <c r="I5018" s="51">
        <v>37590.0</v>
      </c>
      <c r="J5018" s="54"/>
      <c r="K5018" s="54"/>
    </row>
    <row r="5019">
      <c r="A5019" s="49" t="s">
        <v>10290</v>
      </c>
      <c r="B5019" s="49" t="s">
        <v>10291</v>
      </c>
      <c r="C5019" s="50">
        <v>10.67</v>
      </c>
      <c r="D5019" s="51">
        <v>0.0</v>
      </c>
      <c r="E5019" s="52">
        <v>0.0</v>
      </c>
      <c r="F5019" s="53">
        <v>1.24E8</v>
      </c>
      <c r="G5019" s="54"/>
      <c r="H5019" s="51">
        <v>2021.0</v>
      </c>
      <c r="I5019" s="51">
        <v>100.0</v>
      </c>
      <c r="J5019" s="49" t="s">
        <v>95</v>
      </c>
      <c r="K5019" s="49" t="s">
        <v>4022</v>
      </c>
    </row>
    <row r="5020">
      <c r="A5020" s="49" t="s">
        <v>10292</v>
      </c>
      <c r="B5020" s="49" t="s">
        <v>10293</v>
      </c>
      <c r="C5020" s="50">
        <v>8.3</v>
      </c>
      <c r="D5020" s="51">
        <v>-0.58</v>
      </c>
      <c r="E5020" s="52">
        <v>-0.0653</v>
      </c>
      <c r="F5020" s="53">
        <v>2.26E8</v>
      </c>
      <c r="G5020" s="49" t="s">
        <v>56</v>
      </c>
      <c r="H5020" s="51">
        <v>2020.0</v>
      </c>
      <c r="I5020" s="51">
        <v>20293.0</v>
      </c>
      <c r="J5020" s="49" t="s">
        <v>72</v>
      </c>
      <c r="K5020" s="49" t="s">
        <v>68</v>
      </c>
    </row>
    <row r="5021">
      <c r="A5021" s="49" t="s">
        <v>10294</v>
      </c>
      <c r="B5021" s="49" t="s">
        <v>10295</v>
      </c>
      <c r="C5021" s="50">
        <v>6.56</v>
      </c>
      <c r="D5021" s="51">
        <v>-0.42</v>
      </c>
      <c r="E5021" s="52">
        <v>-0.0602</v>
      </c>
      <c r="F5021" s="53">
        <v>1.13E9</v>
      </c>
      <c r="G5021" s="49" t="s">
        <v>56</v>
      </c>
      <c r="H5021" s="51">
        <v>2021.0</v>
      </c>
      <c r="I5021" s="51">
        <v>120998.0</v>
      </c>
      <c r="J5021" s="49" t="s">
        <v>365</v>
      </c>
      <c r="K5021" s="49" t="s">
        <v>875</v>
      </c>
    </row>
    <row r="5022">
      <c r="A5022" s="49" t="s">
        <v>10296</v>
      </c>
      <c r="B5022" s="49" t="s">
        <v>10297</v>
      </c>
      <c r="C5022" s="50">
        <v>8.8</v>
      </c>
      <c r="D5022" s="51">
        <v>-0.13</v>
      </c>
      <c r="E5022" s="52">
        <v>-0.0146</v>
      </c>
      <c r="F5022" s="53">
        <v>1.33E8</v>
      </c>
      <c r="G5022" s="49" t="s">
        <v>56</v>
      </c>
      <c r="H5022" s="51">
        <v>2018.0</v>
      </c>
      <c r="I5022" s="51">
        <v>17010.0</v>
      </c>
      <c r="J5022" s="49" t="s">
        <v>72</v>
      </c>
      <c r="K5022" s="49" t="s">
        <v>133</v>
      </c>
    </row>
    <row r="5023">
      <c r="A5023" s="49" t="s">
        <v>10298</v>
      </c>
      <c r="B5023" s="49" t="s">
        <v>10299</v>
      </c>
      <c r="C5023" s="50">
        <v>32.33</v>
      </c>
      <c r="D5023" s="51">
        <v>0.06</v>
      </c>
      <c r="E5023" s="52">
        <v>0.0019</v>
      </c>
      <c r="F5023" s="53">
        <v>5.82E9</v>
      </c>
      <c r="G5023" s="49" t="s">
        <v>56</v>
      </c>
      <c r="I5023" s="51">
        <v>2020299.0</v>
      </c>
      <c r="J5023" s="49" t="s">
        <v>82</v>
      </c>
      <c r="K5023" s="49" t="s">
        <v>396</v>
      </c>
    </row>
    <row r="5024">
      <c r="A5024" s="49" t="s">
        <v>10300</v>
      </c>
      <c r="B5024" s="49" t="s">
        <v>10301</v>
      </c>
      <c r="C5024" s="50">
        <v>2.2</v>
      </c>
      <c r="D5024" s="51">
        <v>-0.08</v>
      </c>
      <c r="E5024" s="52">
        <v>-0.0351</v>
      </c>
      <c r="F5024" s="53">
        <v>1.45E9</v>
      </c>
      <c r="G5024" s="49" t="s">
        <v>56</v>
      </c>
      <c r="I5024" s="51">
        <v>1.7472625E7</v>
      </c>
      <c r="J5024" s="49" t="s">
        <v>72</v>
      </c>
      <c r="K5024" s="49" t="s">
        <v>68</v>
      </c>
    </row>
    <row r="5025">
      <c r="A5025" s="49" t="s">
        <v>10302</v>
      </c>
      <c r="B5025" s="49" t="s">
        <v>10303</v>
      </c>
      <c r="C5025" s="50">
        <v>2.25</v>
      </c>
      <c r="D5025" s="51">
        <v>0.16</v>
      </c>
      <c r="E5025" s="52">
        <v>0.0766</v>
      </c>
      <c r="F5025" s="53">
        <v>2.49E8</v>
      </c>
      <c r="G5025" s="54"/>
      <c r="H5025" s="51">
        <v>2020.0</v>
      </c>
      <c r="I5025" s="51">
        <v>95866.0</v>
      </c>
      <c r="J5025" s="49" t="s">
        <v>107</v>
      </c>
      <c r="K5025" s="49" t="s">
        <v>348</v>
      </c>
    </row>
    <row r="5026">
      <c r="A5026" s="49" t="s">
        <v>10304</v>
      </c>
      <c r="B5026" s="49" t="s">
        <v>10305</v>
      </c>
      <c r="C5026" s="50">
        <v>0.98</v>
      </c>
      <c r="D5026" s="51">
        <v>-0.21</v>
      </c>
      <c r="E5026" s="52">
        <v>-0.1765</v>
      </c>
      <c r="F5026" s="51">
        <v>8721534.0</v>
      </c>
      <c r="G5026" s="49" t="s">
        <v>56</v>
      </c>
      <c r="H5026" s="51">
        <v>2015.0</v>
      </c>
      <c r="I5026" s="51">
        <v>3676046.0</v>
      </c>
      <c r="J5026" s="49" t="s">
        <v>82</v>
      </c>
      <c r="K5026" s="49" t="s">
        <v>244</v>
      </c>
    </row>
    <row r="5027">
      <c r="A5027" s="49" t="s">
        <v>10306</v>
      </c>
      <c r="B5027" s="49" t="s">
        <v>10307</v>
      </c>
      <c r="C5027" s="50">
        <v>3.21</v>
      </c>
      <c r="D5027" s="51">
        <v>0.0</v>
      </c>
      <c r="E5027" s="52">
        <v>0.0</v>
      </c>
      <c r="F5027" s="51">
        <v>2.3273203E7</v>
      </c>
      <c r="G5027" s="49" t="s">
        <v>56</v>
      </c>
      <c r="I5027" s="51">
        <v>7079.0</v>
      </c>
      <c r="J5027" s="49" t="s">
        <v>72</v>
      </c>
      <c r="K5027" s="49" t="s">
        <v>133</v>
      </c>
    </row>
    <row r="5028">
      <c r="A5028" s="49" t="s">
        <v>10308</v>
      </c>
      <c r="B5028" s="49" t="s">
        <v>10309</v>
      </c>
      <c r="C5028" s="50">
        <v>4.585</v>
      </c>
      <c r="D5028" s="51">
        <v>-0.175</v>
      </c>
      <c r="E5028" s="52">
        <v>-0.0368</v>
      </c>
      <c r="F5028" s="53">
        <v>2.23E8</v>
      </c>
      <c r="G5028" s="49" t="s">
        <v>56</v>
      </c>
      <c r="I5028" s="51">
        <v>2175168.0</v>
      </c>
      <c r="J5028" s="49" t="s">
        <v>72</v>
      </c>
      <c r="K5028" s="49" t="s">
        <v>68</v>
      </c>
    </row>
    <row r="5029">
      <c r="A5029" s="49" t="s">
        <v>10310</v>
      </c>
      <c r="B5029" s="49" t="s">
        <v>10311</v>
      </c>
      <c r="C5029" s="50">
        <v>12.25</v>
      </c>
      <c r="D5029" s="51">
        <v>-0.23</v>
      </c>
      <c r="E5029" s="52">
        <v>-0.0184</v>
      </c>
      <c r="F5029" s="53">
        <v>5.95E8</v>
      </c>
      <c r="G5029" s="49" t="s">
        <v>56</v>
      </c>
      <c r="I5029" s="51">
        <v>10996.0</v>
      </c>
      <c r="J5029" s="49" t="s">
        <v>72</v>
      </c>
      <c r="K5029" s="49" t="s">
        <v>68</v>
      </c>
    </row>
    <row r="5030">
      <c r="A5030" s="49" t="s">
        <v>10312</v>
      </c>
      <c r="B5030" s="49" t="s">
        <v>10313</v>
      </c>
      <c r="C5030" s="50">
        <v>1.28</v>
      </c>
      <c r="D5030" s="51">
        <v>-0.02</v>
      </c>
      <c r="E5030" s="52">
        <v>-0.0154</v>
      </c>
      <c r="F5030" s="53">
        <v>9.9E8</v>
      </c>
      <c r="G5030" s="49" t="s">
        <v>56</v>
      </c>
      <c r="I5030" s="51">
        <v>1348353.0</v>
      </c>
      <c r="J5030" s="49" t="s">
        <v>82</v>
      </c>
      <c r="K5030" s="49" t="s">
        <v>83</v>
      </c>
    </row>
    <row r="5031">
      <c r="A5031" s="49" t="s">
        <v>10314</v>
      </c>
      <c r="B5031" s="49" t="s">
        <v>10315</v>
      </c>
      <c r="C5031" s="50">
        <v>16.8</v>
      </c>
      <c r="D5031" s="51">
        <v>-0.25</v>
      </c>
      <c r="E5031" s="52">
        <v>-0.0147</v>
      </c>
      <c r="F5031" s="51">
        <v>8.462622E7</v>
      </c>
      <c r="G5031" s="49" t="s">
        <v>56</v>
      </c>
      <c r="I5031" s="51">
        <v>8476.0</v>
      </c>
      <c r="J5031" s="49" t="s">
        <v>72</v>
      </c>
      <c r="K5031" s="49" t="s">
        <v>133</v>
      </c>
    </row>
    <row r="5032">
      <c r="A5032" s="49" t="s">
        <v>10316</v>
      </c>
      <c r="B5032" s="49" t="s">
        <v>10317</v>
      </c>
      <c r="C5032" s="50">
        <v>7.43</v>
      </c>
      <c r="D5032" s="51">
        <v>-0.05</v>
      </c>
      <c r="E5032" s="52">
        <v>-0.0067</v>
      </c>
      <c r="F5032" s="51">
        <v>0.0</v>
      </c>
      <c r="G5032" s="49" t="s">
        <v>56</v>
      </c>
      <c r="H5032" s="51">
        <v>2016.0</v>
      </c>
      <c r="I5032" s="51">
        <v>80984.0</v>
      </c>
      <c r="J5032" s="49" t="s">
        <v>72</v>
      </c>
      <c r="K5032" s="49" t="s">
        <v>321</v>
      </c>
    </row>
    <row r="5033">
      <c r="A5033" s="49" t="s">
        <v>10318</v>
      </c>
      <c r="B5033" s="49" t="s">
        <v>10319</v>
      </c>
      <c r="C5033" s="50">
        <v>16.98</v>
      </c>
      <c r="D5033" s="51">
        <v>-0.06</v>
      </c>
      <c r="E5033" s="52">
        <v>-0.0035</v>
      </c>
      <c r="F5033" s="54"/>
      <c r="G5033" s="49" t="s">
        <v>56</v>
      </c>
      <c r="I5033" s="51">
        <v>3821.0</v>
      </c>
      <c r="J5033" s="54"/>
      <c r="K5033" s="54"/>
    </row>
    <row r="5034">
      <c r="A5034" s="49" t="s">
        <v>10320</v>
      </c>
      <c r="B5034" s="49" t="s">
        <v>10321</v>
      </c>
      <c r="C5034" s="50">
        <v>18.7</v>
      </c>
      <c r="D5034" s="51">
        <v>-0.1</v>
      </c>
      <c r="E5034" s="52">
        <v>-0.0053</v>
      </c>
      <c r="F5034" s="54"/>
      <c r="G5034" s="49" t="s">
        <v>56</v>
      </c>
      <c r="I5034" s="51">
        <v>8671.0</v>
      </c>
      <c r="J5034" s="54"/>
      <c r="K5034" s="54"/>
    </row>
    <row r="5035">
      <c r="A5035" s="49" t="s">
        <v>10322</v>
      </c>
      <c r="B5035" s="49" t="s">
        <v>10323</v>
      </c>
      <c r="C5035" s="50">
        <v>10.91</v>
      </c>
      <c r="D5035" s="51">
        <v>-0.28</v>
      </c>
      <c r="E5035" s="52">
        <v>-0.025</v>
      </c>
      <c r="F5035" s="53">
        <v>9.73E8</v>
      </c>
      <c r="G5035" s="49" t="s">
        <v>4909</v>
      </c>
      <c r="H5035" s="51">
        <v>2018.0</v>
      </c>
      <c r="I5035" s="51">
        <v>580357.0</v>
      </c>
      <c r="J5035" s="49" t="s">
        <v>107</v>
      </c>
      <c r="K5035" s="49" t="s">
        <v>262</v>
      </c>
    </row>
    <row r="5036">
      <c r="A5036" s="49" t="s">
        <v>10324</v>
      </c>
      <c r="B5036" s="49" t="s">
        <v>10325</v>
      </c>
      <c r="C5036" s="50">
        <v>6.06</v>
      </c>
      <c r="D5036" s="51">
        <v>0.23</v>
      </c>
      <c r="E5036" s="52">
        <v>0.0395</v>
      </c>
      <c r="F5036" s="53">
        <v>2.06E8</v>
      </c>
      <c r="G5036" s="49" t="s">
        <v>56</v>
      </c>
      <c r="H5036" s="51">
        <v>2019.0</v>
      </c>
      <c r="I5036" s="51">
        <v>159078.0</v>
      </c>
      <c r="J5036" s="49" t="s">
        <v>72</v>
      </c>
      <c r="K5036" s="49" t="s">
        <v>650</v>
      </c>
    </row>
    <row r="5037">
      <c r="A5037" s="49" t="s">
        <v>10326</v>
      </c>
      <c r="B5037" s="49" t="s">
        <v>10327</v>
      </c>
      <c r="C5037" s="50">
        <v>8.33</v>
      </c>
      <c r="D5037" s="51">
        <v>-0.37</v>
      </c>
      <c r="E5037" s="52">
        <v>-0.0425</v>
      </c>
      <c r="F5037" s="53">
        <v>1.39E8</v>
      </c>
      <c r="G5037" s="49" t="s">
        <v>56</v>
      </c>
      <c r="I5037" s="51">
        <v>117931.0</v>
      </c>
      <c r="J5037" s="49" t="s">
        <v>95</v>
      </c>
      <c r="K5037" s="49" t="s">
        <v>215</v>
      </c>
    </row>
    <row r="5038">
      <c r="A5038" s="49" t="s">
        <v>10328</v>
      </c>
      <c r="B5038" s="49" t="s">
        <v>10329</v>
      </c>
      <c r="C5038" s="50">
        <v>1.65</v>
      </c>
      <c r="D5038" s="51">
        <v>-0.13</v>
      </c>
      <c r="E5038" s="52">
        <v>-0.073</v>
      </c>
      <c r="F5038" s="53">
        <v>1.37E8</v>
      </c>
      <c r="G5038" s="49" t="s">
        <v>610</v>
      </c>
      <c r="H5038" s="51">
        <v>2020.0</v>
      </c>
      <c r="I5038" s="51">
        <v>18949.0</v>
      </c>
      <c r="J5038" s="49" t="s">
        <v>82</v>
      </c>
      <c r="K5038" s="49" t="s">
        <v>139</v>
      </c>
    </row>
    <row r="5039">
      <c r="A5039" s="49" t="s">
        <v>10330</v>
      </c>
      <c r="B5039" s="49" t="s">
        <v>10331</v>
      </c>
      <c r="C5039" s="50">
        <v>1.025</v>
      </c>
      <c r="D5039" s="51">
        <v>-0.075</v>
      </c>
      <c r="E5039" s="52">
        <v>-0.0682</v>
      </c>
      <c r="F5039" s="53">
        <v>1.15E8</v>
      </c>
      <c r="G5039" s="49" t="s">
        <v>56</v>
      </c>
      <c r="H5039" s="51">
        <v>2017.0</v>
      </c>
      <c r="I5039" s="51">
        <v>292721.0</v>
      </c>
      <c r="J5039" s="49" t="s">
        <v>82</v>
      </c>
      <c r="K5039" s="49" t="s">
        <v>83</v>
      </c>
    </row>
    <row r="5040">
      <c r="A5040" s="49" t="s">
        <v>10332</v>
      </c>
      <c r="B5040" s="49" t="s">
        <v>10333</v>
      </c>
      <c r="C5040" s="50">
        <v>0.36</v>
      </c>
      <c r="D5040" s="51">
        <v>-0.0021</v>
      </c>
      <c r="E5040" s="52">
        <v>-0.0058</v>
      </c>
      <c r="F5040" s="51">
        <v>2.1163528E7</v>
      </c>
      <c r="G5040" s="49" t="s">
        <v>56</v>
      </c>
      <c r="H5040" s="51">
        <v>2007.0</v>
      </c>
      <c r="I5040" s="51">
        <v>113908.0</v>
      </c>
      <c r="J5040" s="49" t="s">
        <v>365</v>
      </c>
      <c r="K5040" s="49" t="s">
        <v>456</v>
      </c>
    </row>
    <row r="5041">
      <c r="A5041" s="49" t="s">
        <v>10334</v>
      </c>
      <c r="B5041" s="49" t="s">
        <v>10335</v>
      </c>
      <c r="C5041" s="50">
        <v>3.9801</v>
      </c>
      <c r="D5041" s="51">
        <v>-0.0849</v>
      </c>
      <c r="E5041" s="52">
        <v>-0.0209</v>
      </c>
      <c r="F5041" s="54"/>
      <c r="G5041" s="49" t="s">
        <v>56</v>
      </c>
      <c r="I5041" s="51">
        <v>35652.0</v>
      </c>
      <c r="J5041" s="49" t="s">
        <v>107</v>
      </c>
      <c r="K5041" s="49" t="s">
        <v>1294</v>
      </c>
    </row>
    <row r="5042">
      <c r="A5042" s="49" t="s">
        <v>10336</v>
      </c>
      <c r="B5042" s="49" t="s">
        <v>10337</v>
      </c>
      <c r="C5042" s="50">
        <v>35.45</v>
      </c>
      <c r="D5042" s="51">
        <v>-0.29</v>
      </c>
      <c r="E5042" s="52">
        <v>-0.0081</v>
      </c>
      <c r="F5042" s="53">
        <v>3.74E8</v>
      </c>
      <c r="G5042" s="49" t="s">
        <v>56</v>
      </c>
      <c r="I5042" s="51">
        <v>33607.0</v>
      </c>
      <c r="J5042" s="49" t="s">
        <v>72</v>
      </c>
      <c r="K5042" s="49" t="s">
        <v>185</v>
      </c>
    </row>
    <row r="5043">
      <c r="A5043" s="49" t="s">
        <v>10338</v>
      </c>
      <c r="B5043" s="49" t="s">
        <v>10339</v>
      </c>
      <c r="C5043" s="50">
        <v>12.25</v>
      </c>
      <c r="D5043" s="51">
        <v>0.08</v>
      </c>
      <c r="E5043" s="52">
        <v>0.0066</v>
      </c>
      <c r="F5043" s="53">
        <v>2.27E9</v>
      </c>
      <c r="G5043" s="54"/>
      <c r="H5043" s="51">
        <v>2016.0</v>
      </c>
      <c r="I5043" s="51">
        <v>827769.0</v>
      </c>
      <c r="J5043" s="49" t="s">
        <v>127</v>
      </c>
      <c r="K5043" s="49" t="s">
        <v>441</v>
      </c>
    </row>
    <row r="5044">
      <c r="A5044" s="49" t="s">
        <v>10340</v>
      </c>
      <c r="B5044" s="49" t="s">
        <v>10341</v>
      </c>
      <c r="C5044" s="50">
        <v>67.33</v>
      </c>
      <c r="D5044" s="51">
        <v>-0.67</v>
      </c>
      <c r="E5044" s="52">
        <v>-0.0099</v>
      </c>
      <c r="F5044" s="53">
        <v>4.06E9</v>
      </c>
      <c r="G5044" s="49" t="s">
        <v>56</v>
      </c>
      <c r="H5044" s="51">
        <v>2004.0</v>
      </c>
      <c r="I5044" s="51">
        <v>527031.0</v>
      </c>
      <c r="J5044" s="49" t="s">
        <v>365</v>
      </c>
      <c r="K5044" s="49" t="s">
        <v>456</v>
      </c>
    </row>
    <row r="5045">
      <c r="A5045" s="49" t="s">
        <v>10342</v>
      </c>
      <c r="B5045" s="49" t="s">
        <v>10343</v>
      </c>
      <c r="C5045" s="50">
        <v>11.54</v>
      </c>
      <c r="D5045" s="51">
        <v>-0.03</v>
      </c>
      <c r="E5045" s="52">
        <v>-0.0026</v>
      </c>
      <c r="F5045" s="53">
        <v>3.07E10</v>
      </c>
      <c r="G5045" s="49" t="s">
        <v>1576</v>
      </c>
      <c r="H5045" s="54"/>
      <c r="I5045" s="51">
        <v>373505.0</v>
      </c>
      <c r="J5045" s="49" t="s">
        <v>520</v>
      </c>
      <c r="K5045" s="49" t="s">
        <v>391</v>
      </c>
    </row>
    <row r="5046">
      <c r="A5046" s="49" t="s">
        <v>10344</v>
      </c>
      <c r="B5046" s="49" t="s">
        <v>10345</v>
      </c>
      <c r="C5046" s="50">
        <v>6.59</v>
      </c>
      <c r="D5046" s="51">
        <v>-0.38</v>
      </c>
      <c r="E5046" s="52">
        <v>-0.0545</v>
      </c>
      <c r="F5046" s="53">
        <v>2.89E8</v>
      </c>
      <c r="G5046" s="49" t="s">
        <v>56</v>
      </c>
      <c r="H5046" s="51">
        <v>2013.0</v>
      </c>
      <c r="I5046" s="51">
        <v>1559772.0</v>
      </c>
      <c r="J5046" s="49" t="s">
        <v>68</v>
      </c>
      <c r="K5046" s="49" t="s">
        <v>86</v>
      </c>
    </row>
    <row r="5047">
      <c r="A5047" s="49" t="s">
        <v>10346</v>
      </c>
      <c r="B5047" s="49" t="s">
        <v>10347</v>
      </c>
      <c r="C5047" s="50">
        <v>108.34</v>
      </c>
      <c r="D5047" s="51">
        <v>0.09</v>
      </c>
      <c r="E5047" s="52">
        <v>8.0E-4</v>
      </c>
      <c r="F5047" s="53">
        <v>2.97E11</v>
      </c>
      <c r="G5047" s="49" t="s">
        <v>56</v>
      </c>
      <c r="H5047" s="51">
        <v>1986.0</v>
      </c>
      <c r="I5047" s="51">
        <v>7984868.0</v>
      </c>
      <c r="J5047" s="49" t="s">
        <v>107</v>
      </c>
      <c r="K5047" s="49" t="s">
        <v>262</v>
      </c>
    </row>
    <row r="5048">
      <c r="A5048" s="49" t="s">
        <v>10348</v>
      </c>
      <c r="B5048" s="49" t="s">
        <v>10349</v>
      </c>
      <c r="C5048" s="50">
        <v>1.05</v>
      </c>
      <c r="D5048" s="51">
        <v>-0.04</v>
      </c>
      <c r="E5048" s="52">
        <v>-0.0367</v>
      </c>
      <c r="F5048" s="53">
        <v>1.51E8</v>
      </c>
      <c r="G5048" s="49" t="s">
        <v>56</v>
      </c>
      <c r="H5048" s="51">
        <v>2020.0</v>
      </c>
      <c r="I5048" s="51">
        <v>1602483.0</v>
      </c>
      <c r="J5048" s="49" t="s">
        <v>57</v>
      </c>
      <c r="K5048" s="49" t="s">
        <v>345</v>
      </c>
    </row>
    <row r="5049">
      <c r="A5049" s="49" t="s">
        <v>10350</v>
      </c>
      <c r="B5049" s="49" t="s">
        <v>10351</v>
      </c>
      <c r="C5049" s="50">
        <v>0.07</v>
      </c>
      <c r="D5049" s="51">
        <v>0.0</v>
      </c>
      <c r="E5049" s="52">
        <v>0.0</v>
      </c>
      <c r="F5049" s="51">
        <v>1.0046093E7</v>
      </c>
      <c r="G5049" s="49" t="s">
        <v>56</v>
      </c>
      <c r="H5049" s="51">
        <v>2020.0</v>
      </c>
      <c r="I5049" s="51">
        <v>30522.0</v>
      </c>
      <c r="J5049" s="49" t="s">
        <v>57</v>
      </c>
      <c r="K5049" s="49" t="s">
        <v>345</v>
      </c>
    </row>
    <row r="5050">
      <c r="A5050" s="49" t="s">
        <v>10352</v>
      </c>
      <c r="B5050" s="49" t="s">
        <v>10353</v>
      </c>
      <c r="C5050" s="50">
        <v>2.33</v>
      </c>
      <c r="D5050" s="51">
        <v>-0.02</v>
      </c>
      <c r="E5050" s="52">
        <v>-0.0085</v>
      </c>
      <c r="F5050" s="53">
        <v>3.06E8</v>
      </c>
      <c r="G5050" s="49" t="s">
        <v>56</v>
      </c>
      <c r="H5050" s="51">
        <v>2016.0</v>
      </c>
      <c r="I5050" s="51">
        <v>261560.0</v>
      </c>
      <c r="J5050" s="49" t="s">
        <v>82</v>
      </c>
      <c r="K5050" s="49" t="s">
        <v>83</v>
      </c>
    </row>
    <row r="5051">
      <c r="A5051" s="49" t="s">
        <v>10354</v>
      </c>
      <c r="B5051" s="49" t="s">
        <v>10355</v>
      </c>
      <c r="C5051" s="50">
        <v>0.9275</v>
      </c>
      <c r="D5051" s="51">
        <v>-0.0313</v>
      </c>
      <c r="E5051" s="52">
        <v>-0.0326</v>
      </c>
      <c r="F5051" s="51">
        <v>2.6402963E7</v>
      </c>
      <c r="G5051" s="49" t="s">
        <v>56</v>
      </c>
      <c r="I5051" s="51">
        <v>19887.0</v>
      </c>
      <c r="J5051" s="49" t="s">
        <v>82</v>
      </c>
      <c r="K5051" s="49" t="s">
        <v>83</v>
      </c>
    </row>
    <row r="5052">
      <c r="A5052" s="49" t="s">
        <v>10356</v>
      </c>
      <c r="B5052" s="49" t="s">
        <v>10357</v>
      </c>
      <c r="C5052" s="50">
        <v>27.17</v>
      </c>
      <c r="D5052" s="51">
        <v>-0.29</v>
      </c>
      <c r="E5052" s="52">
        <v>-0.0106</v>
      </c>
      <c r="F5052" s="53">
        <v>7.73E9</v>
      </c>
      <c r="G5052" s="49" t="s">
        <v>56</v>
      </c>
      <c r="I5052" s="51">
        <v>1633152.0</v>
      </c>
      <c r="J5052" s="49" t="s">
        <v>72</v>
      </c>
      <c r="K5052" s="49" t="s">
        <v>237</v>
      </c>
    </row>
    <row r="5053">
      <c r="A5053" s="49" t="s">
        <v>10358</v>
      </c>
      <c r="B5053" s="49" t="s">
        <v>10359</v>
      </c>
      <c r="C5053" s="50">
        <v>5.405</v>
      </c>
      <c r="D5053" s="51">
        <v>-0.115</v>
      </c>
      <c r="E5053" s="52">
        <v>-0.0208</v>
      </c>
      <c r="F5053" s="53">
        <v>2.95E8</v>
      </c>
      <c r="G5053" s="49" t="s">
        <v>56</v>
      </c>
      <c r="H5053" s="51">
        <v>2020.0</v>
      </c>
      <c r="I5053" s="51">
        <v>361132.0</v>
      </c>
      <c r="J5053" s="49" t="s">
        <v>82</v>
      </c>
      <c r="K5053" s="49" t="s">
        <v>83</v>
      </c>
    </row>
    <row r="5054">
      <c r="A5054" s="49" t="s">
        <v>10360</v>
      </c>
      <c r="B5054" s="49" t="s">
        <v>10361</v>
      </c>
      <c r="C5054" s="50">
        <v>3.4</v>
      </c>
      <c r="D5054" s="51">
        <v>-0.01</v>
      </c>
      <c r="E5054" s="52">
        <v>-0.0029</v>
      </c>
      <c r="F5054" s="53">
        <v>1.07E9</v>
      </c>
      <c r="G5054" s="54"/>
      <c r="H5054" s="51">
        <v>2020.0</v>
      </c>
      <c r="I5054" s="51">
        <v>288744.0</v>
      </c>
      <c r="J5054" s="49" t="s">
        <v>127</v>
      </c>
      <c r="K5054" s="49" t="s">
        <v>441</v>
      </c>
    </row>
    <row r="5055">
      <c r="A5055" s="49" t="s">
        <v>10362</v>
      </c>
      <c r="B5055" s="49" t="s">
        <v>10363</v>
      </c>
      <c r="C5055" s="50">
        <v>898.39</v>
      </c>
      <c r="D5055" s="51">
        <v>-32.11</v>
      </c>
      <c r="E5055" s="52">
        <v>-0.0345</v>
      </c>
      <c r="F5055" s="53">
        <v>5.41E10</v>
      </c>
      <c r="G5055" s="49" t="s">
        <v>56</v>
      </c>
      <c r="H5055" s="51">
        <v>1993.0</v>
      </c>
      <c r="I5055" s="51">
        <v>600122.0</v>
      </c>
      <c r="J5055" s="49" t="s">
        <v>95</v>
      </c>
      <c r="K5055" s="49" t="s">
        <v>114</v>
      </c>
    </row>
    <row r="5056">
      <c r="A5056" s="49" t="s">
        <v>10364</v>
      </c>
      <c r="B5056" s="49" t="s">
        <v>10365</v>
      </c>
      <c r="C5056" s="50">
        <v>2.1</v>
      </c>
      <c r="D5056" s="51">
        <v>-0.02</v>
      </c>
      <c r="E5056" s="52">
        <v>-0.0094</v>
      </c>
      <c r="F5056" s="51">
        <v>8.4578945E7</v>
      </c>
      <c r="G5056" s="49" t="s">
        <v>738</v>
      </c>
      <c r="H5056" s="54"/>
      <c r="I5056" s="51">
        <v>158872.0</v>
      </c>
      <c r="J5056" s="49" t="s">
        <v>82</v>
      </c>
      <c r="K5056" s="49" t="s">
        <v>83</v>
      </c>
    </row>
    <row r="5057">
      <c r="A5057" s="49" t="s">
        <v>10366</v>
      </c>
      <c r="B5057" s="49" t="s">
        <v>10367</v>
      </c>
      <c r="C5057" s="50">
        <v>5.68</v>
      </c>
      <c r="D5057" s="51">
        <v>-0.11</v>
      </c>
      <c r="E5057" s="52">
        <v>-0.019</v>
      </c>
      <c r="F5057" s="53">
        <v>1.84E8</v>
      </c>
      <c r="G5057" s="49" t="s">
        <v>56</v>
      </c>
      <c r="I5057" s="51">
        <v>241613.0</v>
      </c>
      <c r="J5057" s="49" t="s">
        <v>57</v>
      </c>
      <c r="K5057" s="49" t="s">
        <v>269</v>
      </c>
    </row>
    <row r="5058">
      <c r="A5058" s="49" t="s">
        <v>10368</v>
      </c>
      <c r="B5058" s="49" t="s">
        <v>10369</v>
      </c>
      <c r="C5058" s="50">
        <v>20.34</v>
      </c>
      <c r="D5058" s="51">
        <v>-0.14</v>
      </c>
      <c r="E5058" s="52">
        <v>-0.0068</v>
      </c>
      <c r="F5058" s="53">
        <v>2.16E8</v>
      </c>
      <c r="G5058" s="49" t="s">
        <v>56</v>
      </c>
      <c r="I5058" s="51">
        <v>29667.0</v>
      </c>
      <c r="J5058" s="49" t="s">
        <v>72</v>
      </c>
      <c r="K5058" s="49" t="s">
        <v>133</v>
      </c>
    </row>
    <row r="5059">
      <c r="A5059" s="49" t="s">
        <v>10370</v>
      </c>
      <c r="B5059" s="49" t="s">
        <v>10371</v>
      </c>
      <c r="C5059" s="50">
        <v>15.99</v>
      </c>
      <c r="D5059" s="51">
        <v>0.0</v>
      </c>
      <c r="E5059" s="52">
        <v>0.0</v>
      </c>
      <c r="F5059" s="53">
        <v>3.63E8</v>
      </c>
      <c r="G5059" s="49" t="s">
        <v>138</v>
      </c>
      <c r="H5059" s="51">
        <v>2018.0</v>
      </c>
      <c r="I5059" s="51">
        <v>100859.0</v>
      </c>
      <c r="J5059" s="49" t="s">
        <v>82</v>
      </c>
      <c r="K5059" s="49" t="s">
        <v>139</v>
      </c>
    </row>
    <row r="5060">
      <c r="A5060" s="49" t="s">
        <v>10372</v>
      </c>
      <c r="B5060" s="49" t="s">
        <v>10373</v>
      </c>
      <c r="C5060" s="50">
        <v>0.83</v>
      </c>
      <c r="D5060" s="51">
        <v>0.0</v>
      </c>
      <c r="E5060" s="52">
        <v>0.0</v>
      </c>
      <c r="F5060" s="51">
        <v>1.3327833E7</v>
      </c>
      <c r="G5060" s="49" t="s">
        <v>56</v>
      </c>
      <c r="I5060" s="51">
        <v>3019.0</v>
      </c>
      <c r="J5060" s="49" t="s">
        <v>82</v>
      </c>
      <c r="K5060" s="49" t="s">
        <v>244</v>
      </c>
    </row>
    <row r="5061">
      <c r="A5061" s="49" t="s">
        <v>10374</v>
      </c>
      <c r="B5061" s="49" t="s">
        <v>10375</v>
      </c>
      <c r="C5061" s="50">
        <v>0.085</v>
      </c>
      <c r="D5061" s="51">
        <v>0.0</v>
      </c>
      <c r="E5061" s="52">
        <v>0.0</v>
      </c>
      <c r="F5061" s="51">
        <v>1364899.0</v>
      </c>
      <c r="G5061" s="49" t="s">
        <v>56</v>
      </c>
      <c r="I5061" s="51">
        <v>2.0</v>
      </c>
      <c r="J5061" s="49" t="s">
        <v>82</v>
      </c>
      <c r="K5061" s="49" t="s">
        <v>244</v>
      </c>
    </row>
    <row r="5062">
      <c r="A5062" s="49" t="s">
        <v>10376</v>
      </c>
      <c r="B5062" s="49" t="s">
        <v>10377</v>
      </c>
      <c r="C5062" s="50">
        <v>13.84</v>
      </c>
      <c r="D5062" s="51">
        <v>0.3</v>
      </c>
      <c r="E5062" s="52">
        <v>0.0222</v>
      </c>
      <c r="F5062" s="53">
        <v>6.18E8</v>
      </c>
      <c r="G5062" s="49" t="s">
        <v>56</v>
      </c>
      <c r="I5062" s="51">
        <v>221513.0</v>
      </c>
      <c r="J5062" s="49" t="s">
        <v>72</v>
      </c>
      <c r="K5062" s="49" t="s">
        <v>133</v>
      </c>
    </row>
    <row r="5063">
      <c r="A5063" s="49" t="s">
        <v>10378</v>
      </c>
      <c r="B5063" s="49" t="s">
        <v>10379</v>
      </c>
      <c r="C5063" s="50">
        <v>5.02</v>
      </c>
      <c r="D5063" s="51">
        <v>-0.22</v>
      </c>
      <c r="E5063" s="52">
        <v>-0.042</v>
      </c>
      <c r="F5063" s="53">
        <v>1.11E9</v>
      </c>
      <c r="G5063" s="49" t="s">
        <v>56</v>
      </c>
      <c r="H5063" s="51">
        <v>2021.0</v>
      </c>
      <c r="I5063" s="51">
        <v>762601.0</v>
      </c>
      <c r="J5063" s="49" t="s">
        <v>72</v>
      </c>
      <c r="K5063" s="49" t="s">
        <v>501</v>
      </c>
    </row>
    <row r="5064">
      <c r="A5064" s="49" t="s">
        <v>10380</v>
      </c>
      <c r="B5064" s="49" t="s">
        <v>10381</v>
      </c>
      <c r="C5064" s="50">
        <v>4.59</v>
      </c>
      <c r="D5064" s="51">
        <v>0.09</v>
      </c>
      <c r="E5064" s="52">
        <v>0.02</v>
      </c>
      <c r="F5064" s="53">
        <v>3.52E8</v>
      </c>
      <c r="G5064" s="49" t="s">
        <v>56</v>
      </c>
      <c r="H5064" s="51">
        <v>2015.0</v>
      </c>
      <c r="I5064" s="51">
        <v>297269.0</v>
      </c>
      <c r="J5064" s="49" t="s">
        <v>95</v>
      </c>
      <c r="K5064" s="49" t="s">
        <v>1315</v>
      </c>
    </row>
    <row r="5065">
      <c r="A5065" s="49" t="s">
        <v>10382</v>
      </c>
      <c r="B5065" s="49" t="s">
        <v>10383</v>
      </c>
      <c r="C5065" s="50">
        <v>10.38</v>
      </c>
      <c r="D5065" s="51">
        <v>-0.02</v>
      </c>
      <c r="E5065" s="52">
        <v>-0.0019</v>
      </c>
      <c r="F5065" s="51">
        <v>0.0</v>
      </c>
      <c r="G5065" s="54"/>
      <c r="H5065" s="51">
        <v>2021.0</v>
      </c>
      <c r="I5065" s="51">
        <v>1672.0</v>
      </c>
      <c r="J5065" s="49" t="s">
        <v>72</v>
      </c>
      <c r="K5065" s="49" t="s">
        <v>73</v>
      </c>
    </row>
    <row r="5066">
      <c r="A5066" s="49" t="s">
        <v>10384</v>
      </c>
      <c r="B5066" s="49" t="s">
        <v>10385</v>
      </c>
      <c r="C5066" s="50">
        <v>116.8</v>
      </c>
      <c r="D5066" s="51">
        <v>-2.94</v>
      </c>
      <c r="E5066" s="52">
        <v>-0.0246</v>
      </c>
      <c r="F5066" s="53">
        <v>1.96E9</v>
      </c>
      <c r="G5066" s="49" t="s">
        <v>56</v>
      </c>
      <c r="H5066" s="51">
        <v>1997.0</v>
      </c>
      <c r="I5066" s="51">
        <v>131115.0</v>
      </c>
      <c r="J5066" s="49" t="s">
        <v>107</v>
      </c>
      <c r="K5066" s="49" t="s">
        <v>108</v>
      </c>
    </row>
    <row r="5067">
      <c r="A5067" s="49" t="s">
        <v>10386</v>
      </c>
      <c r="B5067" s="49" t="s">
        <v>10387</v>
      </c>
      <c r="C5067" s="50">
        <v>89.94</v>
      </c>
      <c r="D5067" s="51">
        <v>-2.48</v>
      </c>
      <c r="E5067" s="52">
        <v>-0.0268</v>
      </c>
      <c r="F5067" s="53">
        <v>5.87E9</v>
      </c>
      <c r="G5067" s="49" t="s">
        <v>56</v>
      </c>
      <c r="I5067" s="51">
        <v>671437.0</v>
      </c>
      <c r="J5067" s="49" t="s">
        <v>95</v>
      </c>
      <c r="K5067" s="49" t="s">
        <v>1289</v>
      </c>
    </row>
    <row r="5068">
      <c r="A5068" s="49" t="s">
        <v>10388</v>
      </c>
      <c r="B5068" s="49" t="s">
        <v>10389</v>
      </c>
      <c r="C5068" s="50">
        <v>9.13</v>
      </c>
      <c r="D5068" s="51">
        <v>-0.24</v>
      </c>
      <c r="E5068" s="52">
        <v>-0.0256</v>
      </c>
      <c r="F5068" s="53">
        <v>3.65E8</v>
      </c>
      <c r="G5068" s="49" t="s">
        <v>56</v>
      </c>
      <c r="I5068" s="51">
        <v>156189.0</v>
      </c>
      <c r="J5068" s="49" t="s">
        <v>107</v>
      </c>
      <c r="K5068" s="49" t="s">
        <v>348</v>
      </c>
    </row>
    <row r="5069">
      <c r="A5069" s="49" t="s">
        <v>10390</v>
      </c>
      <c r="B5069" s="49" t="s">
        <v>10391</v>
      </c>
      <c r="C5069" s="50">
        <v>1.99</v>
      </c>
      <c r="D5069" s="51">
        <v>-0.06</v>
      </c>
      <c r="E5069" s="52">
        <v>-0.0293</v>
      </c>
      <c r="F5069" s="51">
        <v>4.0880618E7</v>
      </c>
      <c r="G5069" s="49" t="s">
        <v>56</v>
      </c>
      <c r="H5069" s="51">
        <v>2018.0</v>
      </c>
      <c r="I5069" s="51">
        <v>32269.0</v>
      </c>
      <c r="J5069" s="49" t="s">
        <v>107</v>
      </c>
      <c r="K5069" s="49" t="s">
        <v>116</v>
      </c>
    </row>
    <row r="5070">
      <c r="A5070" s="49" t="s">
        <v>10392</v>
      </c>
      <c r="B5070" s="49" t="s">
        <v>10393</v>
      </c>
      <c r="C5070" s="50">
        <v>0.7302</v>
      </c>
      <c r="D5070" s="51">
        <v>-0.0248</v>
      </c>
      <c r="E5070" s="52">
        <v>-0.0329</v>
      </c>
      <c r="F5070" s="51">
        <v>1.0230102E7</v>
      </c>
      <c r="G5070" s="49" t="s">
        <v>67</v>
      </c>
      <c r="H5070" s="51">
        <v>2022.0</v>
      </c>
      <c r="I5070" s="51">
        <v>376302.0</v>
      </c>
      <c r="J5070" s="49" t="s">
        <v>107</v>
      </c>
      <c r="K5070" s="49" t="s">
        <v>111</v>
      </c>
    </row>
    <row r="5071">
      <c r="A5071" s="49" t="s">
        <v>10394</v>
      </c>
      <c r="B5071" s="49" t="s">
        <v>10395</v>
      </c>
      <c r="C5071" s="50">
        <v>16.06</v>
      </c>
      <c r="D5071" s="51">
        <v>-1.12</v>
      </c>
      <c r="E5071" s="52">
        <v>-0.0652</v>
      </c>
      <c r="F5071" s="53">
        <v>7.26E8</v>
      </c>
      <c r="G5071" s="49" t="s">
        <v>56</v>
      </c>
      <c r="H5071" s="51">
        <v>2002.0</v>
      </c>
      <c r="I5071" s="51">
        <v>2487955.0</v>
      </c>
      <c r="J5071" s="49" t="s">
        <v>95</v>
      </c>
      <c r="K5071" s="49" t="s">
        <v>707</v>
      </c>
    </row>
    <row r="5072">
      <c r="A5072" s="49" t="s">
        <v>10396</v>
      </c>
      <c r="B5072" s="49" t="s">
        <v>10397</v>
      </c>
      <c r="C5072" s="50">
        <v>5.35</v>
      </c>
      <c r="D5072" s="51">
        <v>-0.23</v>
      </c>
      <c r="E5072" s="52">
        <v>-0.0412</v>
      </c>
      <c r="F5072" s="53">
        <v>3.93E8</v>
      </c>
      <c r="G5072" s="49" t="s">
        <v>56</v>
      </c>
      <c r="I5072" s="51">
        <v>504948.0</v>
      </c>
      <c r="J5072" s="49" t="s">
        <v>82</v>
      </c>
      <c r="K5072" s="49" t="s">
        <v>178</v>
      </c>
    </row>
    <row r="5073">
      <c r="A5073" s="49" t="s">
        <v>10398</v>
      </c>
      <c r="B5073" s="49" t="s">
        <v>10399</v>
      </c>
      <c r="C5073" s="50">
        <v>10.1</v>
      </c>
      <c r="D5073" s="51">
        <v>-0.13</v>
      </c>
      <c r="E5073" s="52">
        <v>-0.0127</v>
      </c>
      <c r="F5073" s="53">
        <v>1.0E9</v>
      </c>
      <c r="G5073" s="49" t="s">
        <v>10400</v>
      </c>
      <c r="H5073" s="54"/>
      <c r="I5073" s="51">
        <v>425509.0</v>
      </c>
      <c r="J5073" s="49" t="s">
        <v>95</v>
      </c>
      <c r="K5073" s="49" t="s">
        <v>163</v>
      </c>
    </row>
    <row r="5074">
      <c r="A5074" s="49" t="s">
        <v>10401</v>
      </c>
      <c r="B5074" s="49" t="s">
        <v>10402</v>
      </c>
      <c r="C5074" s="50">
        <v>11.02</v>
      </c>
      <c r="D5074" s="51">
        <v>0.0</v>
      </c>
      <c r="E5074" s="52">
        <v>0.0</v>
      </c>
      <c r="F5074" s="51">
        <v>0.0</v>
      </c>
      <c r="G5074" s="49" t="s">
        <v>56</v>
      </c>
      <c r="H5074" s="51">
        <v>2021.0</v>
      </c>
      <c r="I5074" s="51">
        <v>800.0</v>
      </c>
      <c r="J5074" s="49" t="s">
        <v>72</v>
      </c>
      <c r="K5074" s="49" t="s">
        <v>73</v>
      </c>
    </row>
    <row r="5075">
      <c r="A5075" s="49" t="s">
        <v>10403</v>
      </c>
      <c r="B5075" s="49" t="s">
        <v>10404</v>
      </c>
      <c r="C5075" s="50">
        <v>33.41</v>
      </c>
      <c r="D5075" s="51">
        <v>-0.5</v>
      </c>
      <c r="E5075" s="52">
        <v>-0.0147</v>
      </c>
      <c r="F5075" s="53">
        <v>9.06E9</v>
      </c>
      <c r="G5075" s="49" t="s">
        <v>121</v>
      </c>
      <c r="H5075" s="51">
        <v>1996.0</v>
      </c>
      <c r="I5075" s="51">
        <v>544962.0</v>
      </c>
      <c r="J5075" s="54"/>
      <c r="K5075" s="54"/>
    </row>
    <row r="5076">
      <c r="A5076" s="49" t="s">
        <v>10405</v>
      </c>
      <c r="B5076" s="49" t="s">
        <v>10406</v>
      </c>
      <c r="C5076" s="50">
        <v>78.17</v>
      </c>
      <c r="D5076" s="51">
        <v>-0.68</v>
      </c>
      <c r="E5076" s="52">
        <v>-0.0086</v>
      </c>
      <c r="F5076" s="53">
        <v>3.22E10</v>
      </c>
      <c r="G5076" s="49" t="s">
        <v>56</v>
      </c>
      <c r="H5076" s="51">
        <v>2020.0</v>
      </c>
      <c r="I5076" s="51">
        <v>2441572.0</v>
      </c>
      <c r="J5076" s="49" t="s">
        <v>107</v>
      </c>
      <c r="K5076" s="49" t="s">
        <v>1246</v>
      </c>
    </row>
    <row r="5077">
      <c r="A5077" s="49" t="s">
        <v>10407</v>
      </c>
      <c r="B5077" s="49" t="s">
        <v>10408</v>
      </c>
      <c r="C5077" s="50">
        <v>0.66</v>
      </c>
      <c r="D5077" s="51">
        <v>0.1883</v>
      </c>
      <c r="E5077" s="52">
        <v>0.3992</v>
      </c>
      <c r="F5077" s="53">
        <v>1.72E8</v>
      </c>
      <c r="G5077" s="49" t="s">
        <v>56</v>
      </c>
      <c r="H5077" s="51">
        <v>2016.0</v>
      </c>
      <c r="I5077" s="53">
        <v>1.25E8</v>
      </c>
      <c r="J5077" s="49" t="s">
        <v>82</v>
      </c>
      <c r="K5077" s="49" t="s">
        <v>139</v>
      </c>
    </row>
    <row r="5078">
      <c r="A5078" s="49" t="s">
        <v>10409</v>
      </c>
      <c r="B5078" s="49" t="s">
        <v>10410</v>
      </c>
      <c r="C5078" s="50">
        <v>0.56</v>
      </c>
      <c r="D5078" s="51">
        <v>-0.0632</v>
      </c>
      <c r="E5078" s="52">
        <v>-0.1014</v>
      </c>
      <c r="F5078" s="53">
        <v>3.32E8</v>
      </c>
      <c r="G5078" s="49" t="s">
        <v>858</v>
      </c>
      <c r="H5078" s="51">
        <v>2021.0</v>
      </c>
      <c r="I5078" s="51">
        <v>3648827.0</v>
      </c>
      <c r="J5078" s="49" t="s">
        <v>145</v>
      </c>
      <c r="K5078" s="49" t="s">
        <v>355</v>
      </c>
    </row>
    <row r="5079">
      <c r="A5079" s="49" t="s">
        <v>10411</v>
      </c>
      <c r="B5079" s="49" t="s">
        <v>10412</v>
      </c>
      <c r="C5079" s="50">
        <v>5.3</v>
      </c>
      <c r="D5079" s="51">
        <v>1.3</v>
      </c>
      <c r="E5079" s="52">
        <v>0.325</v>
      </c>
      <c r="F5079" s="51">
        <v>5.0131015E7</v>
      </c>
      <c r="G5079" s="49" t="s">
        <v>738</v>
      </c>
      <c r="H5079" s="54"/>
      <c r="I5079" s="51">
        <v>1010126.0</v>
      </c>
      <c r="J5079" s="49" t="s">
        <v>107</v>
      </c>
      <c r="K5079" s="49" t="s">
        <v>262</v>
      </c>
    </row>
    <row r="5080">
      <c r="A5080" s="49" t="s">
        <v>10413</v>
      </c>
      <c r="B5080" s="49" t="s">
        <v>10414</v>
      </c>
      <c r="C5080" s="50">
        <v>0.7025</v>
      </c>
      <c r="D5080" s="51">
        <v>-0.0224</v>
      </c>
      <c r="E5080" s="52">
        <v>-0.0309</v>
      </c>
      <c r="F5080" s="51">
        <v>3433798.0</v>
      </c>
      <c r="G5080" s="49" t="s">
        <v>56</v>
      </c>
      <c r="I5080" s="51">
        <v>37686.0</v>
      </c>
      <c r="J5080" s="49" t="s">
        <v>82</v>
      </c>
      <c r="K5080" s="49" t="s">
        <v>2612</v>
      </c>
    </row>
    <row r="5081">
      <c r="A5081" s="49" t="s">
        <v>10415</v>
      </c>
      <c r="B5081" s="49" t="s">
        <v>10416</v>
      </c>
      <c r="C5081" s="50">
        <v>0.37</v>
      </c>
      <c r="D5081" s="51">
        <v>0.02</v>
      </c>
      <c r="E5081" s="52">
        <v>0.0571</v>
      </c>
      <c r="F5081" s="51">
        <v>1808549.0</v>
      </c>
      <c r="G5081" s="49" t="s">
        <v>56</v>
      </c>
      <c r="I5081" s="51">
        <v>24463.0</v>
      </c>
      <c r="J5081" s="49" t="s">
        <v>82</v>
      </c>
      <c r="K5081" s="49" t="s">
        <v>2612</v>
      </c>
    </row>
    <row r="5082">
      <c r="A5082" s="49" t="s">
        <v>10417</v>
      </c>
      <c r="B5082" s="49" t="s">
        <v>10418</v>
      </c>
      <c r="C5082" s="50">
        <v>71.6</v>
      </c>
      <c r="D5082" s="51">
        <v>-1.81</v>
      </c>
      <c r="E5082" s="52">
        <v>-0.0247</v>
      </c>
      <c r="F5082" s="53">
        <v>2.99E9</v>
      </c>
      <c r="G5082" s="49" t="s">
        <v>56</v>
      </c>
      <c r="I5082" s="51">
        <v>163704.0</v>
      </c>
      <c r="J5082" s="49" t="s">
        <v>365</v>
      </c>
      <c r="K5082" s="49" t="s">
        <v>456</v>
      </c>
    </row>
    <row r="5083">
      <c r="A5083" s="49" t="s">
        <v>10419</v>
      </c>
      <c r="B5083" s="49" t="s">
        <v>10420</v>
      </c>
      <c r="C5083" s="50">
        <v>4.22</v>
      </c>
      <c r="D5083" s="51">
        <v>-0.19</v>
      </c>
      <c r="E5083" s="52">
        <v>-0.0431</v>
      </c>
      <c r="F5083" s="53">
        <v>1.67E8</v>
      </c>
      <c r="G5083" s="49" t="s">
        <v>56</v>
      </c>
      <c r="H5083" s="51">
        <v>2020.0</v>
      </c>
      <c r="I5083" s="51">
        <v>374074.0</v>
      </c>
      <c r="J5083" s="49" t="s">
        <v>107</v>
      </c>
      <c r="K5083" s="49" t="s">
        <v>111</v>
      </c>
    </row>
    <row r="5084">
      <c r="A5084" s="49" t="s">
        <v>10421</v>
      </c>
      <c r="B5084" s="49" t="s">
        <v>10422</v>
      </c>
      <c r="C5084" s="50">
        <v>9.24</v>
      </c>
      <c r="D5084" s="51">
        <v>-0.06</v>
      </c>
      <c r="E5084" s="52">
        <v>-0.0065</v>
      </c>
      <c r="F5084" s="53">
        <v>1.52E9</v>
      </c>
      <c r="G5084" s="49" t="s">
        <v>56</v>
      </c>
      <c r="H5084" s="51">
        <v>2014.0</v>
      </c>
      <c r="I5084" s="51">
        <v>2046479.0</v>
      </c>
      <c r="J5084" s="49" t="s">
        <v>68</v>
      </c>
      <c r="K5084" s="49" t="s">
        <v>86</v>
      </c>
    </row>
    <row r="5085">
      <c r="A5085" s="49" t="s">
        <v>10423</v>
      </c>
      <c r="B5085" s="49" t="s">
        <v>10424</v>
      </c>
      <c r="C5085" s="50">
        <v>24.03</v>
      </c>
      <c r="D5085" s="51">
        <v>0.0</v>
      </c>
      <c r="E5085" s="52">
        <v>0.0</v>
      </c>
      <c r="F5085" s="53">
        <v>1.15E8</v>
      </c>
      <c r="G5085" s="49" t="s">
        <v>56</v>
      </c>
      <c r="I5085" s="51">
        <v>148.0</v>
      </c>
      <c r="J5085" s="49" t="s">
        <v>72</v>
      </c>
      <c r="K5085" s="49" t="s">
        <v>133</v>
      </c>
    </row>
    <row r="5086">
      <c r="A5086" s="49" t="s">
        <v>10425</v>
      </c>
      <c r="B5086" s="49" t="s">
        <v>10426</v>
      </c>
      <c r="C5086" s="50">
        <v>3.54</v>
      </c>
      <c r="D5086" s="51">
        <v>0.09</v>
      </c>
      <c r="E5086" s="52">
        <v>0.0261</v>
      </c>
      <c r="F5086" s="53">
        <v>2.5E8</v>
      </c>
      <c r="G5086" s="49" t="s">
        <v>56</v>
      </c>
      <c r="H5086" s="51">
        <v>2017.0</v>
      </c>
      <c r="I5086" s="51">
        <v>313244.0</v>
      </c>
      <c r="J5086" s="49" t="s">
        <v>82</v>
      </c>
      <c r="K5086" s="49" t="s">
        <v>83</v>
      </c>
    </row>
    <row r="5087">
      <c r="A5087" s="49" t="s">
        <v>10427</v>
      </c>
      <c r="B5087" s="49" t="s">
        <v>10428</v>
      </c>
      <c r="C5087" s="50">
        <v>24.31</v>
      </c>
      <c r="D5087" s="51">
        <v>-0.23</v>
      </c>
      <c r="E5087" s="52">
        <v>-0.0094</v>
      </c>
      <c r="F5087" s="53">
        <v>2.01E8</v>
      </c>
      <c r="G5087" s="49" t="s">
        <v>56</v>
      </c>
      <c r="I5087" s="51">
        <v>8846.0</v>
      </c>
      <c r="J5087" s="49" t="s">
        <v>72</v>
      </c>
      <c r="K5087" s="49" t="s">
        <v>133</v>
      </c>
    </row>
    <row r="5088">
      <c r="A5088" s="49" t="s">
        <v>10429</v>
      </c>
      <c r="B5088" s="49" t="s">
        <v>10430</v>
      </c>
      <c r="C5088" s="50">
        <v>50.87</v>
      </c>
      <c r="D5088" s="51">
        <v>-0.41</v>
      </c>
      <c r="E5088" s="52">
        <v>-0.008</v>
      </c>
      <c r="F5088" s="53">
        <v>1.39E10</v>
      </c>
      <c r="G5088" s="49" t="s">
        <v>121</v>
      </c>
      <c r="H5088" s="54"/>
      <c r="I5088" s="51">
        <v>2732431.0</v>
      </c>
      <c r="J5088" s="49" t="s">
        <v>223</v>
      </c>
      <c r="K5088" s="49" t="s">
        <v>953</v>
      </c>
    </row>
    <row r="5089">
      <c r="A5089" s="49" t="s">
        <v>10431</v>
      </c>
      <c r="B5089" s="49" t="s">
        <v>10432</v>
      </c>
      <c r="C5089" s="50">
        <v>12.67</v>
      </c>
      <c r="D5089" s="51">
        <v>-0.35</v>
      </c>
      <c r="E5089" s="52">
        <v>-0.0269</v>
      </c>
      <c r="F5089" s="53">
        <v>1.78E10</v>
      </c>
      <c r="G5089" s="49" t="s">
        <v>56</v>
      </c>
      <c r="H5089" s="51">
        <v>2020.0</v>
      </c>
      <c r="I5089" s="51">
        <v>5362836.0</v>
      </c>
      <c r="J5089" s="49" t="s">
        <v>72</v>
      </c>
      <c r="K5089" s="49" t="s">
        <v>124</v>
      </c>
    </row>
    <row r="5090">
      <c r="A5090" s="49" t="s">
        <v>10433</v>
      </c>
      <c r="B5090" s="49" t="s">
        <v>10434</v>
      </c>
      <c r="C5090" s="50">
        <v>3.7901</v>
      </c>
      <c r="D5090" s="51">
        <v>-0.1499</v>
      </c>
      <c r="E5090" s="52">
        <v>-0.0381</v>
      </c>
      <c r="F5090" s="51">
        <v>3.2129527E7</v>
      </c>
      <c r="G5090" s="54"/>
      <c r="H5090" s="51">
        <v>2020.0</v>
      </c>
      <c r="I5090" s="51">
        <v>4740.0</v>
      </c>
      <c r="J5090" s="49" t="s">
        <v>82</v>
      </c>
      <c r="K5090" s="49" t="s">
        <v>498</v>
      </c>
    </row>
    <row r="5091">
      <c r="A5091" s="49" t="s">
        <v>10435</v>
      </c>
      <c r="B5091" s="49" t="s">
        <v>10436</v>
      </c>
      <c r="C5091" s="50">
        <v>1.4999</v>
      </c>
      <c r="D5091" s="51">
        <v>-0.0601</v>
      </c>
      <c r="E5091" s="52">
        <v>-0.0385</v>
      </c>
      <c r="F5091" s="51">
        <v>8804764.0</v>
      </c>
      <c r="G5091" s="49" t="s">
        <v>1024</v>
      </c>
      <c r="H5091" s="51">
        <v>2014.0</v>
      </c>
      <c r="I5091" s="51">
        <v>12628.0</v>
      </c>
      <c r="J5091" s="49" t="s">
        <v>72</v>
      </c>
      <c r="K5091" s="49" t="s">
        <v>237</v>
      </c>
    </row>
    <row r="5092">
      <c r="A5092" s="49" t="s">
        <v>10437</v>
      </c>
      <c r="B5092" s="49" t="s">
        <v>10438</v>
      </c>
      <c r="C5092" s="50">
        <v>0.0872</v>
      </c>
      <c r="D5092" s="51">
        <v>0.0285</v>
      </c>
      <c r="E5092" s="52">
        <v>0.4855</v>
      </c>
      <c r="F5092" s="51">
        <v>511884.0</v>
      </c>
      <c r="G5092" s="49" t="s">
        <v>1024</v>
      </c>
      <c r="H5092" s="51">
        <v>2014.0</v>
      </c>
      <c r="I5092" s="51">
        <v>3802.0</v>
      </c>
      <c r="J5092" s="49" t="s">
        <v>72</v>
      </c>
      <c r="K5092" s="49" t="s">
        <v>237</v>
      </c>
    </row>
    <row r="5093">
      <c r="A5093" s="49" t="s">
        <v>10439</v>
      </c>
      <c r="B5093" s="49" t="s">
        <v>10440</v>
      </c>
      <c r="C5093" s="50">
        <v>4.89</v>
      </c>
      <c r="D5093" s="51">
        <v>-0.03</v>
      </c>
      <c r="E5093" s="52">
        <v>-0.0061</v>
      </c>
      <c r="F5093" s="53">
        <v>8.49E8</v>
      </c>
      <c r="G5093" s="49" t="s">
        <v>56</v>
      </c>
      <c r="H5093" s="51">
        <v>2011.0</v>
      </c>
      <c r="I5093" s="51">
        <v>1082765.0</v>
      </c>
      <c r="J5093" s="49" t="s">
        <v>72</v>
      </c>
      <c r="K5093" s="49" t="s">
        <v>124</v>
      </c>
    </row>
    <row r="5094">
      <c r="A5094" s="49" t="s">
        <v>10441</v>
      </c>
      <c r="B5094" s="49" t="s">
        <v>10442</v>
      </c>
      <c r="C5094" s="50">
        <v>22.68</v>
      </c>
      <c r="D5094" s="51">
        <v>-0.08</v>
      </c>
      <c r="E5094" s="52">
        <v>-0.0035</v>
      </c>
      <c r="F5094" s="53">
        <v>3.94E9</v>
      </c>
      <c r="G5094" s="49" t="s">
        <v>56</v>
      </c>
      <c r="I5094" s="51">
        <v>1217.0</v>
      </c>
      <c r="J5094" s="49" t="s">
        <v>72</v>
      </c>
      <c r="K5094" s="49" t="s">
        <v>552</v>
      </c>
    </row>
    <row r="5095">
      <c r="A5095" s="49" t="s">
        <v>10443</v>
      </c>
      <c r="B5095" s="49" t="s">
        <v>10444</v>
      </c>
      <c r="C5095" s="50">
        <v>24.8</v>
      </c>
      <c r="D5095" s="51">
        <v>0.05</v>
      </c>
      <c r="E5095" s="52">
        <v>0.002</v>
      </c>
      <c r="F5095" s="53">
        <v>4.31E9</v>
      </c>
      <c r="G5095" s="49" t="s">
        <v>56</v>
      </c>
      <c r="I5095" s="51">
        <v>133.0</v>
      </c>
      <c r="J5095" s="49" t="s">
        <v>72</v>
      </c>
      <c r="K5095" s="49" t="s">
        <v>124</v>
      </c>
    </row>
    <row r="5096">
      <c r="A5096" s="49" t="s">
        <v>10445</v>
      </c>
      <c r="B5096" s="49" t="s">
        <v>10446</v>
      </c>
      <c r="C5096" s="50">
        <v>22.92</v>
      </c>
      <c r="D5096" s="51">
        <v>0.2</v>
      </c>
      <c r="E5096" s="52">
        <v>0.0088</v>
      </c>
      <c r="F5096" s="53">
        <v>3.98E9</v>
      </c>
      <c r="G5096" s="49" t="s">
        <v>56</v>
      </c>
      <c r="I5096" s="51">
        <v>1676.0</v>
      </c>
      <c r="J5096" s="49" t="s">
        <v>72</v>
      </c>
      <c r="K5096" s="49" t="s">
        <v>124</v>
      </c>
    </row>
    <row r="5097">
      <c r="A5097" s="49" t="s">
        <v>10447</v>
      </c>
      <c r="B5097" s="49" t="s">
        <v>10448</v>
      </c>
      <c r="C5097" s="50">
        <v>21.49</v>
      </c>
      <c r="D5097" s="51">
        <v>-0.4</v>
      </c>
      <c r="E5097" s="52">
        <v>-0.0183</v>
      </c>
      <c r="F5097" s="53">
        <v>3.73E9</v>
      </c>
      <c r="G5097" s="49" t="s">
        <v>56</v>
      </c>
      <c r="I5097" s="51">
        <v>842.0</v>
      </c>
      <c r="J5097" s="49" t="s">
        <v>72</v>
      </c>
      <c r="K5097" s="49" t="s">
        <v>124</v>
      </c>
    </row>
    <row r="5098">
      <c r="A5098" s="49" t="s">
        <v>10449</v>
      </c>
      <c r="B5098" s="49" t="s">
        <v>10450</v>
      </c>
      <c r="C5098" s="50">
        <v>22.74</v>
      </c>
      <c r="D5098" s="51">
        <v>0.02</v>
      </c>
      <c r="E5098" s="52">
        <v>9.0E-4</v>
      </c>
      <c r="F5098" s="53">
        <v>3.95E9</v>
      </c>
      <c r="G5098" s="49" t="s">
        <v>56</v>
      </c>
      <c r="I5098" s="51">
        <v>2380.0</v>
      </c>
      <c r="J5098" s="49" t="s">
        <v>72</v>
      </c>
      <c r="K5098" s="49" t="s">
        <v>124</v>
      </c>
    </row>
    <row r="5099">
      <c r="A5099" s="49" t="s">
        <v>10451</v>
      </c>
      <c r="B5099" s="49" t="s">
        <v>10452</v>
      </c>
      <c r="C5099" s="50">
        <v>22.31</v>
      </c>
      <c r="D5099" s="51">
        <v>0.0</v>
      </c>
      <c r="E5099" s="52">
        <v>0.0</v>
      </c>
      <c r="F5099" s="53">
        <v>3.87E9</v>
      </c>
      <c r="G5099" s="49" t="s">
        <v>56</v>
      </c>
      <c r="I5099" s="51">
        <v>60479.0</v>
      </c>
      <c r="J5099" s="49" t="s">
        <v>72</v>
      </c>
      <c r="K5099" s="49" t="s">
        <v>552</v>
      </c>
    </row>
    <row r="5100">
      <c r="A5100" s="49" t="s">
        <v>10453</v>
      </c>
      <c r="B5100" s="49" t="s">
        <v>10454</v>
      </c>
      <c r="C5100" s="50">
        <v>90.99</v>
      </c>
      <c r="D5100" s="51">
        <v>-3.51</v>
      </c>
      <c r="E5100" s="52">
        <v>-0.0371</v>
      </c>
      <c r="F5100" s="53">
        <v>1.42E9</v>
      </c>
      <c r="G5100" s="49" t="s">
        <v>56</v>
      </c>
      <c r="I5100" s="51">
        <v>183243.0</v>
      </c>
      <c r="J5100" s="49" t="s">
        <v>95</v>
      </c>
      <c r="K5100" s="49" t="s">
        <v>2120</v>
      </c>
    </row>
    <row r="5101">
      <c r="A5101" s="49" t="s">
        <v>10455</v>
      </c>
      <c r="B5101" s="49" t="s">
        <v>10456</v>
      </c>
      <c r="C5101" s="50">
        <v>2.99</v>
      </c>
      <c r="D5101" s="51">
        <v>-0.01</v>
      </c>
      <c r="E5101" s="52">
        <v>-0.0033</v>
      </c>
      <c r="F5101" s="53">
        <v>1.69E8</v>
      </c>
      <c r="G5101" s="49" t="s">
        <v>56</v>
      </c>
      <c r="H5101" s="51">
        <v>2003.0</v>
      </c>
      <c r="I5101" s="51">
        <v>204309.0</v>
      </c>
      <c r="J5101" s="49" t="s">
        <v>72</v>
      </c>
      <c r="K5101" s="49" t="s">
        <v>73</v>
      </c>
    </row>
    <row r="5102">
      <c r="A5102" s="49" t="s">
        <v>10457</v>
      </c>
      <c r="B5102" s="49" t="s">
        <v>10458</v>
      </c>
      <c r="C5102" s="50">
        <v>21.5</v>
      </c>
      <c r="D5102" s="51">
        <v>-0.28</v>
      </c>
      <c r="E5102" s="52">
        <v>-0.0129</v>
      </c>
      <c r="F5102" s="51">
        <v>0.0</v>
      </c>
      <c r="G5102" s="49" t="s">
        <v>56</v>
      </c>
      <c r="I5102" s="51">
        <v>513.0</v>
      </c>
      <c r="J5102" s="49" t="s">
        <v>95</v>
      </c>
      <c r="K5102" s="49" t="s">
        <v>69</v>
      </c>
    </row>
    <row r="5103">
      <c r="A5103" s="49" t="s">
        <v>10459</v>
      </c>
      <c r="B5103" s="49" t="s">
        <v>10460</v>
      </c>
      <c r="C5103" s="50">
        <v>25.0</v>
      </c>
      <c r="D5103" s="51">
        <v>1.0E-4</v>
      </c>
      <c r="E5103" s="52">
        <v>0.0</v>
      </c>
      <c r="F5103" s="51">
        <v>0.0</v>
      </c>
      <c r="G5103" s="49" t="s">
        <v>56</v>
      </c>
      <c r="I5103" s="51">
        <v>4313.0</v>
      </c>
      <c r="J5103" s="49" t="s">
        <v>95</v>
      </c>
      <c r="K5103" s="49" t="s">
        <v>69</v>
      </c>
    </row>
    <row r="5104">
      <c r="A5104" s="49" t="s">
        <v>10461</v>
      </c>
      <c r="B5104" s="49" t="s">
        <v>10462</v>
      </c>
      <c r="C5104" s="50">
        <v>23.486</v>
      </c>
      <c r="D5104" s="51">
        <v>0.076</v>
      </c>
      <c r="E5104" s="52">
        <v>0.0033</v>
      </c>
      <c r="F5104" s="51">
        <v>0.0</v>
      </c>
      <c r="G5104" s="49" t="s">
        <v>56</v>
      </c>
      <c r="I5104" s="51">
        <v>1133.0</v>
      </c>
      <c r="J5104" s="49" t="s">
        <v>72</v>
      </c>
      <c r="K5104" s="49" t="s">
        <v>73</v>
      </c>
    </row>
    <row r="5105">
      <c r="A5105" s="49" t="s">
        <v>10463</v>
      </c>
      <c r="B5105" s="49" t="s">
        <v>10464</v>
      </c>
      <c r="C5105" s="50">
        <v>11.07</v>
      </c>
      <c r="D5105" s="51">
        <v>0.0</v>
      </c>
      <c r="E5105" s="52">
        <v>0.0</v>
      </c>
      <c r="F5105" s="51">
        <v>0.0</v>
      </c>
      <c r="G5105" s="49" t="s">
        <v>5615</v>
      </c>
      <c r="H5105" s="51">
        <v>2021.0</v>
      </c>
      <c r="I5105" s="51">
        <v>139.0</v>
      </c>
      <c r="J5105" s="49" t="s">
        <v>72</v>
      </c>
      <c r="K5105" s="49" t="s">
        <v>73</v>
      </c>
    </row>
    <row r="5106">
      <c r="A5106" s="49" t="s">
        <v>10465</v>
      </c>
      <c r="B5106" s="49" t="s">
        <v>10466</v>
      </c>
      <c r="C5106" s="50">
        <v>0.09</v>
      </c>
      <c r="D5106" s="51">
        <v>0.0</v>
      </c>
      <c r="E5106" s="52">
        <v>0.0</v>
      </c>
      <c r="F5106" s="51">
        <v>0.0</v>
      </c>
      <c r="G5106" s="49" t="s">
        <v>5615</v>
      </c>
      <c r="H5106" s="51">
        <v>2021.0</v>
      </c>
      <c r="I5106" s="51">
        <v>11.0</v>
      </c>
      <c r="J5106" s="49" t="s">
        <v>72</v>
      </c>
      <c r="K5106" s="49" t="s">
        <v>73</v>
      </c>
    </row>
    <row r="5107">
      <c r="A5107" s="49" t="s">
        <v>10467</v>
      </c>
      <c r="B5107" s="49" t="s">
        <v>10468</v>
      </c>
      <c r="C5107" s="50">
        <v>66.46</v>
      </c>
      <c r="D5107" s="51">
        <v>-0.04</v>
      </c>
      <c r="E5107" s="52">
        <v>-6.0E-4</v>
      </c>
      <c r="F5107" s="53">
        <v>5.88E10</v>
      </c>
      <c r="G5107" s="49" t="s">
        <v>56</v>
      </c>
      <c r="I5107" s="51">
        <v>8539796.0</v>
      </c>
      <c r="J5107" s="49" t="s">
        <v>223</v>
      </c>
      <c r="K5107" s="49" t="s">
        <v>953</v>
      </c>
    </row>
    <row r="5108">
      <c r="A5108" s="49" t="s">
        <v>10469</v>
      </c>
      <c r="B5108" s="49" t="s">
        <v>10470</v>
      </c>
      <c r="C5108" s="50">
        <v>72.59</v>
      </c>
      <c r="D5108" s="51">
        <v>2.89</v>
      </c>
      <c r="E5108" s="52">
        <v>0.0415</v>
      </c>
      <c r="F5108" s="53">
        <v>2.67E8</v>
      </c>
      <c r="G5108" s="54"/>
      <c r="H5108" s="54"/>
      <c r="I5108" s="51">
        <v>2612.0</v>
      </c>
      <c r="J5108" s="54"/>
      <c r="K5108" s="54"/>
    </row>
    <row r="5109">
      <c r="A5109" s="49" t="s">
        <v>10471</v>
      </c>
      <c r="B5109" s="49" t="s">
        <v>10472</v>
      </c>
      <c r="C5109" s="50">
        <v>35.4</v>
      </c>
      <c r="D5109" s="51">
        <v>-0.47</v>
      </c>
      <c r="E5109" s="52">
        <v>-0.0131</v>
      </c>
      <c r="F5109" s="53">
        <v>8.61E9</v>
      </c>
      <c r="G5109" s="49" t="s">
        <v>56</v>
      </c>
      <c r="I5109" s="51">
        <v>1276152.0</v>
      </c>
      <c r="J5109" s="49" t="s">
        <v>72</v>
      </c>
      <c r="K5109" s="49" t="s">
        <v>133</v>
      </c>
    </row>
    <row r="5110">
      <c r="A5110" s="49" t="s">
        <v>10473</v>
      </c>
      <c r="B5110" s="49" t="s">
        <v>10474</v>
      </c>
      <c r="C5110" s="50">
        <v>14.61</v>
      </c>
      <c r="D5110" s="51">
        <v>0.03</v>
      </c>
      <c r="E5110" s="52">
        <v>0.0021</v>
      </c>
      <c r="F5110" s="53">
        <v>9.04E9</v>
      </c>
      <c r="G5110" s="49" t="s">
        <v>56</v>
      </c>
      <c r="I5110" s="51">
        <v>18310.0</v>
      </c>
      <c r="J5110" s="49" t="s">
        <v>72</v>
      </c>
      <c r="K5110" s="49" t="s">
        <v>133</v>
      </c>
    </row>
    <row r="5111">
      <c r="A5111" s="49" t="s">
        <v>10475</v>
      </c>
      <c r="B5111" s="49" t="s">
        <v>10476</v>
      </c>
      <c r="C5111" s="50">
        <v>15.78</v>
      </c>
      <c r="D5111" s="51">
        <v>0.08</v>
      </c>
      <c r="E5111" s="52">
        <v>0.0051</v>
      </c>
      <c r="F5111" s="53">
        <v>1.1E10</v>
      </c>
      <c r="G5111" s="49" t="s">
        <v>56</v>
      </c>
      <c r="H5111" s="51">
        <v>1998.0</v>
      </c>
      <c r="I5111" s="51">
        <v>3198514.0</v>
      </c>
      <c r="J5111" s="49" t="s">
        <v>223</v>
      </c>
      <c r="K5111" s="49" t="s">
        <v>875</v>
      </c>
    </row>
    <row r="5112">
      <c r="A5112" s="49" t="s">
        <v>10477</v>
      </c>
      <c r="B5112" s="49" t="s">
        <v>10478</v>
      </c>
      <c r="C5112" s="50">
        <v>15.24</v>
      </c>
      <c r="D5112" s="51">
        <v>0.06</v>
      </c>
      <c r="E5112" s="52">
        <v>0.004</v>
      </c>
      <c r="F5112" s="53">
        <v>5.55E9</v>
      </c>
      <c r="G5112" s="49" t="s">
        <v>121</v>
      </c>
      <c r="H5112" s="54"/>
      <c r="I5112" s="51">
        <v>4048584.0</v>
      </c>
      <c r="J5112" s="54"/>
      <c r="K5112" s="54"/>
    </row>
    <row r="5113">
      <c r="A5113" s="49" t="s">
        <v>10479</v>
      </c>
      <c r="B5113" s="49" t="s">
        <v>10480</v>
      </c>
      <c r="C5113" s="50">
        <v>127.47</v>
      </c>
      <c r="D5113" s="51">
        <v>-4.3</v>
      </c>
      <c r="E5113" s="52">
        <v>-0.0326</v>
      </c>
      <c r="F5113" s="53">
        <v>6.44E9</v>
      </c>
      <c r="G5113" s="49" t="s">
        <v>992</v>
      </c>
      <c r="H5113" s="51">
        <v>2006.0</v>
      </c>
      <c r="I5113" s="51">
        <v>133480.0</v>
      </c>
      <c r="J5113" s="54"/>
      <c r="K5113" s="54"/>
    </row>
    <row r="5114">
      <c r="A5114" s="49" t="s">
        <v>10481</v>
      </c>
      <c r="B5114" s="49" t="s">
        <v>10482</v>
      </c>
      <c r="C5114" s="50">
        <v>7.44</v>
      </c>
      <c r="D5114" s="51">
        <v>-0.21</v>
      </c>
      <c r="E5114" s="52">
        <v>-0.0275</v>
      </c>
      <c r="F5114" s="53">
        <v>1.86E9</v>
      </c>
      <c r="G5114" s="49" t="s">
        <v>56</v>
      </c>
      <c r="H5114" s="51">
        <v>2010.0</v>
      </c>
      <c r="I5114" s="51">
        <v>3595713.0</v>
      </c>
      <c r="J5114" s="49" t="s">
        <v>57</v>
      </c>
      <c r="K5114" s="49" t="s">
        <v>1611</v>
      </c>
    </row>
    <row r="5115">
      <c r="A5115" s="49" t="s">
        <v>10483</v>
      </c>
      <c r="B5115" s="49" t="s">
        <v>10484</v>
      </c>
      <c r="C5115" s="50">
        <v>10.75</v>
      </c>
      <c r="D5115" s="51">
        <v>0.0</v>
      </c>
      <c r="E5115" s="52">
        <v>0.0</v>
      </c>
      <c r="F5115" s="51">
        <v>0.0</v>
      </c>
      <c r="G5115" s="54"/>
      <c r="H5115" s="51">
        <v>2022.0</v>
      </c>
      <c r="I5115" s="51">
        <v>115935.0</v>
      </c>
      <c r="J5115" s="49" t="s">
        <v>72</v>
      </c>
      <c r="K5115" s="49" t="s">
        <v>73</v>
      </c>
    </row>
    <row r="5116">
      <c r="A5116" s="49" t="s">
        <v>10485</v>
      </c>
      <c r="B5116" s="49" t="s">
        <v>10486</v>
      </c>
      <c r="C5116" s="50">
        <v>3.79</v>
      </c>
      <c r="D5116" s="51">
        <v>-0.17</v>
      </c>
      <c r="E5116" s="52">
        <v>-0.0429</v>
      </c>
      <c r="F5116" s="53">
        <v>3.13E8</v>
      </c>
      <c r="G5116" s="49" t="s">
        <v>56</v>
      </c>
      <c r="H5116" s="51">
        <v>2018.0</v>
      </c>
      <c r="I5116" s="51">
        <v>158980.0</v>
      </c>
      <c r="J5116" s="49" t="s">
        <v>95</v>
      </c>
      <c r="K5116" s="49" t="s">
        <v>898</v>
      </c>
    </row>
    <row r="5117">
      <c r="A5117" s="49" t="s">
        <v>10487</v>
      </c>
      <c r="B5117" s="49" t="s">
        <v>10488</v>
      </c>
      <c r="C5117" s="50">
        <v>7.7</v>
      </c>
      <c r="D5117" s="51">
        <v>0.0</v>
      </c>
      <c r="E5117" s="52">
        <v>0.0</v>
      </c>
      <c r="F5117" s="53">
        <v>9.13E8</v>
      </c>
      <c r="G5117" s="49" t="s">
        <v>56</v>
      </c>
      <c r="I5117" s="51">
        <v>4161378.0</v>
      </c>
      <c r="J5117" s="49" t="s">
        <v>72</v>
      </c>
      <c r="K5117" s="49" t="s">
        <v>133</v>
      </c>
    </row>
    <row r="5118">
      <c r="A5118" s="49" t="s">
        <v>10489</v>
      </c>
      <c r="B5118" s="49" t="s">
        <v>10490</v>
      </c>
      <c r="C5118" s="50">
        <v>18.7</v>
      </c>
      <c r="D5118" s="51">
        <v>-0.07</v>
      </c>
      <c r="E5118" s="52">
        <v>-0.0037</v>
      </c>
      <c r="F5118" s="53">
        <v>2.22E9</v>
      </c>
      <c r="G5118" s="49" t="s">
        <v>56</v>
      </c>
      <c r="I5118" s="51">
        <v>44380.0</v>
      </c>
      <c r="J5118" s="49" t="s">
        <v>72</v>
      </c>
      <c r="K5118" s="49" t="s">
        <v>133</v>
      </c>
    </row>
    <row r="5119">
      <c r="A5119" s="49" t="s">
        <v>10491</v>
      </c>
      <c r="B5119" s="49" t="s">
        <v>10492</v>
      </c>
      <c r="C5119" s="50">
        <v>147.97</v>
      </c>
      <c r="D5119" s="51">
        <v>-4.41</v>
      </c>
      <c r="E5119" s="52">
        <v>-0.0289</v>
      </c>
      <c r="F5119" s="53">
        <v>9.96E9</v>
      </c>
      <c r="G5119" s="49" t="s">
        <v>56</v>
      </c>
      <c r="I5119" s="51">
        <v>215381.0</v>
      </c>
      <c r="J5119" s="49" t="s">
        <v>95</v>
      </c>
      <c r="K5119" s="49" t="s">
        <v>149</v>
      </c>
    </row>
    <row r="5120">
      <c r="A5120" s="49" t="s">
        <v>10493</v>
      </c>
      <c r="B5120" s="49" t="s">
        <v>10494</v>
      </c>
      <c r="C5120" s="50">
        <v>16.26</v>
      </c>
      <c r="D5120" s="51">
        <v>-0.01</v>
      </c>
      <c r="E5120" s="52">
        <v>-6.0E-4</v>
      </c>
      <c r="F5120" s="53">
        <v>3.19E9</v>
      </c>
      <c r="G5120" s="49" t="s">
        <v>56</v>
      </c>
      <c r="I5120" s="51">
        <v>1322072.0</v>
      </c>
      <c r="J5120" s="49" t="s">
        <v>223</v>
      </c>
      <c r="K5120" s="49" t="s">
        <v>875</v>
      </c>
    </row>
    <row r="5121">
      <c r="A5121" s="49" t="s">
        <v>10495</v>
      </c>
      <c r="B5121" s="49" t="s">
        <v>10496</v>
      </c>
      <c r="C5121" s="50">
        <v>7.8</v>
      </c>
      <c r="D5121" s="51">
        <v>0.24</v>
      </c>
      <c r="E5121" s="52">
        <v>0.0318</v>
      </c>
      <c r="F5121" s="53">
        <v>1.59E9</v>
      </c>
      <c r="G5121" s="49" t="s">
        <v>1024</v>
      </c>
      <c r="H5121" s="51">
        <v>2018.0</v>
      </c>
      <c r="I5121" s="51">
        <v>6620790.0</v>
      </c>
      <c r="J5121" s="49" t="s">
        <v>107</v>
      </c>
      <c r="K5121" s="49" t="s">
        <v>348</v>
      </c>
    </row>
    <row r="5122">
      <c r="A5122" s="49" t="s">
        <v>10497</v>
      </c>
      <c r="B5122" s="49" t="s">
        <v>10498</v>
      </c>
      <c r="C5122" s="50">
        <v>11.81</v>
      </c>
      <c r="D5122" s="51">
        <v>-0.3</v>
      </c>
      <c r="E5122" s="52">
        <v>-0.0248</v>
      </c>
      <c r="F5122" s="53">
        <v>4.78E8</v>
      </c>
      <c r="G5122" s="49" t="s">
        <v>56</v>
      </c>
      <c r="H5122" s="51">
        <v>2014.0</v>
      </c>
      <c r="I5122" s="51">
        <v>85132.0</v>
      </c>
      <c r="J5122" s="49" t="s">
        <v>82</v>
      </c>
      <c r="K5122" s="49" t="s">
        <v>83</v>
      </c>
    </row>
    <row r="5123">
      <c r="A5123" s="49" t="s">
        <v>10499</v>
      </c>
      <c r="B5123" s="49" t="s">
        <v>10500</v>
      </c>
      <c r="C5123" s="50">
        <v>10.92</v>
      </c>
      <c r="D5123" s="51">
        <v>-0.045</v>
      </c>
      <c r="E5123" s="52">
        <v>-0.0041</v>
      </c>
      <c r="F5123" s="51">
        <v>0.0</v>
      </c>
      <c r="G5123" s="49" t="s">
        <v>56</v>
      </c>
      <c r="I5123" s="51">
        <v>23515.0</v>
      </c>
      <c r="J5123" s="49" t="s">
        <v>72</v>
      </c>
      <c r="K5123" s="49" t="s">
        <v>481</v>
      </c>
    </row>
    <row r="5124">
      <c r="A5124" s="49" t="s">
        <v>10501</v>
      </c>
      <c r="B5124" s="49" t="s">
        <v>10502</v>
      </c>
      <c r="C5124" s="50">
        <v>0.6383</v>
      </c>
      <c r="D5124" s="51">
        <v>-0.0047</v>
      </c>
      <c r="E5124" s="52">
        <v>-0.0073</v>
      </c>
      <c r="F5124" s="51">
        <v>4376021.0</v>
      </c>
      <c r="G5124" s="49" t="s">
        <v>56</v>
      </c>
      <c r="I5124" s="51">
        <v>161671.0</v>
      </c>
      <c r="J5124" s="49" t="s">
        <v>82</v>
      </c>
      <c r="K5124" s="49" t="s">
        <v>139</v>
      </c>
    </row>
    <row r="5125">
      <c r="A5125" s="49" t="s">
        <v>10503</v>
      </c>
      <c r="B5125" s="49" t="s">
        <v>10504</v>
      </c>
      <c r="C5125" s="50">
        <v>1.66</v>
      </c>
      <c r="D5125" s="51">
        <v>-0.15</v>
      </c>
      <c r="E5125" s="52">
        <v>-0.0829</v>
      </c>
      <c r="F5125" s="51">
        <v>1.5308781E7</v>
      </c>
      <c r="G5125" s="49" t="s">
        <v>56</v>
      </c>
      <c r="I5125" s="51">
        <v>61789.0</v>
      </c>
      <c r="J5125" s="49" t="s">
        <v>107</v>
      </c>
      <c r="K5125" s="49" t="s">
        <v>348</v>
      </c>
    </row>
    <row r="5126">
      <c r="A5126" s="49" t="s">
        <v>10505</v>
      </c>
      <c r="B5126" s="49" t="s">
        <v>10506</v>
      </c>
      <c r="C5126" s="50">
        <v>41.98</v>
      </c>
      <c r="D5126" s="51">
        <v>-1.42</v>
      </c>
      <c r="E5126" s="52">
        <v>-0.0327</v>
      </c>
      <c r="F5126" s="53">
        <v>2.32E9</v>
      </c>
      <c r="G5126" s="49" t="s">
        <v>1194</v>
      </c>
      <c r="I5126" s="51">
        <v>229934.0</v>
      </c>
      <c r="J5126" s="49" t="s">
        <v>365</v>
      </c>
      <c r="K5126" s="49" t="s">
        <v>456</v>
      </c>
    </row>
    <row r="5127">
      <c r="A5127" s="49" t="s">
        <v>10507</v>
      </c>
      <c r="B5127" s="49" t="s">
        <v>10508</v>
      </c>
      <c r="C5127" s="50">
        <v>5.92</v>
      </c>
      <c r="D5127" s="51">
        <v>-0.17</v>
      </c>
      <c r="E5127" s="52">
        <v>-0.0279</v>
      </c>
      <c r="F5127" s="53">
        <v>2.75E8</v>
      </c>
      <c r="G5127" s="49" t="s">
        <v>56</v>
      </c>
      <c r="H5127" s="51">
        <v>2013.0</v>
      </c>
      <c r="I5127" s="51">
        <v>90214.0</v>
      </c>
      <c r="J5127" s="49" t="s">
        <v>95</v>
      </c>
      <c r="K5127" s="49" t="s">
        <v>1315</v>
      </c>
    </row>
    <row r="5128">
      <c r="A5128" s="49" t="s">
        <v>10509</v>
      </c>
      <c r="B5128" s="49" t="s">
        <v>10510</v>
      </c>
      <c r="C5128" s="50">
        <v>253.13</v>
      </c>
      <c r="D5128" s="51">
        <v>-8.21</v>
      </c>
      <c r="E5128" s="52">
        <v>-0.0314</v>
      </c>
      <c r="F5128" s="53">
        <v>7.81E10</v>
      </c>
      <c r="G5128" s="49" t="s">
        <v>56</v>
      </c>
      <c r="I5128" s="51">
        <v>3879064.0</v>
      </c>
      <c r="J5128" s="49" t="s">
        <v>107</v>
      </c>
      <c r="K5128" s="49" t="s">
        <v>819</v>
      </c>
    </row>
    <row r="5129">
      <c r="A5129" s="49" t="s">
        <v>10511</v>
      </c>
      <c r="B5129" s="49" t="s">
        <v>10512</v>
      </c>
      <c r="C5129" s="50">
        <v>35.99</v>
      </c>
      <c r="D5129" s="51">
        <v>-0.37</v>
      </c>
      <c r="E5129" s="52">
        <v>-0.0102</v>
      </c>
      <c r="F5129" s="53">
        <v>9.88E8</v>
      </c>
      <c r="G5129" s="49" t="s">
        <v>56</v>
      </c>
      <c r="I5129" s="51">
        <v>204626.0</v>
      </c>
      <c r="J5129" s="49" t="s">
        <v>315</v>
      </c>
      <c r="K5129" s="49" t="s">
        <v>469</v>
      </c>
    </row>
    <row r="5130">
      <c r="A5130" s="49" t="s">
        <v>10513</v>
      </c>
      <c r="B5130" s="49" t="s">
        <v>10514</v>
      </c>
      <c r="C5130" s="50">
        <v>11.78</v>
      </c>
      <c r="D5130" s="51">
        <v>-0.41</v>
      </c>
      <c r="E5130" s="52">
        <v>-0.0336</v>
      </c>
      <c r="F5130" s="53">
        <v>7.67E9</v>
      </c>
      <c r="G5130" s="49" t="s">
        <v>56</v>
      </c>
      <c r="I5130" s="51">
        <v>1.1878614E7</v>
      </c>
      <c r="J5130" s="49" t="s">
        <v>57</v>
      </c>
      <c r="K5130" s="49" t="s">
        <v>1795</v>
      </c>
    </row>
    <row r="5131">
      <c r="A5131" s="49" t="s">
        <v>10515</v>
      </c>
      <c r="B5131" s="49" t="s">
        <v>10516</v>
      </c>
      <c r="C5131" s="50">
        <v>14.77</v>
      </c>
      <c r="D5131" s="51">
        <v>-0.54</v>
      </c>
      <c r="E5131" s="52">
        <v>-0.0353</v>
      </c>
      <c r="F5131" s="53">
        <v>9.62E9</v>
      </c>
      <c r="G5131" s="49" t="s">
        <v>56</v>
      </c>
      <c r="I5131" s="51">
        <v>54232.0</v>
      </c>
      <c r="J5131" s="49" t="s">
        <v>57</v>
      </c>
      <c r="K5131" s="49" t="s">
        <v>1795</v>
      </c>
    </row>
    <row r="5132">
      <c r="A5132" s="49" t="s">
        <v>10517</v>
      </c>
      <c r="B5132" s="49" t="s">
        <v>10518</v>
      </c>
      <c r="C5132" s="50">
        <v>16.5</v>
      </c>
      <c r="D5132" s="51">
        <v>-0.37</v>
      </c>
      <c r="E5132" s="52">
        <v>-0.0219</v>
      </c>
      <c r="F5132" s="53">
        <v>1.07E10</v>
      </c>
      <c r="G5132" s="49" t="s">
        <v>56</v>
      </c>
      <c r="I5132" s="51">
        <v>27406.0</v>
      </c>
      <c r="J5132" s="49" t="s">
        <v>57</v>
      </c>
      <c r="K5132" s="49" t="s">
        <v>1795</v>
      </c>
    </row>
    <row r="5133">
      <c r="A5133" s="49" t="s">
        <v>10519</v>
      </c>
      <c r="B5133" s="49" t="s">
        <v>10520</v>
      </c>
      <c r="C5133" s="50">
        <v>32.61</v>
      </c>
      <c r="D5133" s="51">
        <v>-0.67</v>
      </c>
      <c r="E5133" s="52">
        <v>-0.0201</v>
      </c>
      <c r="F5133" s="53">
        <v>1.99E9</v>
      </c>
      <c r="G5133" s="49" t="s">
        <v>56</v>
      </c>
      <c r="I5133" s="51">
        <v>703365.0</v>
      </c>
      <c r="J5133" s="49" t="s">
        <v>223</v>
      </c>
      <c r="K5133" s="49" t="s">
        <v>2349</v>
      </c>
    </row>
    <row r="5134">
      <c r="A5134" s="49" t="s">
        <v>10521</v>
      </c>
      <c r="B5134" s="49" t="s">
        <v>10522</v>
      </c>
      <c r="C5134" s="50">
        <v>0.679</v>
      </c>
      <c r="D5134" s="51">
        <v>0.02</v>
      </c>
      <c r="E5134" s="52">
        <v>0.0304</v>
      </c>
      <c r="F5134" s="51">
        <v>3.7216876E7</v>
      </c>
      <c r="G5134" s="49" t="s">
        <v>56</v>
      </c>
      <c r="H5134" s="51">
        <v>2020.0</v>
      </c>
      <c r="I5134" s="51">
        <v>59874.0</v>
      </c>
      <c r="J5134" s="49" t="s">
        <v>82</v>
      </c>
      <c r="K5134" s="49" t="s">
        <v>139</v>
      </c>
    </row>
    <row r="5135">
      <c r="A5135" s="49" t="s">
        <v>10523</v>
      </c>
      <c r="B5135" s="49" t="s">
        <v>10524</v>
      </c>
      <c r="C5135" s="50">
        <v>16.04</v>
      </c>
      <c r="D5135" s="51">
        <v>-0.21</v>
      </c>
      <c r="E5135" s="52">
        <v>-0.0129</v>
      </c>
      <c r="F5135" s="53">
        <v>9.09E9</v>
      </c>
      <c r="G5135" s="49" t="s">
        <v>56</v>
      </c>
      <c r="H5135" s="51">
        <v>2021.0</v>
      </c>
      <c r="I5135" s="51">
        <v>4995797.0</v>
      </c>
      <c r="J5135" s="49" t="s">
        <v>107</v>
      </c>
      <c r="K5135" s="49" t="s">
        <v>262</v>
      </c>
    </row>
    <row r="5136">
      <c r="A5136" s="49" t="s">
        <v>10525</v>
      </c>
      <c r="B5136" s="49" t="s">
        <v>10526</v>
      </c>
      <c r="C5136" s="50">
        <v>8.06</v>
      </c>
      <c r="D5136" s="51">
        <v>0.2</v>
      </c>
      <c r="E5136" s="52">
        <v>0.0255</v>
      </c>
      <c r="F5136" s="51">
        <v>2.8423501E7</v>
      </c>
      <c r="G5136" s="49" t="s">
        <v>56</v>
      </c>
      <c r="I5136" s="51">
        <v>1413.0</v>
      </c>
      <c r="J5136" s="49" t="s">
        <v>57</v>
      </c>
      <c r="K5136" s="49" t="s">
        <v>1185</v>
      </c>
    </row>
    <row r="5137">
      <c r="A5137" s="49" t="s">
        <v>10527</v>
      </c>
      <c r="B5137" s="49" t="s">
        <v>10528</v>
      </c>
      <c r="C5137" s="50">
        <v>73.42</v>
      </c>
      <c r="D5137" s="51">
        <v>-1.7</v>
      </c>
      <c r="E5137" s="52">
        <v>-0.0226</v>
      </c>
      <c r="F5137" s="53">
        <v>1.63E9</v>
      </c>
      <c r="G5137" s="49" t="s">
        <v>56</v>
      </c>
      <c r="I5137" s="51">
        <v>73767.0</v>
      </c>
      <c r="J5137" s="49" t="s">
        <v>95</v>
      </c>
      <c r="K5137" s="49" t="s">
        <v>362</v>
      </c>
    </row>
    <row r="5138">
      <c r="A5138" s="49" t="s">
        <v>10529</v>
      </c>
      <c r="B5138" s="49" t="s">
        <v>10530</v>
      </c>
      <c r="C5138" s="50">
        <v>0.2839</v>
      </c>
      <c r="D5138" s="51">
        <v>-0.0234</v>
      </c>
      <c r="E5138" s="52">
        <v>-0.0762</v>
      </c>
      <c r="F5138" s="51">
        <v>3.1631763E7</v>
      </c>
      <c r="G5138" s="49" t="s">
        <v>56</v>
      </c>
      <c r="H5138" s="51">
        <v>2016.0</v>
      </c>
      <c r="I5138" s="51">
        <v>244930.0</v>
      </c>
      <c r="J5138" s="49" t="s">
        <v>82</v>
      </c>
      <c r="K5138" s="49" t="s">
        <v>178</v>
      </c>
    </row>
    <row r="5139">
      <c r="A5139" s="49" t="s">
        <v>10531</v>
      </c>
      <c r="B5139" s="49" t="s">
        <v>10532</v>
      </c>
      <c r="C5139" s="50">
        <v>0.1125</v>
      </c>
      <c r="D5139" s="51">
        <v>-0.0575</v>
      </c>
      <c r="E5139" s="52">
        <v>-0.3382</v>
      </c>
      <c r="F5139" s="51">
        <v>1.2534601E7</v>
      </c>
      <c r="G5139" s="49" t="s">
        <v>56</v>
      </c>
      <c r="I5139" s="51">
        <v>1000.0</v>
      </c>
      <c r="J5139" s="49" t="s">
        <v>82</v>
      </c>
      <c r="K5139" s="49" t="s">
        <v>178</v>
      </c>
    </row>
    <row r="5140">
      <c r="A5140" s="49" t="s">
        <v>10533</v>
      </c>
      <c r="B5140" s="49" t="s">
        <v>10534</v>
      </c>
      <c r="C5140" s="50">
        <v>2.255</v>
      </c>
      <c r="D5140" s="51">
        <v>-0.045</v>
      </c>
      <c r="E5140" s="52">
        <v>-0.0196</v>
      </c>
      <c r="F5140" s="51">
        <v>1.8799777E7</v>
      </c>
      <c r="G5140" s="49" t="s">
        <v>67</v>
      </c>
      <c r="H5140" s="51">
        <v>2019.0</v>
      </c>
      <c r="I5140" s="51">
        <v>83260.0</v>
      </c>
      <c r="J5140" s="49" t="s">
        <v>82</v>
      </c>
      <c r="K5140" s="49" t="s">
        <v>211</v>
      </c>
    </row>
    <row r="5141">
      <c r="A5141" s="49" t="s">
        <v>10535</v>
      </c>
      <c r="B5141" s="49" t="s">
        <v>10536</v>
      </c>
      <c r="C5141" s="50">
        <v>13.52</v>
      </c>
      <c r="D5141" s="51">
        <v>-0.21</v>
      </c>
      <c r="E5141" s="52">
        <v>-0.0153</v>
      </c>
      <c r="F5141" s="53">
        <v>1.99E9</v>
      </c>
      <c r="G5141" s="49" t="s">
        <v>1024</v>
      </c>
      <c r="H5141" s="51">
        <v>2021.0</v>
      </c>
      <c r="I5141" s="51">
        <v>115798.0</v>
      </c>
      <c r="J5141" s="49" t="s">
        <v>72</v>
      </c>
      <c r="K5141" s="49" t="s">
        <v>124</v>
      </c>
    </row>
    <row r="5142">
      <c r="A5142" s="49" t="s">
        <v>10537</v>
      </c>
      <c r="B5142" s="49" t="s">
        <v>10538</v>
      </c>
      <c r="C5142" s="50">
        <v>12.66</v>
      </c>
      <c r="D5142" s="51">
        <v>-0.2</v>
      </c>
      <c r="E5142" s="52">
        <v>-0.0156</v>
      </c>
      <c r="F5142" s="51">
        <v>0.0</v>
      </c>
      <c r="G5142" s="49" t="s">
        <v>56</v>
      </c>
      <c r="H5142" s="51">
        <v>2022.0</v>
      </c>
      <c r="I5142" s="51">
        <v>229188.0</v>
      </c>
      <c r="J5142" s="49" t="s">
        <v>72</v>
      </c>
      <c r="K5142" s="49" t="s">
        <v>124</v>
      </c>
    </row>
    <row r="5143">
      <c r="A5143" s="49" t="s">
        <v>10539</v>
      </c>
      <c r="B5143" s="49" t="s">
        <v>10540</v>
      </c>
      <c r="C5143" s="50">
        <v>14.93</v>
      </c>
      <c r="D5143" s="51">
        <v>-0.78</v>
      </c>
      <c r="E5143" s="52">
        <v>-0.0497</v>
      </c>
      <c r="F5143" s="53">
        <v>1.84E9</v>
      </c>
      <c r="G5143" s="49" t="s">
        <v>56</v>
      </c>
      <c r="H5143" s="51">
        <v>2021.0</v>
      </c>
      <c r="I5143" s="51">
        <v>52902.0</v>
      </c>
      <c r="J5143" s="49" t="s">
        <v>107</v>
      </c>
      <c r="K5143" s="49" t="s">
        <v>262</v>
      </c>
    </row>
    <row r="5144">
      <c r="A5144" s="49" t="s">
        <v>10541</v>
      </c>
      <c r="B5144" s="49" t="s">
        <v>10542</v>
      </c>
      <c r="C5144" s="50">
        <v>265.5</v>
      </c>
      <c r="D5144" s="51">
        <v>-2.73</v>
      </c>
      <c r="E5144" s="52">
        <v>-0.0102</v>
      </c>
      <c r="F5144" s="53">
        <v>1.61E10</v>
      </c>
      <c r="G5144" s="49" t="s">
        <v>56</v>
      </c>
      <c r="H5144" s="51">
        <v>2014.0</v>
      </c>
      <c r="I5144" s="51">
        <v>365064.0</v>
      </c>
      <c r="J5144" s="49" t="s">
        <v>107</v>
      </c>
      <c r="K5144" s="49" t="s">
        <v>262</v>
      </c>
    </row>
    <row r="5145">
      <c r="A5145" s="49" t="s">
        <v>10543</v>
      </c>
      <c r="B5145" s="49" t="s">
        <v>10544</v>
      </c>
      <c r="C5145" s="50">
        <v>5.87</v>
      </c>
      <c r="D5145" s="51">
        <v>0.02</v>
      </c>
      <c r="E5145" s="52">
        <v>0.0034</v>
      </c>
      <c r="F5145" s="53">
        <v>2.11E9</v>
      </c>
      <c r="G5145" s="49" t="s">
        <v>56</v>
      </c>
      <c r="I5145" s="51">
        <v>1323936.0</v>
      </c>
      <c r="J5145" s="49" t="s">
        <v>107</v>
      </c>
      <c r="K5145" s="49" t="s">
        <v>348</v>
      </c>
    </row>
    <row r="5146">
      <c r="A5146" s="49" t="s">
        <v>10545</v>
      </c>
      <c r="B5146" s="49" t="s">
        <v>10546</v>
      </c>
      <c r="C5146" s="50">
        <v>0.7205</v>
      </c>
      <c r="D5146" s="51">
        <v>-0.0295</v>
      </c>
      <c r="E5146" s="52">
        <v>-0.0393</v>
      </c>
      <c r="F5146" s="53">
        <v>2.59E8</v>
      </c>
      <c r="G5146" s="49" t="s">
        <v>56</v>
      </c>
      <c r="I5146" s="51">
        <v>3674.0</v>
      </c>
      <c r="J5146" s="49" t="s">
        <v>107</v>
      </c>
      <c r="K5146" s="49" t="s">
        <v>348</v>
      </c>
    </row>
    <row r="5147">
      <c r="A5147" s="49" t="s">
        <v>10547</v>
      </c>
      <c r="B5147" s="49" t="s">
        <v>10548</v>
      </c>
      <c r="C5147" s="50">
        <v>1.73</v>
      </c>
      <c r="D5147" s="51">
        <v>0.01</v>
      </c>
      <c r="E5147" s="52">
        <v>0.0058</v>
      </c>
      <c r="F5147" s="51">
        <v>9.1263337E7</v>
      </c>
      <c r="G5147" s="49" t="s">
        <v>56</v>
      </c>
      <c r="I5147" s="51">
        <v>47666.0</v>
      </c>
      <c r="J5147" s="49" t="s">
        <v>107</v>
      </c>
      <c r="K5147" s="49" t="s">
        <v>348</v>
      </c>
    </row>
    <row r="5148">
      <c r="A5148" s="49" t="s">
        <v>10549</v>
      </c>
      <c r="B5148" s="49" t="s">
        <v>10550</v>
      </c>
      <c r="C5148" s="50">
        <v>118.19</v>
      </c>
      <c r="D5148" s="51">
        <v>-0.08</v>
      </c>
      <c r="E5148" s="52">
        <v>-7.0E-4</v>
      </c>
      <c r="F5148" s="53">
        <v>4.27E10</v>
      </c>
      <c r="G5148" s="49" t="s">
        <v>56</v>
      </c>
      <c r="H5148" s="51">
        <v>1983.0</v>
      </c>
      <c r="I5148" s="51">
        <v>1622631.0</v>
      </c>
      <c r="J5148" s="49" t="s">
        <v>95</v>
      </c>
      <c r="K5148" s="49" t="s">
        <v>215</v>
      </c>
    </row>
    <row r="5149">
      <c r="A5149" s="49" t="s">
        <v>10551</v>
      </c>
      <c r="B5149" s="49" t="s">
        <v>10552</v>
      </c>
      <c r="C5149" s="50">
        <v>52.6</v>
      </c>
      <c r="D5149" s="51">
        <v>0.1</v>
      </c>
      <c r="E5149" s="52">
        <v>0.0019</v>
      </c>
      <c r="F5149" s="53">
        <v>4.93E9</v>
      </c>
      <c r="G5149" s="49" t="s">
        <v>56</v>
      </c>
      <c r="I5149" s="51">
        <v>718118.0</v>
      </c>
      <c r="J5149" s="49" t="s">
        <v>72</v>
      </c>
      <c r="K5149" s="49" t="s">
        <v>133</v>
      </c>
    </row>
    <row r="5150">
      <c r="A5150" s="49" t="s">
        <v>10553</v>
      </c>
      <c r="B5150" s="49" t="s">
        <v>10554</v>
      </c>
      <c r="C5150" s="50">
        <v>30.78</v>
      </c>
      <c r="D5150" s="51">
        <v>0.2</v>
      </c>
      <c r="E5150" s="52">
        <v>0.0065</v>
      </c>
      <c r="F5150" s="53">
        <v>1.69E10</v>
      </c>
      <c r="G5150" s="49" t="s">
        <v>121</v>
      </c>
      <c r="H5150" s="54"/>
      <c r="I5150" s="51">
        <v>935615.0</v>
      </c>
      <c r="J5150" s="49" t="s">
        <v>223</v>
      </c>
      <c r="K5150" s="49" t="s">
        <v>953</v>
      </c>
    </row>
    <row r="5151">
      <c r="A5151" s="49" t="s">
        <v>10555</v>
      </c>
      <c r="B5151" s="49" t="s">
        <v>10556</v>
      </c>
      <c r="C5151" s="50">
        <v>10.87</v>
      </c>
      <c r="D5151" s="51">
        <v>-0.02</v>
      </c>
      <c r="E5151" s="52">
        <v>-0.0018</v>
      </c>
      <c r="F5151" s="51">
        <v>0.0</v>
      </c>
      <c r="G5151" s="49" t="s">
        <v>56</v>
      </c>
      <c r="H5151" s="51">
        <v>2021.0</v>
      </c>
      <c r="I5151" s="51">
        <v>600.0</v>
      </c>
      <c r="J5151" s="49" t="s">
        <v>57</v>
      </c>
      <c r="K5151" s="49" t="s">
        <v>1246</v>
      </c>
    </row>
    <row r="5152">
      <c r="A5152" s="49" t="s">
        <v>10557</v>
      </c>
      <c r="B5152" s="49" t="s">
        <v>10558</v>
      </c>
      <c r="C5152" s="50">
        <v>10.67</v>
      </c>
      <c r="D5152" s="51">
        <v>0.0</v>
      </c>
      <c r="E5152" s="52">
        <v>0.0</v>
      </c>
      <c r="F5152" s="51">
        <v>0.0</v>
      </c>
      <c r="G5152" s="49" t="s">
        <v>56</v>
      </c>
      <c r="H5152" s="51">
        <v>2021.0</v>
      </c>
      <c r="I5152" s="51">
        <v>3.0</v>
      </c>
      <c r="J5152" s="49" t="s">
        <v>57</v>
      </c>
      <c r="K5152" s="49" t="s">
        <v>1246</v>
      </c>
    </row>
    <row r="5153">
      <c r="A5153" s="49" t="s">
        <v>10559</v>
      </c>
      <c r="B5153" s="49" t="s">
        <v>10560</v>
      </c>
      <c r="C5153" s="50">
        <v>0.05</v>
      </c>
      <c r="D5153" s="51">
        <v>0.0</v>
      </c>
      <c r="E5153" s="52">
        <v>0.0</v>
      </c>
      <c r="F5153" s="51">
        <v>0.0</v>
      </c>
      <c r="G5153" s="49" t="s">
        <v>56</v>
      </c>
      <c r="H5153" s="51">
        <v>2021.0</v>
      </c>
      <c r="I5153" s="51">
        <v>80.0</v>
      </c>
      <c r="J5153" s="49" t="s">
        <v>57</v>
      </c>
      <c r="K5153" s="49" t="s">
        <v>1246</v>
      </c>
    </row>
    <row r="5154">
      <c r="A5154" s="49" t="s">
        <v>10561</v>
      </c>
      <c r="B5154" s="49" t="s">
        <v>10562</v>
      </c>
      <c r="C5154" s="50">
        <v>12.2</v>
      </c>
      <c r="D5154" s="51">
        <v>0.06</v>
      </c>
      <c r="E5154" s="52">
        <v>0.0049</v>
      </c>
      <c r="F5154" s="51">
        <v>3.3576877E7</v>
      </c>
      <c r="G5154" s="49" t="s">
        <v>56</v>
      </c>
      <c r="H5154" s="51">
        <v>2021.0</v>
      </c>
      <c r="I5154" s="51">
        <v>1092.0</v>
      </c>
      <c r="J5154" s="49" t="s">
        <v>72</v>
      </c>
      <c r="K5154" s="49" t="s">
        <v>1858</v>
      </c>
    </row>
    <row r="5155">
      <c r="A5155" s="49" t="s">
        <v>10563</v>
      </c>
      <c r="B5155" s="49" t="s">
        <v>10564</v>
      </c>
      <c r="C5155" s="50">
        <v>49.33</v>
      </c>
      <c r="D5155" s="51">
        <v>-0.96</v>
      </c>
      <c r="E5155" s="52">
        <v>-0.0191</v>
      </c>
      <c r="F5155" s="53">
        <v>6.1E9</v>
      </c>
      <c r="G5155" s="49" t="s">
        <v>56</v>
      </c>
      <c r="H5155" s="51">
        <v>2012.0</v>
      </c>
      <c r="I5155" s="51">
        <v>1984793.0</v>
      </c>
      <c r="J5155" s="49" t="s">
        <v>223</v>
      </c>
      <c r="K5155" s="49" t="s">
        <v>2349</v>
      </c>
    </row>
    <row r="5156">
      <c r="A5156" s="49" t="s">
        <v>10565</v>
      </c>
      <c r="B5156" s="49" t="s">
        <v>10566</v>
      </c>
      <c r="C5156" s="50">
        <v>8.41</v>
      </c>
      <c r="D5156" s="51">
        <v>0.01</v>
      </c>
      <c r="E5156" s="52">
        <v>0.0012</v>
      </c>
      <c r="F5156" s="53">
        <v>2.18E8</v>
      </c>
      <c r="G5156" s="49" t="s">
        <v>56</v>
      </c>
      <c r="H5156" s="51">
        <v>2019.0</v>
      </c>
      <c r="I5156" s="51">
        <v>9681.0</v>
      </c>
      <c r="J5156" s="49" t="s">
        <v>72</v>
      </c>
      <c r="K5156" s="49" t="s">
        <v>1858</v>
      </c>
    </row>
    <row r="5157">
      <c r="A5157" s="49" t="s">
        <v>10567</v>
      </c>
      <c r="B5157" s="49" t="s">
        <v>10568</v>
      </c>
      <c r="C5157" s="50">
        <v>59.44</v>
      </c>
      <c r="D5157" s="51">
        <v>-1.17</v>
      </c>
      <c r="E5157" s="52">
        <v>-0.0193</v>
      </c>
      <c r="F5157" s="53">
        <v>2.94E9</v>
      </c>
      <c r="G5157" s="49" t="s">
        <v>56</v>
      </c>
      <c r="H5157" s="51">
        <v>2005.0</v>
      </c>
      <c r="I5157" s="51">
        <v>233398.0</v>
      </c>
      <c r="J5157" s="49" t="s">
        <v>82</v>
      </c>
      <c r="K5157" s="49" t="s">
        <v>83</v>
      </c>
    </row>
    <row r="5158">
      <c r="A5158" s="49" t="s">
        <v>10569</v>
      </c>
      <c r="B5158" s="49" t="s">
        <v>10570</v>
      </c>
      <c r="C5158" s="50">
        <v>13.5</v>
      </c>
      <c r="D5158" s="51">
        <v>-0.01</v>
      </c>
      <c r="E5158" s="52">
        <v>-7.0E-4</v>
      </c>
      <c r="F5158" s="51">
        <v>8.1949698E7</v>
      </c>
      <c r="G5158" s="49" t="s">
        <v>56</v>
      </c>
      <c r="I5158" s="51">
        <v>802.0</v>
      </c>
      <c r="J5158" s="49" t="s">
        <v>72</v>
      </c>
      <c r="K5158" s="49" t="s">
        <v>133</v>
      </c>
    </row>
    <row r="5159">
      <c r="A5159" s="49" t="s">
        <v>10571</v>
      </c>
      <c r="B5159" s="49" t="s">
        <v>10572</v>
      </c>
      <c r="C5159" s="50">
        <v>3.48</v>
      </c>
      <c r="D5159" s="51">
        <v>-0.12</v>
      </c>
      <c r="E5159" s="52">
        <v>-0.0333</v>
      </c>
      <c r="F5159" s="53">
        <v>6.13E8</v>
      </c>
      <c r="G5159" s="49" t="s">
        <v>56</v>
      </c>
      <c r="I5159" s="51">
        <v>1075463.0</v>
      </c>
      <c r="J5159" s="49" t="s">
        <v>315</v>
      </c>
      <c r="K5159" s="49" t="s">
        <v>469</v>
      </c>
    </row>
    <row r="5160">
      <c r="A5160" s="49" t="s">
        <v>10573</v>
      </c>
      <c r="B5160" s="49" t="s">
        <v>10574</v>
      </c>
      <c r="C5160" s="50">
        <v>16.07</v>
      </c>
      <c r="D5160" s="51">
        <v>0.47</v>
      </c>
      <c r="E5160" s="52">
        <v>0.0301</v>
      </c>
      <c r="F5160" s="54"/>
      <c r="G5160" s="49" t="s">
        <v>56</v>
      </c>
      <c r="I5160" s="51">
        <v>42252.0</v>
      </c>
      <c r="J5160" s="54"/>
      <c r="K5160" s="54"/>
    </row>
    <row r="5161">
      <c r="A5161" s="49" t="s">
        <v>10575</v>
      </c>
      <c r="B5161" s="49" t="s">
        <v>10576</v>
      </c>
      <c r="C5161" s="50">
        <v>0.8747</v>
      </c>
      <c r="D5161" s="51">
        <v>-0.0426</v>
      </c>
      <c r="E5161" s="52">
        <v>-0.0464</v>
      </c>
      <c r="F5161" s="51">
        <v>2587132.0</v>
      </c>
      <c r="G5161" s="49" t="s">
        <v>56</v>
      </c>
      <c r="I5161" s="51">
        <v>44030.0</v>
      </c>
      <c r="J5161" s="49" t="s">
        <v>82</v>
      </c>
      <c r="K5161" s="49" t="s">
        <v>83</v>
      </c>
    </row>
    <row r="5162">
      <c r="A5162" s="49" t="s">
        <v>10577</v>
      </c>
      <c r="B5162" s="49" t="s">
        <v>10578</v>
      </c>
      <c r="C5162" s="50">
        <v>8.58</v>
      </c>
      <c r="D5162" s="51">
        <v>0.04</v>
      </c>
      <c r="E5162" s="52">
        <v>0.0047</v>
      </c>
      <c r="F5162" s="53">
        <v>2.52E8</v>
      </c>
      <c r="G5162" s="49" t="s">
        <v>56</v>
      </c>
      <c r="H5162" s="51">
        <v>2013.0</v>
      </c>
      <c r="I5162" s="51">
        <v>118603.0</v>
      </c>
      <c r="J5162" s="49" t="s">
        <v>95</v>
      </c>
      <c r="K5162" s="49" t="s">
        <v>1195</v>
      </c>
    </row>
    <row r="5163">
      <c r="A5163" s="49" t="s">
        <v>10579</v>
      </c>
      <c r="B5163" s="49" t="s">
        <v>10580</v>
      </c>
      <c r="C5163" s="50">
        <v>16.36</v>
      </c>
      <c r="D5163" s="51">
        <v>-0.16</v>
      </c>
      <c r="E5163" s="52">
        <v>-0.0097</v>
      </c>
      <c r="F5163" s="53">
        <v>1.07E11</v>
      </c>
      <c r="G5163" s="49" t="s">
        <v>144</v>
      </c>
      <c r="H5163" s="54"/>
      <c r="I5163" s="51">
        <v>2.0130113E7</v>
      </c>
      <c r="J5163" s="49" t="s">
        <v>223</v>
      </c>
      <c r="K5163" s="49" t="s">
        <v>953</v>
      </c>
    </row>
    <row r="5164">
      <c r="A5164" s="49" t="s">
        <v>10581</v>
      </c>
      <c r="B5164" s="49" t="s">
        <v>10582</v>
      </c>
      <c r="C5164" s="50">
        <v>21.25</v>
      </c>
      <c r="D5164" s="51">
        <v>0.74</v>
      </c>
      <c r="E5164" s="52">
        <v>0.0361</v>
      </c>
      <c r="F5164" s="53">
        <v>9.9E8</v>
      </c>
      <c r="G5164" s="49" t="s">
        <v>56</v>
      </c>
      <c r="I5164" s="51">
        <v>70993.0</v>
      </c>
      <c r="J5164" s="49" t="s">
        <v>223</v>
      </c>
      <c r="K5164" s="49" t="s">
        <v>953</v>
      </c>
    </row>
    <row r="5165">
      <c r="A5165" s="49" t="s">
        <v>10583</v>
      </c>
      <c r="B5165" s="49" t="s">
        <v>10584</v>
      </c>
      <c r="C5165" s="50">
        <v>0.8878</v>
      </c>
      <c r="D5165" s="51">
        <v>-0.0271</v>
      </c>
      <c r="E5165" s="52">
        <v>-0.0296</v>
      </c>
      <c r="F5165" s="51">
        <v>4148311.0</v>
      </c>
      <c r="G5165" s="49" t="s">
        <v>67</v>
      </c>
      <c r="H5165" s="51">
        <v>2019.0</v>
      </c>
      <c r="I5165" s="51">
        <v>73590.0</v>
      </c>
      <c r="J5165" s="49" t="s">
        <v>107</v>
      </c>
      <c r="K5165" s="49" t="s">
        <v>348</v>
      </c>
    </row>
    <row r="5166">
      <c r="A5166" s="49" t="s">
        <v>10585</v>
      </c>
      <c r="B5166" s="49" t="s">
        <v>10586</v>
      </c>
      <c r="C5166" s="50">
        <v>2.36</v>
      </c>
      <c r="D5166" s="51">
        <v>-0.08</v>
      </c>
      <c r="E5166" s="52">
        <v>-0.0328</v>
      </c>
      <c r="F5166" s="53">
        <v>1.12E8</v>
      </c>
      <c r="G5166" s="49" t="s">
        <v>56</v>
      </c>
      <c r="I5166" s="51">
        <v>31761.0</v>
      </c>
      <c r="J5166" s="49" t="s">
        <v>82</v>
      </c>
      <c r="K5166" s="49" t="s">
        <v>83</v>
      </c>
    </row>
    <row r="5167">
      <c r="A5167" s="49" t="s">
        <v>10587</v>
      </c>
      <c r="B5167" s="49" t="s">
        <v>10588</v>
      </c>
      <c r="C5167" s="50">
        <v>82.55</v>
      </c>
      <c r="D5167" s="51">
        <v>-1.1</v>
      </c>
      <c r="E5167" s="52">
        <v>-0.0132</v>
      </c>
      <c r="F5167" s="53">
        <v>4.32E10</v>
      </c>
      <c r="G5167" s="49" t="s">
        <v>56</v>
      </c>
      <c r="I5167" s="51">
        <v>2445237.0</v>
      </c>
      <c r="J5167" s="49" t="s">
        <v>95</v>
      </c>
      <c r="K5167" s="49" t="s">
        <v>1289</v>
      </c>
    </row>
    <row r="5168">
      <c r="A5168" s="49" t="s">
        <v>10589</v>
      </c>
      <c r="B5168" s="49" t="s">
        <v>10590</v>
      </c>
      <c r="C5168" s="50">
        <v>15.4</v>
      </c>
      <c r="D5168" s="51">
        <v>-0.28</v>
      </c>
      <c r="E5168" s="52">
        <v>-0.0179</v>
      </c>
      <c r="F5168" s="53">
        <v>2.21E8</v>
      </c>
      <c r="G5168" s="49" t="s">
        <v>56</v>
      </c>
      <c r="H5168" s="51">
        <v>2018.0</v>
      </c>
      <c r="I5168" s="51">
        <v>12995.0</v>
      </c>
      <c r="J5168" s="49" t="s">
        <v>72</v>
      </c>
      <c r="K5168" s="49" t="s">
        <v>133</v>
      </c>
    </row>
    <row r="5169">
      <c r="A5169" s="49" t="s">
        <v>10591</v>
      </c>
      <c r="B5169" s="49" t="s">
        <v>10592</v>
      </c>
      <c r="C5169" s="50">
        <v>6.26</v>
      </c>
      <c r="D5169" s="51">
        <v>-2.97</v>
      </c>
      <c r="E5169" s="52">
        <v>-0.3218</v>
      </c>
      <c r="F5169" s="51">
        <v>0.0</v>
      </c>
      <c r="G5169" s="49" t="s">
        <v>56</v>
      </c>
      <c r="H5169" s="51">
        <v>2021.0</v>
      </c>
      <c r="I5169" s="51">
        <v>84256.0</v>
      </c>
      <c r="J5169" s="49" t="s">
        <v>72</v>
      </c>
      <c r="K5169" s="49" t="s">
        <v>73</v>
      </c>
    </row>
    <row r="5170">
      <c r="A5170" s="49" t="s">
        <v>10593</v>
      </c>
      <c r="B5170" s="49" t="s">
        <v>10594</v>
      </c>
      <c r="C5170" s="50">
        <v>9.39</v>
      </c>
      <c r="D5170" s="51">
        <v>-1.02</v>
      </c>
      <c r="E5170" s="52">
        <v>-0.098</v>
      </c>
      <c r="F5170" s="51">
        <v>0.0</v>
      </c>
      <c r="G5170" s="49" t="s">
        <v>56</v>
      </c>
      <c r="H5170" s="51">
        <v>2021.0</v>
      </c>
      <c r="I5170" s="51">
        <v>131.0</v>
      </c>
      <c r="J5170" s="49" t="s">
        <v>72</v>
      </c>
      <c r="K5170" s="49" t="s">
        <v>73</v>
      </c>
    </row>
    <row r="5171">
      <c r="A5171" s="49" t="s">
        <v>10595</v>
      </c>
      <c r="B5171" s="49" t="s">
        <v>10596</v>
      </c>
      <c r="C5171" s="50">
        <v>0.0406</v>
      </c>
      <c r="D5171" s="51">
        <v>-0.0094</v>
      </c>
      <c r="E5171" s="52">
        <v>-0.188</v>
      </c>
      <c r="F5171" s="51">
        <v>0.0</v>
      </c>
      <c r="G5171" s="49" t="s">
        <v>56</v>
      </c>
      <c r="H5171" s="51">
        <v>2021.0</v>
      </c>
      <c r="I5171" s="51">
        <v>33416.0</v>
      </c>
      <c r="J5171" s="49" t="s">
        <v>72</v>
      </c>
      <c r="K5171" s="49" t="s">
        <v>73</v>
      </c>
    </row>
    <row r="5172">
      <c r="A5172" s="49" t="s">
        <v>10597</v>
      </c>
      <c r="B5172" s="49" t="s">
        <v>10598</v>
      </c>
      <c r="C5172" s="50">
        <v>5.9</v>
      </c>
      <c r="D5172" s="51">
        <v>-0.13</v>
      </c>
      <c r="E5172" s="52">
        <v>-0.0216</v>
      </c>
      <c r="F5172" s="51">
        <v>0.0</v>
      </c>
      <c r="G5172" s="49" t="s">
        <v>56</v>
      </c>
      <c r="I5172" s="51">
        <v>68748.0</v>
      </c>
      <c r="J5172" s="49" t="s">
        <v>72</v>
      </c>
      <c r="K5172" s="49" t="s">
        <v>481</v>
      </c>
    </row>
    <row r="5173">
      <c r="A5173" s="49" t="s">
        <v>10599</v>
      </c>
      <c r="B5173" s="49" t="s">
        <v>10600</v>
      </c>
      <c r="C5173" s="50">
        <v>16.0</v>
      </c>
      <c r="D5173" s="51">
        <v>-0.21</v>
      </c>
      <c r="E5173" s="52">
        <v>-0.013</v>
      </c>
      <c r="F5173" s="53">
        <v>4.53E10</v>
      </c>
      <c r="G5173" s="49" t="s">
        <v>56</v>
      </c>
      <c r="I5173" s="51">
        <v>1.0514217E7</v>
      </c>
      <c r="J5173" s="49" t="s">
        <v>365</v>
      </c>
      <c r="K5173" s="49" t="s">
        <v>366</v>
      </c>
    </row>
    <row r="5174">
      <c r="A5174" s="49" t="s">
        <v>10601</v>
      </c>
      <c r="B5174" s="49" t="s">
        <v>10602</v>
      </c>
      <c r="C5174" s="50">
        <v>20.33</v>
      </c>
      <c r="D5174" s="51">
        <v>-0.16</v>
      </c>
      <c r="E5174" s="52">
        <v>-0.0078</v>
      </c>
      <c r="F5174" s="54"/>
      <c r="G5174" s="49" t="s">
        <v>56</v>
      </c>
      <c r="I5174" s="51">
        <v>3073.0</v>
      </c>
      <c r="J5174" s="54"/>
      <c r="K5174" s="54"/>
    </row>
    <row r="5175">
      <c r="A5175" s="49" t="s">
        <v>10603</v>
      </c>
      <c r="B5175" s="49" t="s">
        <v>10604</v>
      </c>
      <c r="C5175" s="50">
        <v>17.35</v>
      </c>
      <c r="D5175" s="51">
        <v>-0.475</v>
      </c>
      <c r="E5175" s="52">
        <v>-0.0267</v>
      </c>
      <c r="F5175" s="54"/>
      <c r="G5175" s="49" t="s">
        <v>56</v>
      </c>
      <c r="I5175" s="51">
        <v>2509.0</v>
      </c>
      <c r="J5175" s="54"/>
      <c r="K5175" s="54"/>
    </row>
    <row r="5176">
      <c r="A5176" s="49" t="s">
        <v>10605</v>
      </c>
      <c r="B5176" s="49" t="s">
        <v>10606</v>
      </c>
      <c r="C5176" s="50">
        <v>16.26</v>
      </c>
      <c r="D5176" s="51">
        <v>-0.2199</v>
      </c>
      <c r="E5176" s="52">
        <v>-0.0133</v>
      </c>
      <c r="F5176" s="54"/>
      <c r="G5176" s="49" t="s">
        <v>56</v>
      </c>
      <c r="I5176" s="51">
        <v>1085.0</v>
      </c>
      <c r="J5176" s="54"/>
      <c r="K5176" s="54"/>
    </row>
    <row r="5177">
      <c r="A5177" s="49" t="s">
        <v>10607</v>
      </c>
      <c r="B5177" s="49" t="s">
        <v>10608</v>
      </c>
      <c r="C5177" s="50">
        <v>15.72</v>
      </c>
      <c r="D5177" s="51">
        <v>0.01</v>
      </c>
      <c r="E5177" s="52">
        <v>6.0E-4</v>
      </c>
      <c r="F5177" s="54"/>
      <c r="G5177" s="49" t="s">
        <v>56</v>
      </c>
      <c r="I5177" s="51">
        <v>222.0</v>
      </c>
      <c r="J5177" s="54"/>
      <c r="K5177" s="54"/>
    </row>
    <row r="5178">
      <c r="A5178" s="49" t="s">
        <v>10609</v>
      </c>
      <c r="B5178" s="49" t="s">
        <v>10610</v>
      </c>
      <c r="C5178" s="50">
        <v>16.41</v>
      </c>
      <c r="D5178" s="51">
        <v>0.51</v>
      </c>
      <c r="E5178" s="52">
        <v>0.0321</v>
      </c>
      <c r="F5178" s="54"/>
      <c r="G5178" s="49" t="s">
        <v>56</v>
      </c>
      <c r="I5178" s="51">
        <v>1253.0</v>
      </c>
      <c r="J5178" s="54"/>
      <c r="K5178" s="54"/>
    </row>
    <row r="5179">
      <c r="A5179" s="49" t="s">
        <v>10611</v>
      </c>
      <c r="B5179" s="49" t="s">
        <v>10612</v>
      </c>
      <c r="C5179" s="50">
        <v>14.95</v>
      </c>
      <c r="D5179" s="51">
        <v>-0.0499</v>
      </c>
      <c r="E5179" s="52">
        <v>-0.0033</v>
      </c>
      <c r="F5179" s="54"/>
      <c r="G5179" s="49" t="s">
        <v>56</v>
      </c>
      <c r="I5179" s="51">
        <v>1306.0</v>
      </c>
      <c r="J5179" s="54"/>
      <c r="K5179" s="54"/>
    </row>
    <row r="5180">
      <c r="A5180" s="49" t="s">
        <v>10613</v>
      </c>
      <c r="B5180" s="49" t="s">
        <v>10614</v>
      </c>
      <c r="C5180" s="50">
        <v>14.65</v>
      </c>
      <c r="D5180" s="51">
        <v>0.025</v>
      </c>
      <c r="E5180" s="52">
        <v>0.0017</v>
      </c>
      <c r="F5180" s="54"/>
      <c r="G5180" s="49" t="s">
        <v>56</v>
      </c>
      <c r="I5180" s="51">
        <v>225.0</v>
      </c>
      <c r="J5180" s="54"/>
      <c r="K5180" s="54"/>
    </row>
    <row r="5181">
      <c r="A5181" s="49" t="s">
        <v>10615</v>
      </c>
      <c r="B5181" s="49" t="s">
        <v>10616</v>
      </c>
      <c r="C5181" s="50">
        <v>13.75</v>
      </c>
      <c r="D5181" s="51">
        <v>0.12</v>
      </c>
      <c r="E5181" s="52">
        <v>0.0088</v>
      </c>
      <c r="F5181" s="54"/>
      <c r="G5181" s="49" t="s">
        <v>56</v>
      </c>
      <c r="I5181" s="51">
        <v>1092.0</v>
      </c>
      <c r="J5181" s="54"/>
      <c r="K5181" s="54"/>
    </row>
    <row r="5182">
      <c r="A5182" s="49" t="s">
        <v>10617</v>
      </c>
      <c r="B5182" s="49" t="s">
        <v>10618</v>
      </c>
      <c r="C5182" s="50">
        <v>44.13</v>
      </c>
      <c r="D5182" s="51">
        <v>-0.48</v>
      </c>
      <c r="E5182" s="52">
        <v>-0.0108</v>
      </c>
      <c r="F5182" s="53">
        <v>3.53E9</v>
      </c>
      <c r="G5182" s="49" t="s">
        <v>56</v>
      </c>
      <c r="I5182" s="51">
        <v>286700.0</v>
      </c>
      <c r="J5182" s="49" t="s">
        <v>68</v>
      </c>
      <c r="K5182" s="49" t="s">
        <v>86</v>
      </c>
    </row>
    <row r="5183">
      <c r="A5183" s="49" t="s">
        <v>10619</v>
      </c>
      <c r="B5183" s="49" t="s">
        <v>10620</v>
      </c>
      <c r="C5183" s="50">
        <v>5.01</v>
      </c>
      <c r="D5183" s="51">
        <v>0.01</v>
      </c>
      <c r="E5183" s="52">
        <v>0.002</v>
      </c>
      <c r="F5183" s="51">
        <v>0.0</v>
      </c>
      <c r="G5183" s="49" t="s">
        <v>56</v>
      </c>
      <c r="H5183" s="51">
        <v>2002.0</v>
      </c>
      <c r="I5183" s="51">
        <v>104524.0</v>
      </c>
      <c r="J5183" s="49" t="s">
        <v>72</v>
      </c>
      <c r="K5183" s="49" t="s">
        <v>481</v>
      </c>
    </row>
    <row r="5184">
      <c r="A5184" s="49" t="s">
        <v>10621</v>
      </c>
      <c r="B5184" s="49" t="s">
        <v>10622</v>
      </c>
      <c r="C5184" s="50">
        <v>7.51</v>
      </c>
      <c r="D5184" s="51">
        <v>-0.04</v>
      </c>
      <c r="E5184" s="52">
        <v>-0.0053</v>
      </c>
      <c r="F5184" s="51">
        <v>0.0</v>
      </c>
      <c r="G5184" s="49" t="s">
        <v>56</v>
      </c>
      <c r="H5184" s="51">
        <v>1993.0</v>
      </c>
      <c r="I5184" s="51">
        <v>28809.0</v>
      </c>
      <c r="J5184" s="49" t="s">
        <v>72</v>
      </c>
      <c r="K5184" s="49" t="s">
        <v>481</v>
      </c>
    </row>
    <row r="5185">
      <c r="A5185" s="49" t="s">
        <v>10623</v>
      </c>
      <c r="B5185" s="49" t="s">
        <v>10624</v>
      </c>
      <c r="C5185" s="50">
        <v>10.86</v>
      </c>
      <c r="D5185" s="51">
        <v>-0.04</v>
      </c>
      <c r="E5185" s="52">
        <v>-0.0037</v>
      </c>
      <c r="F5185" s="51">
        <v>0.0</v>
      </c>
      <c r="G5185" s="49" t="s">
        <v>56</v>
      </c>
      <c r="H5185" s="51">
        <v>2001.0</v>
      </c>
      <c r="I5185" s="51">
        <v>184577.0</v>
      </c>
      <c r="J5185" s="49" t="s">
        <v>72</v>
      </c>
      <c r="K5185" s="49" t="s">
        <v>124</v>
      </c>
    </row>
    <row r="5186">
      <c r="A5186" s="49" t="s">
        <v>10625</v>
      </c>
      <c r="B5186" s="49" t="s">
        <v>10626</v>
      </c>
      <c r="C5186" s="50">
        <v>64.55</v>
      </c>
      <c r="D5186" s="51">
        <v>-0.68</v>
      </c>
      <c r="E5186" s="52">
        <v>-0.0104</v>
      </c>
      <c r="F5186" s="53">
        <v>9.19E9</v>
      </c>
      <c r="G5186" s="49" t="s">
        <v>56</v>
      </c>
      <c r="H5186" s="51">
        <v>2021.0</v>
      </c>
      <c r="I5186" s="51">
        <v>1057848.0</v>
      </c>
      <c r="J5186" s="49" t="s">
        <v>107</v>
      </c>
      <c r="K5186" s="49" t="s">
        <v>262</v>
      </c>
    </row>
    <row r="5187">
      <c r="A5187" s="49" t="s">
        <v>10627</v>
      </c>
      <c r="B5187" s="49" t="s">
        <v>10628</v>
      </c>
      <c r="C5187" s="50">
        <v>8.29</v>
      </c>
      <c r="D5187" s="51">
        <v>-0.05</v>
      </c>
      <c r="E5187" s="52">
        <v>-0.006</v>
      </c>
      <c r="F5187" s="51">
        <v>0.0</v>
      </c>
      <c r="G5187" s="49" t="s">
        <v>56</v>
      </c>
      <c r="H5187" s="51">
        <v>2001.0</v>
      </c>
      <c r="I5187" s="51">
        <v>77206.0</v>
      </c>
      <c r="J5187" s="49" t="s">
        <v>72</v>
      </c>
      <c r="K5187" s="49" t="s">
        <v>124</v>
      </c>
    </row>
    <row r="5188">
      <c r="A5188" s="49" t="s">
        <v>10629</v>
      </c>
      <c r="B5188" s="49" t="s">
        <v>10630</v>
      </c>
      <c r="C5188" s="50">
        <v>28.69</v>
      </c>
      <c r="D5188" s="51">
        <v>-0.71</v>
      </c>
      <c r="E5188" s="52">
        <v>-0.0242</v>
      </c>
      <c r="F5188" s="53">
        <v>1.33E9</v>
      </c>
      <c r="G5188" s="49" t="s">
        <v>56</v>
      </c>
      <c r="H5188" s="51">
        <v>2011.0</v>
      </c>
      <c r="I5188" s="51">
        <v>435248.0</v>
      </c>
      <c r="J5188" s="49" t="s">
        <v>82</v>
      </c>
      <c r="K5188" s="49" t="s">
        <v>83</v>
      </c>
    </row>
    <row r="5189">
      <c r="A5189" s="49" t="s">
        <v>10631</v>
      </c>
      <c r="B5189" s="49" t="s">
        <v>10632</v>
      </c>
      <c r="C5189" s="50">
        <v>0.54</v>
      </c>
      <c r="D5189" s="51">
        <v>-0.0061</v>
      </c>
      <c r="E5189" s="52">
        <v>-0.0112</v>
      </c>
      <c r="F5189" s="51">
        <v>1.3246996E7</v>
      </c>
      <c r="G5189" s="49" t="s">
        <v>56</v>
      </c>
      <c r="I5189" s="51">
        <v>3301871.0</v>
      </c>
      <c r="J5189" s="49" t="s">
        <v>82</v>
      </c>
      <c r="K5189" s="49" t="s">
        <v>83</v>
      </c>
    </row>
    <row r="5190">
      <c r="A5190" s="49" t="s">
        <v>10633</v>
      </c>
      <c r="B5190" s="49" t="s">
        <v>10634</v>
      </c>
      <c r="C5190" s="50">
        <v>4.47</v>
      </c>
      <c r="D5190" s="51">
        <v>-0.23</v>
      </c>
      <c r="E5190" s="52">
        <v>-0.0489</v>
      </c>
      <c r="F5190" s="53">
        <v>7.33E8</v>
      </c>
      <c r="G5190" s="49" t="s">
        <v>56</v>
      </c>
      <c r="I5190" s="51">
        <v>2966648.0</v>
      </c>
      <c r="J5190" s="49" t="s">
        <v>365</v>
      </c>
      <c r="K5190" s="49" t="s">
        <v>893</v>
      </c>
    </row>
    <row r="5191">
      <c r="A5191" s="49" t="s">
        <v>10635</v>
      </c>
      <c r="B5191" s="49" t="s">
        <v>10636</v>
      </c>
      <c r="C5191" s="50">
        <v>6.87</v>
      </c>
      <c r="D5191" s="51">
        <v>0.005</v>
      </c>
      <c r="E5191" s="52">
        <v>7.0E-4</v>
      </c>
      <c r="F5191" s="53">
        <v>1.32E8</v>
      </c>
      <c r="G5191" s="49" t="s">
        <v>56</v>
      </c>
      <c r="H5191" s="51">
        <v>1999.0</v>
      </c>
      <c r="I5191" s="51">
        <v>452746.0</v>
      </c>
      <c r="J5191" s="49" t="s">
        <v>107</v>
      </c>
      <c r="K5191" s="49" t="s">
        <v>678</v>
      </c>
    </row>
    <row r="5192">
      <c r="A5192" s="49" t="s">
        <v>10637</v>
      </c>
      <c r="B5192" s="49" t="s">
        <v>10638</v>
      </c>
      <c r="C5192" s="50">
        <v>6.23</v>
      </c>
      <c r="D5192" s="51">
        <v>-0.69</v>
      </c>
      <c r="E5192" s="52">
        <v>-0.0997</v>
      </c>
      <c r="F5192" s="53">
        <v>1.02E9</v>
      </c>
      <c r="G5192" s="49" t="s">
        <v>56</v>
      </c>
      <c r="I5192" s="51">
        <v>100.0</v>
      </c>
      <c r="J5192" s="49" t="s">
        <v>365</v>
      </c>
      <c r="K5192" s="49" t="s">
        <v>893</v>
      </c>
    </row>
    <row r="5193">
      <c r="A5193" s="49" t="s">
        <v>10639</v>
      </c>
      <c r="B5193" s="49" t="s">
        <v>10640</v>
      </c>
      <c r="C5193" s="50">
        <v>1.43</v>
      </c>
      <c r="D5193" s="51">
        <v>-0.12</v>
      </c>
      <c r="E5193" s="52">
        <v>-0.0774</v>
      </c>
      <c r="F5193" s="53">
        <v>2.35E8</v>
      </c>
      <c r="G5193" s="49" t="s">
        <v>56</v>
      </c>
      <c r="I5193" s="51">
        <v>3701.0</v>
      </c>
      <c r="J5193" s="49" t="s">
        <v>365</v>
      </c>
      <c r="K5193" s="49" t="s">
        <v>893</v>
      </c>
    </row>
    <row r="5194">
      <c r="A5194" s="49" t="s">
        <v>10641</v>
      </c>
      <c r="B5194" s="49" t="s">
        <v>10642</v>
      </c>
      <c r="C5194" s="50">
        <v>196.05</v>
      </c>
      <c r="D5194" s="51">
        <v>-2.56</v>
      </c>
      <c r="E5194" s="52">
        <v>-0.0129</v>
      </c>
      <c r="F5194" s="53">
        <v>1.1E10</v>
      </c>
      <c r="G5194" s="49" t="s">
        <v>56</v>
      </c>
      <c r="H5194" s="51">
        <v>2014.0</v>
      </c>
      <c r="I5194" s="51">
        <v>216558.0</v>
      </c>
      <c r="J5194" s="49" t="s">
        <v>107</v>
      </c>
      <c r="K5194" s="49" t="s">
        <v>262</v>
      </c>
    </row>
    <row r="5195">
      <c r="A5195" s="49" t="s">
        <v>10643</v>
      </c>
      <c r="B5195" s="49" t="s">
        <v>10644</v>
      </c>
      <c r="C5195" s="50">
        <v>46.5</v>
      </c>
      <c r="D5195" s="51">
        <v>0.47</v>
      </c>
      <c r="E5195" s="52">
        <v>0.0102</v>
      </c>
      <c r="F5195" s="53">
        <v>4.36E9</v>
      </c>
      <c r="G5195" s="49" t="s">
        <v>56</v>
      </c>
      <c r="H5195" s="51">
        <v>2020.0</v>
      </c>
      <c r="I5195" s="51">
        <v>483180.0</v>
      </c>
      <c r="J5195" s="49" t="s">
        <v>82</v>
      </c>
      <c r="K5195" s="49" t="s">
        <v>83</v>
      </c>
    </row>
    <row r="5196">
      <c r="A5196" s="49" t="s">
        <v>10645</v>
      </c>
      <c r="B5196" s="49" t="s">
        <v>10646</v>
      </c>
      <c r="C5196" s="50">
        <v>9.68</v>
      </c>
      <c r="D5196" s="51">
        <v>0.13</v>
      </c>
      <c r="E5196" s="52">
        <v>0.0136</v>
      </c>
      <c r="F5196" s="53">
        <v>1.76E8</v>
      </c>
      <c r="G5196" s="49" t="s">
        <v>56</v>
      </c>
      <c r="I5196" s="51">
        <v>24348.0</v>
      </c>
      <c r="J5196" s="49" t="s">
        <v>107</v>
      </c>
      <c r="K5196" s="49" t="s">
        <v>348</v>
      </c>
    </row>
    <row r="5197">
      <c r="A5197" s="49" t="s">
        <v>10647</v>
      </c>
      <c r="B5197" s="49" t="s">
        <v>10648</v>
      </c>
      <c r="C5197" s="50">
        <v>9.53</v>
      </c>
      <c r="D5197" s="51">
        <v>0.1</v>
      </c>
      <c r="E5197" s="52">
        <v>0.0106</v>
      </c>
      <c r="F5197" s="53">
        <v>2.29E8</v>
      </c>
      <c r="G5197" s="49" t="s">
        <v>56</v>
      </c>
      <c r="I5197" s="51">
        <v>92743.0</v>
      </c>
      <c r="J5197" s="49" t="s">
        <v>365</v>
      </c>
      <c r="K5197" s="49" t="s">
        <v>1229</v>
      </c>
    </row>
    <row r="5198">
      <c r="A5198" s="49" t="s">
        <v>10649</v>
      </c>
      <c r="B5198" s="49" t="s">
        <v>10650</v>
      </c>
      <c r="C5198" s="50">
        <v>20.3</v>
      </c>
      <c r="D5198" s="51">
        <v>-0.11</v>
      </c>
      <c r="E5198" s="52">
        <v>-0.0054</v>
      </c>
      <c r="F5198" s="53">
        <v>1.89E9</v>
      </c>
      <c r="G5198" s="49" t="s">
        <v>56</v>
      </c>
      <c r="H5198" s="51">
        <v>2019.0</v>
      </c>
      <c r="I5198" s="51">
        <v>1152184.0</v>
      </c>
      <c r="J5198" s="49" t="s">
        <v>107</v>
      </c>
      <c r="K5198" s="49" t="s">
        <v>282</v>
      </c>
    </row>
    <row r="5199">
      <c r="A5199" s="49" t="s">
        <v>10651</v>
      </c>
      <c r="B5199" s="49" t="s">
        <v>10652</v>
      </c>
      <c r="C5199" s="50">
        <v>30.34</v>
      </c>
      <c r="D5199" s="51">
        <v>-0.33</v>
      </c>
      <c r="E5199" s="52">
        <v>-0.0108</v>
      </c>
      <c r="F5199" s="53">
        <v>2.91E9</v>
      </c>
      <c r="G5199" s="49" t="s">
        <v>56</v>
      </c>
      <c r="H5199" s="51">
        <v>1992.0</v>
      </c>
      <c r="I5199" s="51">
        <v>1058116.0</v>
      </c>
      <c r="J5199" s="49" t="s">
        <v>82</v>
      </c>
      <c r="K5199" s="49" t="s">
        <v>244</v>
      </c>
    </row>
    <row r="5200">
      <c r="A5200" s="49" t="s">
        <v>10653</v>
      </c>
      <c r="B5200" s="49" t="s">
        <v>10654</v>
      </c>
      <c r="C5200" s="50">
        <v>104.07</v>
      </c>
      <c r="D5200" s="51">
        <v>-1.26</v>
      </c>
      <c r="E5200" s="52">
        <v>-0.012</v>
      </c>
      <c r="F5200" s="53">
        <v>1.37E11</v>
      </c>
      <c r="G5200" s="49" t="s">
        <v>67</v>
      </c>
      <c r="H5200" s="51">
        <v>2018.0</v>
      </c>
      <c r="I5200" s="51">
        <v>7170004.0</v>
      </c>
      <c r="J5200" s="49" t="s">
        <v>95</v>
      </c>
      <c r="K5200" s="49" t="s">
        <v>215</v>
      </c>
    </row>
    <row r="5201">
      <c r="A5201" s="49" t="s">
        <v>10655</v>
      </c>
      <c r="B5201" s="49" t="s">
        <v>10656</v>
      </c>
      <c r="C5201" s="50">
        <v>16.94</v>
      </c>
      <c r="D5201" s="51">
        <v>-0.11</v>
      </c>
      <c r="E5201" s="52">
        <v>-0.0065</v>
      </c>
      <c r="F5201" s="51">
        <v>6.009177E7</v>
      </c>
      <c r="G5201" s="49" t="s">
        <v>56</v>
      </c>
      <c r="I5201" s="51">
        <v>10029.0</v>
      </c>
      <c r="J5201" s="49" t="s">
        <v>82</v>
      </c>
      <c r="K5201" s="49" t="s">
        <v>178</v>
      </c>
    </row>
    <row r="5202">
      <c r="A5202" s="49" t="s">
        <v>10657</v>
      </c>
      <c r="B5202" s="49" t="s">
        <v>10658</v>
      </c>
      <c r="C5202" s="50">
        <v>29.42</v>
      </c>
      <c r="D5202" s="51">
        <v>-0.625</v>
      </c>
      <c r="E5202" s="52">
        <v>-0.0208</v>
      </c>
      <c r="F5202" s="53">
        <v>1.12E9</v>
      </c>
      <c r="G5202" s="49" t="s">
        <v>56</v>
      </c>
      <c r="H5202" s="51">
        <v>2001.0</v>
      </c>
      <c r="I5202" s="51">
        <v>285307.0</v>
      </c>
      <c r="J5202" s="49" t="s">
        <v>107</v>
      </c>
      <c r="K5202" s="49" t="s">
        <v>262</v>
      </c>
    </row>
    <row r="5203">
      <c r="A5203" s="49" t="s">
        <v>10659</v>
      </c>
      <c r="B5203" s="49" t="s">
        <v>10660</v>
      </c>
      <c r="C5203" s="50">
        <v>15.79</v>
      </c>
      <c r="D5203" s="51">
        <v>-0.28</v>
      </c>
      <c r="E5203" s="52">
        <v>-0.0174</v>
      </c>
      <c r="F5203" s="53">
        <v>3.84E9</v>
      </c>
      <c r="G5203" s="49" t="s">
        <v>56</v>
      </c>
      <c r="H5203" s="51">
        <v>2012.0</v>
      </c>
      <c r="I5203" s="51">
        <v>1538470.0</v>
      </c>
      <c r="J5203" s="49" t="s">
        <v>72</v>
      </c>
      <c r="K5203" s="49" t="s">
        <v>481</v>
      </c>
    </row>
    <row r="5204">
      <c r="A5204" s="49" t="s">
        <v>10661</v>
      </c>
      <c r="B5204" s="49" t="s">
        <v>10662</v>
      </c>
      <c r="C5204" s="50">
        <v>7.64</v>
      </c>
      <c r="D5204" s="51">
        <v>-0.08</v>
      </c>
      <c r="E5204" s="52">
        <v>-0.0104</v>
      </c>
      <c r="F5204" s="53">
        <v>1.81E8</v>
      </c>
      <c r="G5204" s="49" t="s">
        <v>56</v>
      </c>
      <c r="H5204" s="51">
        <v>2017.0</v>
      </c>
      <c r="I5204" s="51">
        <v>29183.0</v>
      </c>
      <c r="J5204" s="54"/>
      <c r="K5204" s="54"/>
    </row>
    <row r="5205">
      <c r="A5205" s="49" t="s">
        <v>10663</v>
      </c>
      <c r="B5205" s="49" t="s">
        <v>10664</v>
      </c>
      <c r="C5205" s="50">
        <v>5.18</v>
      </c>
      <c r="D5205" s="51">
        <v>-0.14</v>
      </c>
      <c r="E5205" s="52">
        <v>-0.0263</v>
      </c>
      <c r="F5205" s="53">
        <v>6.41E8</v>
      </c>
      <c r="G5205" s="49" t="s">
        <v>56</v>
      </c>
      <c r="I5205" s="51">
        <v>1173891.0</v>
      </c>
      <c r="J5205" s="49" t="s">
        <v>68</v>
      </c>
      <c r="K5205" s="49" t="s">
        <v>430</v>
      </c>
    </row>
    <row r="5206">
      <c r="A5206" s="49" t="s">
        <v>10665</v>
      </c>
      <c r="B5206" s="49" t="s">
        <v>10666</v>
      </c>
      <c r="C5206" s="50">
        <v>10.8</v>
      </c>
      <c r="D5206" s="51">
        <v>-0.15</v>
      </c>
      <c r="E5206" s="52">
        <v>-0.0137</v>
      </c>
      <c r="F5206" s="53">
        <v>1.19E9</v>
      </c>
      <c r="G5206" s="49" t="s">
        <v>56</v>
      </c>
      <c r="H5206" s="51">
        <v>2021.0</v>
      </c>
      <c r="I5206" s="51">
        <v>632946.0</v>
      </c>
      <c r="J5206" s="49" t="s">
        <v>72</v>
      </c>
      <c r="K5206" s="49" t="s">
        <v>481</v>
      </c>
    </row>
    <row r="5207">
      <c r="A5207" s="49" t="s">
        <v>10667</v>
      </c>
      <c r="B5207" s="49" t="s">
        <v>10668</v>
      </c>
      <c r="C5207" s="50">
        <v>61.37</v>
      </c>
      <c r="D5207" s="51">
        <v>-0.05</v>
      </c>
      <c r="E5207" s="52">
        <v>-8.0E-4</v>
      </c>
      <c r="F5207" s="53">
        <v>8.35E8</v>
      </c>
      <c r="G5207" s="49" t="s">
        <v>121</v>
      </c>
      <c r="H5207" s="54"/>
      <c r="I5207" s="51">
        <v>82852.0</v>
      </c>
      <c r="J5207" s="54"/>
      <c r="K5207" s="54"/>
    </row>
    <row r="5208">
      <c r="A5208" s="49" t="s">
        <v>10669</v>
      </c>
      <c r="B5208" s="49" t="s">
        <v>10670</v>
      </c>
      <c r="C5208" s="50">
        <v>4.13</v>
      </c>
      <c r="D5208" s="51">
        <v>-0.21</v>
      </c>
      <c r="E5208" s="52">
        <v>-0.0484</v>
      </c>
      <c r="F5208" s="53">
        <v>1.27E8</v>
      </c>
      <c r="G5208" s="49" t="s">
        <v>56</v>
      </c>
      <c r="H5208" s="51">
        <v>2015.0</v>
      </c>
      <c r="I5208" s="51">
        <v>421952.0</v>
      </c>
      <c r="J5208" s="49" t="s">
        <v>82</v>
      </c>
      <c r="K5208" s="49" t="s">
        <v>83</v>
      </c>
    </row>
    <row r="5209">
      <c r="A5209" s="49" t="s">
        <v>10671</v>
      </c>
      <c r="B5209" s="49" t="s">
        <v>10672</v>
      </c>
      <c r="C5209" s="50">
        <v>9.27</v>
      </c>
      <c r="D5209" s="51">
        <v>-0.13</v>
      </c>
      <c r="E5209" s="52">
        <v>-0.0138</v>
      </c>
      <c r="F5209" s="51">
        <v>0.0</v>
      </c>
      <c r="G5209" s="49" t="s">
        <v>56</v>
      </c>
      <c r="I5209" s="51">
        <v>165482.0</v>
      </c>
      <c r="J5209" s="49" t="s">
        <v>72</v>
      </c>
      <c r="K5209" s="49" t="s">
        <v>552</v>
      </c>
    </row>
    <row r="5210">
      <c r="A5210" s="49" t="s">
        <v>10673</v>
      </c>
      <c r="B5210" s="49" t="s">
        <v>10674</v>
      </c>
      <c r="C5210" s="50">
        <v>16.68</v>
      </c>
      <c r="D5210" s="51">
        <v>-0.33</v>
      </c>
      <c r="E5210" s="52">
        <v>-0.0194</v>
      </c>
      <c r="F5210" s="53">
        <v>9.12E9</v>
      </c>
      <c r="G5210" s="49" t="s">
        <v>56</v>
      </c>
      <c r="I5210" s="51">
        <v>5628807.0</v>
      </c>
      <c r="J5210" s="49" t="s">
        <v>68</v>
      </c>
      <c r="K5210" s="49" t="s">
        <v>86</v>
      </c>
    </row>
    <row r="5211">
      <c r="A5211" s="49" t="s">
        <v>10675</v>
      </c>
      <c r="B5211" s="49" t="s">
        <v>10676</v>
      </c>
      <c r="C5211" s="50">
        <v>13.18</v>
      </c>
      <c r="D5211" s="51">
        <v>-0.21</v>
      </c>
      <c r="E5211" s="52">
        <v>-0.0157</v>
      </c>
      <c r="F5211" s="53">
        <v>1.59E9</v>
      </c>
      <c r="G5211" s="49" t="s">
        <v>56</v>
      </c>
      <c r="H5211" s="51">
        <v>2009.0</v>
      </c>
      <c r="I5211" s="51">
        <v>1478058.0</v>
      </c>
      <c r="J5211" s="49" t="s">
        <v>68</v>
      </c>
      <c r="K5211" s="49" t="s">
        <v>86</v>
      </c>
    </row>
    <row r="5212">
      <c r="A5212" s="49" t="s">
        <v>10677</v>
      </c>
      <c r="B5212" s="49" t="s">
        <v>10678</v>
      </c>
      <c r="C5212" s="50">
        <v>18.3271</v>
      </c>
      <c r="D5212" s="51">
        <v>0.0271</v>
      </c>
      <c r="E5212" s="52">
        <v>0.0015</v>
      </c>
      <c r="F5212" s="54"/>
      <c r="G5212" s="49" t="s">
        <v>56</v>
      </c>
      <c r="I5212" s="51">
        <v>2356.0</v>
      </c>
      <c r="J5212" s="54"/>
      <c r="K5212" s="54"/>
    </row>
    <row r="5213">
      <c r="A5213" s="49" t="s">
        <v>10679</v>
      </c>
      <c r="B5213" s="49" t="s">
        <v>10680</v>
      </c>
      <c r="C5213" s="50">
        <v>18.56</v>
      </c>
      <c r="D5213" s="51">
        <v>-0.22</v>
      </c>
      <c r="E5213" s="52">
        <v>-0.0117</v>
      </c>
      <c r="F5213" s="54"/>
      <c r="G5213" s="49" t="s">
        <v>56</v>
      </c>
      <c r="I5213" s="51">
        <v>4458.0</v>
      </c>
      <c r="J5213" s="54"/>
      <c r="K5213" s="54"/>
    </row>
    <row r="5214">
      <c r="A5214" s="49" t="s">
        <v>10681</v>
      </c>
      <c r="B5214" s="49" t="s">
        <v>10682</v>
      </c>
      <c r="C5214" s="50">
        <v>18.0</v>
      </c>
      <c r="D5214" s="51">
        <v>-0.11</v>
      </c>
      <c r="E5214" s="52">
        <v>-0.0061</v>
      </c>
      <c r="F5214" s="54"/>
      <c r="G5214" s="49" t="s">
        <v>56</v>
      </c>
      <c r="I5214" s="51">
        <v>7353.0</v>
      </c>
      <c r="J5214" s="54"/>
      <c r="K5214" s="54"/>
    </row>
    <row r="5215">
      <c r="A5215" s="49" t="s">
        <v>10683</v>
      </c>
      <c r="B5215" s="49" t="s">
        <v>10684</v>
      </c>
      <c r="C5215" s="50">
        <v>16.38</v>
      </c>
      <c r="D5215" s="51">
        <v>-0.03</v>
      </c>
      <c r="E5215" s="52">
        <v>-0.0018</v>
      </c>
      <c r="F5215" s="54"/>
      <c r="G5215" s="49" t="s">
        <v>56</v>
      </c>
      <c r="I5215" s="51">
        <v>1242.0</v>
      </c>
      <c r="J5215" s="54"/>
      <c r="K5215" s="54"/>
    </row>
    <row r="5216">
      <c r="A5216" s="49" t="s">
        <v>10685</v>
      </c>
      <c r="B5216" s="49" t="s">
        <v>10686</v>
      </c>
      <c r="C5216" s="50">
        <v>21.71</v>
      </c>
      <c r="D5216" s="51">
        <v>0.01</v>
      </c>
      <c r="E5216" s="52">
        <v>5.0E-4</v>
      </c>
      <c r="F5216" s="53">
        <v>1.21E8</v>
      </c>
      <c r="G5216" s="49" t="s">
        <v>56</v>
      </c>
      <c r="I5216" s="51">
        <v>1209.0</v>
      </c>
      <c r="J5216" s="49" t="s">
        <v>72</v>
      </c>
      <c r="K5216" s="49" t="s">
        <v>133</v>
      </c>
    </row>
    <row r="5217">
      <c r="A5217" s="49" t="s">
        <v>10687</v>
      </c>
      <c r="B5217" s="49" t="s">
        <v>10688</v>
      </c>
      <c r="C5217" s="50">
        <v>26.17</v>
      </c>
      <c r="D5217" s="51">
        <v>-0.06</v>
      </c>
      <c r="E5217" s="52">
        <v>-0.0023</v>
      </c>
      <c r="F5217" s="53">
        <v>9.26E8</v>
      </c>
      <c r="G5217" s="49" t="s">
        <v>56</v>
      </c>
      <c r="I5217" s="51">
        <v>68277.0</v>
      </c>
      <c r="J5217" s="49" t="s">
        <v>72</v>
      </c>
      <c r="K5217" s="49" t="s">
        <v>133</v>
      </c>
    </row>
    <row r="5218">
      <c r="A5218" s="49" t="s">
        <v>10689</v>
      </c>
      <c r="B5218" s="49" t="s">
        <v>10690</v>
      </c>
      <c r="C5218" s="50">
        <v>34.15</v>
      </c>
      <c r="D5218" s="51">
        <v>-0.47</v>
      </c>
      <c r="E5218" s="52">
        <v>-0.0136</v>
      </c>
      <c r="F5218" s="53">
        <v>4.01E9</v>
      </c>
      <c r="G5218" s="49" t="s">
        <v>56</v>
      </c>
      <c r="H5218" s="51">
        <v>2021.0</v>
      </c>
      <c r="I5218" s="51">
        <v>644396.0</v>
      </c>
      <c r="J5218" s="49" t="s">
        <v>68</v>
      </c>
      <c r="K5218" s="49" t="s">
        <v>86</v>
      </c>
    </row>
    <row r="5219">
      <c r="A5219" s="49" t="s">
        <v>10691</v>
      </c>
      <c r="B5219" s="49" t="s">
        <v>10692</v>
      </c>
      <c r="C5219" s="50">
        <v>0.98</v>
      </c>
      <c r="D5219" s="51">
        <v>-9.0E-4</v>
      </c>
      <c r="E5219" s="52">
        <v>-9.0E-4</v>
      </c>
      <c r="F5219" s="51">
        <v>8.5299462E7</v>
      </c>
      <c r="G5219" s="49" t="s">
        <v>56</v>
      </c>
      <c r="I5219" s="51">
        <v>45806.0</v>
      </c>
      <c r="J5219" s="49" t="s">
        <v>223</v>
      </c>
      <c r="K5219" s="49" t="s">
        <v>953</v>
      </c>
    </row>
    <row r="5220">
      <c r="A5220" s="49" t="s">
        <v>10693</v>
      </c>
      <c r="B5220" s="49" t="s">
        <v>10694</v>
      </c>
      <c r="C5220" s="50">
        <v>59.83</v>
      </c>
      <c r="D5220" s="51">
        <v>-0.36</v>
      </c>
      <c r="E5220" s="52">
        <v>-0.006</v>
      </c>
      <c r="F5220" s="53">
        <v>2.99E10</v>
      </c>
      <c r="G5220" s="49" t="s">
        <v>56</v>
      </c>
      <c r="I5220" s="51">
        <v>1937649.0</v>
      </c>
      <c r="J5220" s="49" t="s">
        <v>145</v>
      </c>
      <c r="K5220" s="49" t="s">
        <v>2406</v>
      </c>
    </row>
    <row r="5221">
      <c r="A5221" s="49" t="s">
        <v>10695</v>
      </c>
      <c r="B5221" s="49" t="s">
        <v>10696</v>
      </c>
      <c r="C5221" s="50">
        <v>40.65</v>
      </c>
      <c r="D5221" s="51">
        <v>0.05</v>
      </c>
      <c r="E5221" s="52">
        <v>0.0012</v>
      </c>
      <c r="F5221" s="53">
        <v>3.38E9</v>
      </c>
      <c r="G5221" s="49" t="s">
        <v>56</v>
      </c>
      <c r="H5221" s="51">
        <v>1996.0</v>
      </c>
      <c r="I5221" s="51">
        <v>160707.0</v>
      </c>
      <c r="J5221" s="49" t="s">
        <v>107</v>
      </c>
      <c r="K5221" s="49" t="s">
        <v>348</v>
      </c>
    </row>
    <row r="5222">
      <c r="A5222" s="49" t="s">
        <v>10697</v>
      </c>
      <c r="B5222" s="49" t="s">
        <v>10698</v>
      </c>
      <c r="C5222" s="50">
        <v>10.47</v>
      </c>
      <c r="D5222" s="51">
        <v>0.0</v>
      </c>
      <c r="E5222" s="52">
        <v>0.0</v>
      </c>
      <c r="F5222" s="51">
        <v>0.0</v>
      </c>
      <c r="G5222" s="49" t="s">
        <v>56</v>
      </c>
      <c r="H5222" s="51">
        <v>2021.0</v>
      </c>
      <c r="I5222" s="51">
        <v>69.0</v>
      </c>
      <c r="J5222" s="49" t="s">
        <v>72</v>
      </c>
      <c r="K5222" s="49" t="s">
        <v>73</v>
      </c>
    </row>
    <row r="5223">
      <c r="A5223" s="49" t="s">
        <v>10699</v>
      </c>
      <c r="B5223" s="49" t="s">
        <v>10700</v>
      </c>
      <c r="C5223" s="50">
        <v>0.105</v>
      </c>
      <c r="D5223" s="51">
        <v>-0.004</v>
      </c>
      <c r="E5223" s="52">
        <v>-0.0367</v>
      </c>
      <c r="F5223" s="51">
        <v>0.0</v>
      </c>
      <c r="G5223" s="49" t="s">
        <v>56</v>
      </c>
      <c r="H5223" s="51">
        <v>2021.0</v>
      </c>
      <c r="I5223" s="51">
        <v>475.0</v>
      </c>
      <c r="J5223" s="49" t="s">
        <v>72</v>
      </c>
      <c r="K5223" s="49" t="s">
        <v>73</v>
      </c>
    </row>
    <row r="5224">
      <c r="A5224" s="49" t="s">
        <v>10701</v>
      </c>
      <c r="B5224" s="49" t="s">
        <v>10702</v>
      </c>
      <c r="C5224" s="50">
        <v>0.7601</v>
      </c>
      <c r="D5224" s="51">
        <v>-0.04</v>
      </c>
      <c r="E5224" s="52">
        <v>-0.05</v>
      </c>
      <c r="F5224" s="51">
        <v>7626715.0</v>
      </c>
      <c r="G5224" s="49" t="s">
        <v>56</v>
      </c>
      <c r="I5224" s="51">
        <v>62936.0</v>
      </c>
      <c r="J5224" s="49" t="s">
        <v>57</v>
      </c>
      <c r="K5224" s="49" t="s">
        <v>64</v>
      </c>
    </row>
    <row r="5225">
      <c r="A5225" s="49" t="s">
        <v>10703</v>
      </c>
      <c r="B5225" s="49" t="s">
        <v>10704</v>
      </c>
      <c r="C5225" s="50">
        <v>206.96</v>
      </c>
      <c r="D5225" s="51">
        <v>0.13</v>
      </c>
      <c r="E5225" s="52">
        <v>6.0E-4</v>
      </c>
      <c r="F5225" s="53">
        <v>7.95E9</v>
      </c>
      <c r="G5225" s="49" t="s">
        <v>56</v>
      </c>
      <c r="H5225" s="51">
        <v>2015.0</v>
      </c>
      <c r="I5225" s="51">
        <v>361864.0</v>
      </c>
      <c r="J5225" s="49" t="s">
        <v>82</v>
      </c>
      <c r="K5225" s="49" t="s">
        <v>178</v>
      </c>
    </row>
    <row r="5226">
      <c r="A5226" s="49" t="s">
        <v>10705</v>
      </c>
      <c r="B5226" s="49" t="s">
        <v>10706</v>
      </c>
      <c r="C5226" s="50">
        <v>20.15</v>
      </c>
      <c r="D5226" s="51">
        <v>-0.03</v>
      </c>
      <c r="E5226" s="52">
        <v>-0.0015</v>
      </c>
      <c r="F5226" s="53">
        <v>3.04E9</v>
      </c>
      <c r="G5226" s="49" t="s">
        <v>56</v>
      </c>
      <c r="H5226" s="51">
        <v>1994.0</v>
      </c>
      <c r="I5226" s="51">
        <v>3195098.0</v>
      </c>
      <c r="J5226" s="49" t="s">
        <v>95</v>
      </c>
      <c r="K5226" s="49" t="s">
        <v>163</v>
      </c>
    </row>
    <row r="5227">
      <c r="A5227" s="49" t="s">
        <v>10707</v>
      </c>
      <c r="B5227" s="49" t="s">
        <v>10708</v>
      </c>
      <c r="C5227" s="50">
        <v>22.73</v>
      </c>
      <c r="D5227" s="51">
        <v>-0.09</v>
      </c>
      <c r="E5227" s="52">
        <v>-0.0039</v>
      </c>
      <c r="F5227" s="51">
        <v>0.0</v>
      </c>
      <c r="G5227" s="49" t="s">
        <v>56</v>
      </c>
      <c r="I5227" s="51">
        <v>15705.0</v>
      </c>
      <c r="J5227" s="49" t="s">
        <v>72</v>
      </c>
      <c r="K5227" s="49" t="s">
        <v>321</v>
      </c>
    </row>
    <row r="5228">
      <c r="A5228" s="49" t="s">
        <v>10709</v>
      </c>
      <c r="B5228" s="49" t="s">
        <v>10710</v>
      </c>
      <c r="C5228" s="50">
        <v>160.56</v>
      </c>
      <c r="D5228" s="51">
        <v>-1.47</v>
      </c>
      <c r="E5228" s="52">
        <v>-0.0091</v>
      </c>
      <c r="F5228" s="53">
        <v>2.21E11</v>
      </c>
      <c r="G5228" s="49" t="s">
        <v>56</v>
      </c>
      <c r="I5228" s="51">
        <v>6335943.0</v>
      </c>
      <c r="J5228" s="49" t="s">
        <v>145</v>
      </c>
      <c r="K5228" s="49" t="s">
        <v>146</v>
      </c>
    </row>
    <row r="5229">
      <c r="A5229" s="49" t="s">
        <v>10711</v>
      </c>
      <c r="B5229" s="49" t="s">
        <v>10712</v>
      </c>
      <c r="C5229" s="50">
        <v>5.47</v>
      </c>
      <c r="D5229" s="51">
        <v>-0.07</v>
      </c>
      <c r="E5229" s="52">
        <v>-0.0126</v>
      </c>
      <c r="F5229" s="53">
        <v>1.3E8</v>
      </c>
      <c r="G5229" s="49" t="s">
        <v>56</v>
      </c>
      <c r="H5229" s="51">
        <v>2022.0</v>
      </c>
      <c r="I5229" s="51">
        <v>23894.0</v>
      </c>
      <c r="J5229" s="49" t="s">
        <v>82</v>
      </c>
      <c r="K5229" s="49" t="s">
        <v>83</v>
      </c>
    </row>
    <row r="5230">
      <c r="A5230" s="49" t="s">
        <v>10713</v>
      </c>
      <c r="B5230" s="49" t="s">
        <v>10714</v>
      </c>
      <c r="C5230" s="50">
        <v>10.82</v>
      </c>
      <c r="D5230" s="51">
        <v>0.0</v>
      </c>
      <c r="E5230" s="52">
        <v>0.0</v>
      </c>
      <c r="F5230" s="51">
        <v>0.0</v>
      </c>
      <c r="G5230" s="49" t="s">
        <v>56</v>
      </c>
      <c r="H5230" s="51">
        <v>2021.0</v>
      </c>
      <c r="I5230" s="51">
        <v>3.0</v>
      </c>
      <c r="J5230" s="49" t="s">
        <v>72</v>
      </c>
      <c r="K5230" s="49" t="s">
        <v>73</v>
      </c>
    </row>
    <row r="5231">
      <c r="A5231" s="49" t="s">
        <v>10715</v>
      </c>
      <c r="B5231" s="49" t="s">
        <v>10716</v>
      </c>
      <c r="C5231" s="50">
        <v>2.8884</v>
      </c>
      <c r="D5231" s="51">
        <v>-0.0216</v>
      </c>
      <c r="E5231" s="52">
        <v>-0.0074</v>
      </c>
      <c r="F5231" s="53">
        <v>2.93E8</v>
      </c>
      <c r="G5231" s="49" t="s">
        <v>1141</v>
      </c>
      <c r="H5231" s="51">
        <v>2022.0</v>
      </c>
      <c r="I5231" s="51">
        <v>3325.0</v>
      </c>
      <c r="J5231" s="49" t="s">
        <v>107</v>
      </c>
      <c r="K5231" s="49" t="s">
        <v>262</v>
      </c>
    </row>
    <row r="5232">
      <c r="A5232" s="49" t="s">
        <v>10717</v>
      </c>
      <c r="B5232" s="49" t="s">
        <v>10718</v>
      </c>
      <c r="C5232" s="50">
        <v>26.03</v>
      </c>
      <c r="D5232" s="51">
        <v>-0.26</v>
      </c>
      <c r="E5232" s="52">
        <v>-0.0099</v>
      </c>
      <c r="F5232" s="53">
        <v>1.21E9</v>
      </c>
      <c r="G5232" s="49" t="s">
        <v>738</v>
      </c>
      <c r="H5232" s="51">
        <v>2006.0</v>
      </c>
      <c r="I5232" s="51">
        <v>329076.0</v>
      </c>
      <c r="J5232" s="49" t="s">
        <v>107</v>
      </c>
      <c r="K5232" s="49" t="s">
        <v>348</v>
      </c>
    </row>
    <row r="5233">
      <c r="A5233" s="49" t="s">
        <v>10719</v>
      </c>
      <c r="B5233" s="49" t="s">
        <v>10720</v>
      </c>
      <c r="C5233" s="50">
        <v>9.62</v>
      </c>
      <c r="D5233" s="51">
        <v>0.01</v>
      </c>
      <c r="E5233" s="52">
        <v>0.001</v>
      </c>
      <c r="F5233" s="53">
        <v>1.31E8</v>
      </c>
      <c r="G5233" s="49" t="s">
        <v>56</v>
      </c>
      <c r="I5233" s="51">
        <v>22196.0</v>
      </c>
      <c r="J5233" s="49" t="s">
        <v>57</v>
      </c>
      <c r="K5233" s="49" t="s">
        <v>893</v>
      </c>
    </row>
    <row r="5234">
      <c r="A5234" s="49" t="s">
        <v>10721</v>
      </c>
      <c r="B5234" s="49" t="s">
        <v>10722</v>
      </c>
      <c r="C5234" s="50">
        <v>1.7754</v>
      </c>
      <c r="D5234" s="51">
        <v>-0.0046</v>
      </c>
      <c r="E5234" s="52">
        <v>-0.0026</v>
      </c>
      <c r="F5234" s="51">
        <v>6.8851981E7</v>
      </c>
      <c r="G5234" s="49" t="s">
        <v>56</v>
      </c>
      <c r="H5234" s="51">
        <v>2021.0</v>
      </c>
      <c r="I5234" s="51">
        <v>47189.0</v>
      </c>
      <c r="J5234" s="49" t="s">
        <v>107</v>
      </c>
      <c r="K5234" s="49" t="s">
        <v>348</v>
      </c>
    </row>
    <row r="5235">
      <c r="A5235" s="49" t="s">
        <v>10723</v>
      </c>
      <c r="B5235" s="49" t="s">
        <v>10724</v>
      </c>
      <c r="C5235" s="50">
        <v>19.47</v>
      </c>
      <c r="D5235" s="51">
        <v>-0.55</v>
      </c>
      <c r="E5235" s="52">
        <v>-0.0275</v>
      </c>
      <c r="F5235" s="53">
        <v>5.73E8</v>
      </c>
      <c r="G5235" s="49" t="s">
        <v>56</v>
      </c>
      <c r="H5235" s="51">
        <v>2017.0</v>
      </c>
      <c r="I5235" s="51">
        <v>307104.0</v>
      </c>
      <c r="J5235" s="49" t="s">
        <v>82</v>
      </c>
      <c r="K5235" s="49" t="s">
        <v>83</v>
      </c>
    </row>
    <row r="5236">
      <c r="A5236" s="49" t="s">
        <v>10725</v>
      </c>
      <c r="B5236" s="49" t="s">
        <v>10726</v>
      </c>
      <c r="C5236" s="50">
        <v>9.9</v>
      </c>
      <c r="D5236" s="51">
        <v>-0.24</v>
      </c>
      <c r="E5236" s="52">
        <v>-0.0237</v>
      </c>
      <c r="F5236" s="53">
        <v>2.1E8</v>
      </c>
      <c r="G5236" s="49" t="s">
        <v>56</v>
      </c>
      <c r="I5236" s="51">
        <v>278311.0</v>
      </c>
      <c r="J5236" s="49" t="s">
        <v>145</v>
      </c>
      <c r="K5236" s="49" t="s">
        <v>3198</v>
      </c>
    </row>
    <row r="5237">
      <c r="A5237" s="49" t="s">
        <v>10727</v>
      </c>
      <c r="B5237" s="49" t="s">
        <v>10728</v>
      </c>
      <c r="C5237" s="50">
        <v>1.84</v>
      </c>
      <c r="D5237" s="51">
        <v>-0.04</v>
      </c>
      <c r="E5237" s="52">
        <v>-0.0213</v>
      </c>
      <c r="F5237" s="51">
        <v>2.4151632E7</v>
      </c>
      <c r="G5237" s="49" t="s">
        <v>56</v>
      </c>
      <c r="I5237" s="51">
        <v>17825.0</v>
      </c>
      <c r="J5237" s="49" t="s">
        <v>82</v>
      </c>
      <c r="K5237" s="49" t="s">
        <v>178</v>
      </c>
    </row>
    <row r="5238">
      <c r="A5238" s="49" t="s">
        <v>10729</v>
      </c>
      <c r="B5238" s="49" t="s">
        <v>10730</v>
      </c>
      <c r="C5238" s="50">
        <v>0.1351</v>
      </c>
      <c r="D5238" s="51">
        <v>0.0176</v>
      </c>
      <c r="E5238" s="52">
        <v>0.1498</v>
      </c>
      <c r="F5238" s="51">
        <v>5239328.0</v>
      </c>
      <c r="G5238" s="49" t="s">
        <v>56</v>
      </c>
      <c r="H5238" s="51">
        <v>2021.0</v>
      </c>
      <c r="I5238" s="51">
        <v>3516.0</v>
      </c>
      <c r="J5238" s="49" t="s">
        <v>107</v>
      </c>
      <c r="K5238" s="49" t="s">
        <v>348</v>
      </c>
    </row>
    <row r="5239">
      <c r="A5239" s="49" t="s">
        <v>10731</v>
      </c>
      <c r="B5239" s="49" t="s">
        <v>10732</v>
      </c>
      <c r="C5239" s="50">
        <v>1.1959</v>
      </c>
      <c r="D5239" s="51">
        <v>-0.0541</v>
      </c>
      <c r="E5239" s="52">
        <v>-0.0433</v>
      </c>
      <c r="F5239" s="51">
        <v>1.2341688E7</v>
      </c>
      <c r="G5239" s="49" t="s">
        <v>67</v>
      </c>
      <c r="H5239" s="51">
        <v>2017.0</v>
      </c>
      <c r="I5239" s="51">
        <v>16356.0</v>
      </c>
      <c r="J5239" s="49" t="s">
        <v>57</v>
      </c>
      <c r="K5239" s="49" t="s">
        <v>279</v>
      </c>
    </row>
    <row r="5240">
      <c r="A5240" s="49" t="s">
        <v>10733</v>
      </c>
      <c r="B5240" s="49" t="s">
        <v>10734</v>
      </c>
      <c r="C5240" s="50">
        <v>1.47</v>
      </c>
      <c r="D5240" s="51">
        <v>-0.11</v>
      </c>
      <c r="E5240" s="52">
        <v>-0.0696</v>
      </c>
      <c r="F5240" s="51">
        <v>3.1299128E7</v>
      </c>
      <c r="G5240" s="49" t="s">
        <v>56</v>
      </c>
      <c r="H5240" s="51">
        <v>2022.0</v>
      </c>
      <c r="I5240" s="51">
        <v>97010.0</v>
      </c>
      <c r="J5240" s="49" t="s">
        <v>95</v>
      </c>
      <c r="K5240" s="49" t="s">
        <v>1289</v>
      </c>
    </row>
    <row r="5241">
      <c r="A5241" s="49" t="s">
        <v>10735</v>
      </c>
      <c r="B5241" s="49" t="s">
        <v>10736</v>
      </c>
      <c r="C5241" s="50">
        <v>61.98</v>
      </c>
      <c r="D5241" s="51">
        <v>1.07</v>
      </c>
      <c r="E5241" s="52">
        <v>0.0176</v>
      </c>
      <c r="F5241" s="53">
        <v>8.9E8</v>
      </c>
      <c r="G5241" s="49" t="s">
        <v>56</v>
      </c>
      <c r="I5241" s="51">
        <v>115875.0</v>
      </c>
      <c r="J5241" s="49" t="s">
        <v>72</v>
      </c>
      <c r="K5241" s="49" t="s">
        <v>133</v>
      </c>
    </row>
    <row r="5242">
      <c r="A5242" s="49" t="s">
        <v>10737</v>
      </c>
      <c r="B5242" s="49" t="s">
        <v>10738</v>
      </c>
      <c r="C5242" s="50">
        <v>17.24</v>
      </c>
      <c r="D5242" s="51">
        <v>-0.02</v>
      </c>
      <c r="E5242" s="52">
        <v>-0.0012</v>
      </c>
      <c r="F5242" s="53">
        <v>6.16E8</v>
      </c>
      <c r="G5242" s="49" t="s">
        <v>56</v>
      </c>
      <c r="I5242" s="51">
        <v>74037.0</v>
      </c>
      <c r="J5242" s="49" t="s">
        <v>72</v>
      </c>
      <c r="K5242" s="49" t="s">
        <v>133</v>
      </c>
    </row>
    <row r="5243">
      <c r="A5243" s="49" t="s">
        <v>10739</v>
      </c>
      <c r="B5243" s="49" t="s">
        <v>10740</v>
      </c>
      <c r="C5243" s="50">
        <v>8.62</v>
      </c>
      <c r="D5243" s="51">
        <v>-0.02</v>
      </c>
      <c r="E5243" s="52">
        <v>-0.0023</v>
      </c>
      <c r="F5243" s="51">
        <v>0.0</v>
      </c>
      <c r="G5243" s="49" t="s">
        <v>56</v>
      </c>
      <c r="H5243" s="51">
        <v>1991.0</v>
      </c>
      <c r="I5243" s="51">
        <v>36224.0</v>
      </c>
      <c r="J5243" s="49" t="s">
        <v>72</v>
      </c>
      <c r="K5243" s="49" t="s">
        <v>124</v>
      </c>
    </row>
    <row r="5244">
      <c r="A5244" s="49" t="s">
        <v>10741</v>
      </c>
      <c r="B5244" s="49" t="s">
        <v>10742</v>
      </c>
      <c r="C5244" s="50">
        <v>31.19</v>
      </c>
      <c r="D5244" s="51">
        <v>-0.22</v>
      </c>
      <c r="E5244" s="52">
        <v>-0.007</v>
      </c>
      <c r="F5244" s="53">
        <v>1.76E11</v>
      </c>
      <c r="G5244" s="49" t="s">
        <v>56</v>
      </c>
      <c r="I5244" s="51">
        <v>2.686149E7</v>
      </c>
      <c r="J5244" s="49" t="s">
        <v>82</v>
      </c>
      <c r="K5244" s="49" t="s">
        <v>83</v>
      </c>
    </row>
    <row r="5245">
      <c r="A5245" s="49" t="s">
        <v>10743</v>
      </c>
      <c r="B5245" s="49" t="s">
        <v>10744</v>
      </c>
      <c r="C5245" s="50">
        <v>69.51</v>
      </c>
      <c r="D5245" s="51">
        <v>-1.1</v>
      </c>
      <c r="E5245" s="52">
        <v>-0.0156</v>
      </c>
      <c r="F5245" s="53">
        <v>1.68E10</v>
      </c>
      <c r="G5245" s="49" t="s">
        <v>56</v>
      </c>
      <c r="H5245" s="51">
        <v>2001.0</v>
      </c>
      <c r="I5245" s="51">
        <v>848299.0</v>
      </c>
      <c r="J5245" s="49" t="s">
        <v>72</v>
      </c>
      <c r="K5245" s="49" t="s">
        <v>312</v>
      </c>
    </row>
    <row r="5246">
      <c r="A5246" s="49" t="s">
        <v>10745</v>
      </c>
      <c r="B5246" s="49" t="s">
        <v>10746</v>
      </c>
      <c r="C5246" s="50">
        <v>56.06</v>
      </c>
      <c r="D5246" s="51">
        <v>0.29</v>
      </c>
      <c r="E5246" s="52">
        <v>0.0052</v>
      </c>
      <c r="F5246" s="53">
        <v>8.76E9</v>
      </c>
      <c r="G5246" s="49" t="s">
        <v>56</v>
      </c>
      <c r="H5246" s="51">
        <v>2015.0</v>
      </c>
      <c r="I5246" s="51">
        <v>761307.0</v>
      </c>
      <c r="J5246" s="49" t="s">
        <v>95</v>
      </c>
      <c r="K5246" s="49" t="s">
        <v>3065</v>
      </c>
    </row>
    <row r="5247">
      <c r="A5247" s="49" t="s">
        <v>10747</v>
      </c>
      <c r="B5247" s="49" t="s">
        <v>10748</v>
      </c>
      <c r="C5247" s="50">
        <v>17.35</v>
      </c>
      <c r="D5247" s="51">
        <v>-0.24</v>
      </c>
      <c r="E5247" s="52">
        <v>-0.0136</v>
      </c>
      <c r="F5247" s="53">
        <v>4.78E10</v>
      </c>
      <c r="G5247" s="49" t="s">
        <v>56</v>
      </c>
      <c r="H5247" s="51">
        <v>2020.0</v>
      </c>
      <c r="I5247" s="51">
        <v>23059.0</v>
      </c>
      <c r="J5247" s="49" t="s">
        <v>72</v>
      </c>
      <c r="K5247" s="49" t="s">
        <v>101</v>
      </c>
    </row>
    <row r="5248">
      <c r="A5248" s="49" t="s">
        <v>10749</v>
      </c>
      <c r="B5248" s="49" t="s">
        <v>10750</v>
      </c>
      <c r="C5248" s="50">
        <v>2.23</v>
      </c>
      <c r="D5248" s="51">
        <v>-0.11</v>
      </c>
      <c r="E5248" s="52">
        <v>-0.047</v>
      </c>
      <c r="F5248" s="53">
        <v>1.06E8</v>
      </c>
      <c r="G5248" s="49" t="s">
        <v>56</v>
      </c>
      <c r="I5248" s="51">
        <v>561288.0</v>
      </c>
      <c r="J5248" s="49" t="s">
        <v>223</v>
      </c>
      <c r="K5248" s="49" t="s">
        <v>953</v>
      </c>
    </row>
    <row r="5249">
      <c r="A5249" s="49" t="s">
        <v>10751</v>
      </c>
      <c r="B5249" s="49" t="s">
        <v>10752</v>
      </c>
      <c r="C5249" s="50">
        <v>12.71</v>
      </c>
      <c r="D5249" s="51">
        <v>0.02</v>
      </c>
      <c r="E5249" s="52">
        <v>0.0016</v>
      </c>
      <c r="F5249" s="51">
        <v>4.0604624E7</v>
      </c>
      <c r="G5249" s="49" t="s">
        <v>56</v>
      </c>
      <c r="I5249" s="51">
        <v>18739.0</v>
      </c>
      <c r="J5249" s="49" t="s">
        <v>57</v>
      </c>
      <c r="K5249" s="49" t="s">
        <v>111</v>
      </c>
    </row>
    <row r="5250">
      <c r="A5250" s="49" t="s">
        <v>10753</v>
      </c>
      <c r="B5250" s="49" t="s">
        <v>10754</v>
      </c>
      <c r="C5250" s="50">
        <v>40.41</v>
      </c>
      <c r="D5250" s="51">
        <v>0.04</v>
      </c>
      <c r="E5250" s="52">
        <v>0.001</v>
      </c>
      <c r="F5250" s="53">
        <v>2.87E8</v>
      </c>
      <c r="G5250" s="49" t="s">
        <v>56</v>
      </c>
      <c r="I5250" s="51">
        <v>9151.0</v>
      </c>
      <c r="J5250" s="49" t="s">
        <v>72</v>
      </c>
      <c r="K5250" s="49" t="s">
        <v>133</v>
      </c>
    </row>
    <row r="5251">
      <c r="A5251" s="49" t="s">
        <v>10755</v>
      </c>
      <c r="B5251" s="49" t="s">
        <v>10756</v>
      </c>
      <c r="C5251" s="50">
        <v>7.12</v>
      </c>
      <c r="D5251" s="51">
        <v>-0.02</v>
      </c>
      <c r="E5251" s="52">
        <v>-0.0028</v>
      </c>
      <c r="F5251" s="51">
        <v>0.0</v>
      </c>
      <c r="G5251" s="49" t="s">
        <v>56</v>
      </c>
      <c r="H5251" s="51">
        <v>2003.0</v>
      </c>
      <c r="I5251" s="51">
        <v>131600.0</v>
      </c>
      <c r="J5251" s="49" t="s">
        <v>72</v>
      </c>
      <c r="K5251" s="49" t="s">
        <v>552</v>
      </c>
    </row>
    <row r="5252">
      <c r="A5252" s="49" t="s">
        <v>10757</v>
      </c>
      <c r="B5252" s="49" t="s">
        <v>10758</v>
      </c>
      <c r="C5252" s="50">
        <v>10.28</v>
      </c>
      <c r="D5252" s="51">
        <v>-0.2</v>
      </c>
      <c r="E5252" s="52">
        <v>-0.0191</v>
      </c>
      <c r="F5252" s="53">
        <v>6.04E8</v>
      </c>
      <c r="G5252" s="49" t="s">
        <v>56</v>
      </c>
      <c r="H5252" s="51">
        <v>2022.0</v>
      </c>
      <c r="I5252" s="51">
        <v>494523.0</v>
      </c>
      <c r="J5252" s="49" t="s">
        <v>72</v>
      </c>
      <c r="K5252" s="49" t="s">
        <v>321</v>
      </c>
    </row>
    <row r="5253">
      <c r="A5253" s="49" t="s">
        <v>10759</v>
      </c>
      <c r="B5253" s="49" t="s">
        <v>10760</v>
      </c>
      <c r="C5253" s="50">
        <v>2.13</v>
      </c>
      <c r="D5253" s="51">
        <v>-0.1</v>
      </c>
      <c r="E5253" s="52">
        <v>-0.0448</v>
      </c>
      <c r="F5253" s="53">
        <v>1.62E8</v>
      </c>
      <c r="G5253" s="49" t="s">
        <v>56</v>
      </c>
      <c r="H5253" s="51">
        <v>2012.0</v>
      </c>
      <c r="I5253" s="51">
        <v>92249.0</v>
      </c>
      <c r="J5253" s="49" t="s">
        <v>95</v>
      </c>
      <c r="K5253" s="49" t="s">
        <v>69</v>
      </c>
    </row>
    <row r="5254">
      <c r="A5254" s="49" t="s">
        <v>10761</v>
      </c>
      <c r="B5254" s="49" t="s">
        <v>10762</v>
      </c>
      <c r="C5254" s="50">
        <v>6.04</v>
      </c>
      <c r="D5254" s="51">
        <v>-0.09</v>
      </c>
      <c r="E5254" s="52">
        <v>-0.0147</v>
      </c>
      <c r="F5254" s="51">
        <v>0.0</v>
      </c>
      <c r="G5254" s="49" t="s">
        <v>56</v>
      </c>
      <c r="H5254" s="51">
        <v>2004.0</v>
      </c>
      <c r="I5254" s="51">
        <v>273656.0</v>
      </c>
      <c r="J5254" s="49" t="s">
        <v>72</v>
      </c>
      <c r="K5254" s="49" t="s">
        <v>321</v>
      </c>
    </row>
    <row r="5255">
      <c r="A5255" s="49" t="s">
        <v>10763</v>
      </c>
      <c r="B5255" s="49" t="s">
        <v>10764</v>
      </c>
      <c r="C5255" s="50">
        <v>6.95</v>
      </c>
      <c r="D5255" s="51">
        <v>-0.02</v>
      </c>
      <c r="E5255" s="52">
        <v>-0.0029</v>
      </c>
      <c r="F5255" s="51">
        <v>0.0</v>
      </c>
      <c r="G5255" s="49" t="s">
        <v>56</v>
      </c>
      <c r="H5255" s="51">
        <v>1992.0</v>
      </c>
      <c r="I5255" s="51">
        <v>65679.0</v>
      </c>
      <c r="J5255" s="49" t="s">
        <v>72</v>
      </c>
      <c r="K5255" s="49" t="s">
        <v>552</v>
      </c>
    </row>
    <row r="5256">
      <c r="A5256" s="49" t="s">
        <v>10765</v>
      </c>
      <c r="B5256" s="49" t="s">
        <v>10766</v>
      </c>
      <c r="C5256" s="50">
        <v>14.39</v>
      </c>
      <c r="D5256" s="51">
        <v>-0.05</v>
      </c>
      <c r="E5256" s="52">
        <v>-0.0035</v>
      </c>
      <c r="F5256" s="53">
        <v>1.09E9</v>
      </c>
      <c r="G5256" s="49" t="s">
        <v>56</v>
      </c>
      <c r="H5256" s="51">
        <v>2003.0</v>
      </c>
      <c r="I5256" s="51">
        <v>685629.0</v>
      </c>
      <c r="J5256" s="49" t="s">
        <v>72</v>
      </c>
      <c r="K5256" s="49" t="s">
        <v>1641</v>
      </c>
    </row>
    <row r="5257">
      <c r="A5257" s="49" t="s">
        <v>10767</v>
      </c>
      <c r="B5257" s="49" t="s">
        <v>10768</v>
      </c>
      <c r="C5257" s="50">
        <v>63.38</v>
      </c>
      <c r="D5257" s="51">
        <v>-2.12</v>
      </c>
      <c r="E5257" s="52">
        <v>-0.0324</v>
      </c>
      <c r="F5257" s="53">
        <v>3.16E9</v>
      </c>
      <c r="G5257" s="49" t="s">
        <v>56</v>
      </c>
      <c r="H5257" s="51">
        <v>2013.0</v>
      </c>
      <c r="I5257" s="51">
        <v>310008.0</v>
      </c>
      <c r="J5257" s="49" t="s">
        <v>72</v>
      </c>
      <c r="K5257" s="49" t="s">
        <v>650</v>
      </c>
    </row>
    <row r="5258">
      <c r="A5258" s="49" t="s">
        <v>10769</v>
      </c>
      <c r="B5258" s="49" t="s">
        <v>10770</v>
      </c>
      <c r="C5258" s="50">
        <v>7.48</v>
      </c>
      <c r="D5258" s="51">
        <v>-0.02</v>
      </c>
      <c r="E5258" s="52">
        <v>-0.0027</v>
      </c>
      <c r="F5258" s="53">
        <v>1.7E8</v>
      </c>
      <c r="G5258" s="49" t="s">
        <v>56</v>
      </c>
      <c r="H5258" s="51">
        <v>1999.0</v>
      </c>
      <c r="I5258" s="51">
        <v>19421.0</v>
      </c>
      <c r="J5258" s="49" t="s">
        <v>95</v>
      </c>
      <c r="K5258" s="49" t="s">
        <v>215</v>
      </c>
    </row>
    <row r="5259">
      <c r="A5259" s="49" t="s">
        <v>10771</v>
      </c>
      <c r="B5259" s="49" t="s">
        <v>10772</v>
      </c>
      <c r="C5259" s="50">
        <v>10.45</v>
      </c>
      <c r="D5259" s="51">
        <v>0.0</v>
      </c>
      <c r="E5259" s="52">
        <v>0.0</v>
      </c>
      <c r="F5259" s="51">
        <v>0.0</v>
      </c>
      <c r="G5259" s="49" t="s">
        <v>56</v>
      </c>
      <c r="H5259" s="51">
        <v>2021.0</v>
      </c>
      <c r="I5259" s="51">
        <v>61.0</v>
      </c>
      <c r="J5259" s="49" t="s">
        <v>72</v>
      </c>
      <c r="K5259" s="49" t="s">
        <v>73</v>
      </c>
    </row>
    <row r="5260">
      <c r="A5260" s="49" t="s">
        <v>10773</v>
      </c>
      <c r="B5260" s="49" t="s">
        <v>10774</v>
      </c>
      <c r="C5260" s="50">
        <v>0.085</v>
      </c>
      <c r="D5260" s="51">
        <v>0.0</v>
      </c>
      <c r="E5260" s="52">
        <v>0.0</v>
      </c>
      <c r="F5260" s="51">
        <v>0.0</v>
      </c>
      <c r="G5260" s="49" t="s">
        <v>56</v>
      </c>
      <c r="H5260" s="51">
        <v>2021.0</v>
      </c>
      <c r="I5260" s="51">
        <v>400.0</v>
      </c>
      <c r="J5260" s="49" t="s">
        <v>72</v>
      </c>
      <c r="K5260" s="49" t="s">
        <v>73</v>
      </c>
    </row>
    <row r="5261">
      <c r="A5261" s="49" t="s">
        <v>10775</v>
      </c>
      <c r="B5261" s="49" t="s">
        <v>10776</v>
      </c>
      <c r="C5261" s="50">
        <v>36.5</v>
      </c>
      <c r="D5261" s="51">
        <v>0.0</v>
      </c>
      <c r="E5261" s="52">
        <v>0.0</v>
      </c>
      <c r="F5261" s="51">
        <v>7.6233499E7</v>
      </c>
      <c r="G5261" s="49" t="s">
        <v>56</v>
      </c>
      <c r="I5261" s="51">
        <v>28.0</v>
      </c>
      <c r="J5261" s="49" t="s">
        <v>72</v>
      </c>
      <c r="K5261" s="49" t="s">
        <v>650</v>
      </c>
    </row>
    <row r="5262">
      <c r="A5262" s="49" t="s">
        <v>10777</v>
      </c>
      <c r="B5262" s="49" t="s">
        <v>10778</v>
      </c>
      <c r="C5262" s="50">
        <v>21.02</v>
      </c>
      <c r="D5262" s="51">
        <v>-0.69</v>
      </c>
      <c r="E5262" s="52">
        <v>-0.0318</v>
      </c>
      <c r="F5262" s="51">
        <v>4.3902141E7</v>
      </c>
      <c r="G5262" s="49" t="s">
        <v>56</v>
      </c>
      <c r="I5262" s="51">
        <v>1410.0</v>
      </c>
      <c r="J5262" s="49" t="s">
        <v>72</v>
      </c>
      <c r="K5262" s="49" t="s">
        <v>650</v>
      </c>
    </row>
    <row r="5263">
      <c r="A5263" s="49" t="s">
        <v>10779</v>
      </c>
      <c r="B5263" s="49" t="s">
        <v>10780</v>
      </c>
      <c r="C5263" s="50">
        <v>148.25</v>
      </c>
      <c r="D5263" s="51">
        <v>-1.78</v>
      </c>
      <c r="E5263" s="52">
        <v>-0.0119</v>
      </c>
      <c r="F5263" s="53">
        <v>3.49E11</v>
      </c>
      <c r="G5263" s="49" t="s">
        <v>56</v>
      </c>
      <c r="I5263" s="51">
        <v>8144101.0</v>
      </c>
      <c r="J5263" s="49" t="s">
        <v>95</v>
      </c>
      <c r="K5263" s="49" t="s">
        <v>611</v>
      </c>
    </row>
    <row r="5264">
      <c r="A5264" s="49" t="s">
        <v>10781</v>
      </c>
      <c r="B5264" s="49" t="s">
        <v>10782</v>
      </c>
      <c r="C5264" s="50">
        <v>25.05</v>
      </c>
      <c r="D5264" s="51">
        <v>-0.17</v>
      </c>
      <c r="E5264" s="52">
        <v>-0.0067</v>
      </c>
      <c r="F5264" s="53">
        <v>4.48E8</v>
      </c>
      <c r="G5264" s="49" t="s">
        <v>56</v>
      </c>
      <c r="I5264" s="51">
        <v>37265.0</v>
      </c>
      <c r="J5264" s="49" t="s">
        <v>72</v>
      </c>
      <c r="K5264" s="49" t="s">
        <v>878</v>
      </c>
    </row>
    <row r="5265">
      <c r="A5265" s="49" t="s">
        <v>10783</v>
      </c>
      <c r="B5265" s="49" t="s">
        <v>10784</v>
      </c>
      <c r="C5265" s="50">
        <v>1.07</v>
      </c>
      <c r="D5265" s="51">
        <v>-0.085</v>
      </c>
      <c r="E5265" s="52">
        <v>-0.0736</v>
      </c>
      <c r="F5265" s="53">
        <v>2.73E8</v>
      </c>
      <c r="G5265" s="49" t="s">
        <v>56</v>
      </c>
      <c r="I5265" s="51">
        <v>1304835.0</v>
      </c>
      <c r="J5265" s="49" t="s">
        <v>82</v>
      </c>
      <c r="K5265" s="49" t="s">
        <v>83</v>
      </c>
    </row>
    <row r="5266">
      <c r="A5266" s="49" t="s">
        <v>10785</v>
      </c>
      <c r="B5266" s="49" t="s">
        <v>10786</v>
      </c>
      <c r="C5266" s="50">
        <v>31.97</v>
      </c>
      <c r="D5266" s="51">
        <v>0.01</v>
      </c>
      <c r="E5266" s="52">
        <v>3.0E-4</v>
      </c>
      <c r="F5266" s="53">
        <v>3.05E9</v>
      </c>
      <c r="G5266" s="49" t="s">
        <v>56</v>
      </c>
      <c r="H5266" s="51">
        <v>2019.0</v>
      </c>
      <c r="I5266" s="51">
        <v>780717.0</v>
      </c>
      <c r="J5266" s="49" t="s">
        <v>82</v>
      </c>
      <c r="K5266" s="49" t="s">
        <v>2612</v>
      </c>
    </row>
    <row r="5267">
      <c r="A5267" s="49" t="s">
        <v>10787</v>
      </c>
      <c r="B5267" s="49" t="s">
        <v>10788</v>
      </c>
      <c r="C5267" s="50">
        <v>6.02</v>
      </c>
      <c r="D5267" s="51">
        <v>-0.04</v>
      </c>
      <c r="E5267" s="52">
        <v>-0.0066</v>
      </c>
      <c r="F5267" s="51">
        <v>0.0</v>
      </c>
      <c r="G5267" s="49" t="s">
        <v>56</v>
      </c>
      <c r="H5267" s="51">
        <v>2005.0</v>
      </c>
      <c r="I5267" s="51">
        <v>54596.0</v>
      </c>
      <c r="J5267" s="49" t="s">
        <v>72</v>
      </c>
      <c r="K5267" s="49" t="s">
        <v>552</v>
      </c>
    </row>
    <row r="5268">
      <c r="A5268" s="49" t="s">
        <v>10789</v>
      </c>
      <c r="B5268" s="49" t="s">
        <v>10790</v>
      </c>
      <c r="C5268" s="50">
        <v>157.8</v>
      </c>
      <c r="D5268" s="51">
        <v>-1.38</v>
      </c>
      <c r="E5268" s="52">
        <v>-0.0087</v>
      </c>
      <c r="F5268" s="53">
        <v>9.24E10</v>
      </c>
      <c r="G5268" s="49" t="s">
        <v>56</v>
      </c>
      <c r="I5268" s="51">
        <v>2586675.0</v>
      </c>
      <c r="J5268" s="49" t="s">
        <v>72</v>
      </c>
      <c r="K5268" s="49" t="s">
        <v>237</v>
      </c>
    </row>
    <row r="5269">
      <c r="A5269" s="49" t="s">
        <v>10791</v>
      </c>
      <c r="B5269" s="49" t="s">
        <v>10792</v>
      </c>
      <c r="C5269" s="50">
        <v>4.45</v>
      </c>
      <c r="D5269" s="51">
        <v>-0.13</v>
      </c>
      <c r="E5269" s="52">
        <v>-0.0284</v>
      </c>
      <c r="F5269" s="53">
        <v>9.67E8</v>
      </c>
      <c r="G5269" s="49" t="s">
        <v>56</v>
      </c>
      <c r="H5269" s="51">
        <v>2014.0</v>
      </c>
      <c r="I5269" s="51">
        <v>1323894.0</v>
      </c>
      <c r="J5269" s="49" t="s">
        <v>68</v>
      </c>
      <c r="K5269" s="49" t="s">
        <v>86</v>
      </c>
    </row>
    <row r="5270">
      <c r="A5270" s="49" t="s">
        <v>10793</v>
      </c>
      <c r="B5270" s="49" t="s">
        <v>10794</v>
      </c>
      <c r="C5270" s="50">
        <v>4.085</v>
      </c>
      <c r="D5270" s="51">
        <v>-0.14</v>
      </c>
      <c r="E5270" s="52">
        <v>-0.0331</v>
      </c>
      <c r="F5270" s="53">
        <v>6.64E8</v>
      </c>
      <c r="G5270" s="54"/>
      <c r="H5270" s="51">
        <v>2022.0</v>
      </c>
      <c r="I5270" s="51">
        <v>11053.0</v>
      </c>
      <c r="J5270" s="49" t="s">
        <v>107</v>
      </c>
      <c r="K5270" s="49" t="s">
        <v>348</v>
      </c>
    </row>
    <row r="5271">
      <c r="A5271" s="49" t="s">
        <v>10795</v>
      </c>
      <c r="B5271" s="49" t="s">
        <v>10796</v>
      </c>
      <c r="C5271" s="50">
        <v>11.0</v>
      </c>
      <c r="D5271" s="51">
        <v>0.024</v>
      </c>
      <c r="E5271" s="52">
        <v>0.0022</v>
      </c>
      <c r="F5271" s="51">
        <v>0.0</v>
      </c>
      <c r="G5271" s="54"/>
      <c r="H5271" s="51">
        <v>2021.0</v>
      </c>
      <c r="I5271" s="51">
        <v>154.0</v>
      </c>
      <c r="J5271" s="49" t="s">
        <v>72</v>
      </c>
      <c r="K5271" s="49" t="s">
        <v>73</v>
      </c>
    </row>
    <row r="5272">
      <c r="A5272" s="49" t="s">
        <v>10797</v>
      </c>
      <c r="B5272" s="49" t="s">
        <v>10798</v>
      </c>
      <c r="C5272" s="50">
        <v>30.43</v>
      </c>
      <c r="D5272" s="51">
        <v>-0.58</v>
      </c>
      <c r="E5272" s="52">
        <v>-0.0187</v>
      </c>
      <c r="F5272" s="53">
        <v>1.78E9</v>
      </c>
      <c r="G5272" s="49" t="s">
        <v>56</v>
      </c>
      <c r="H5272" s="51">
        <v>2006.0</v>
      </c>
      <c r="I5272" s="51">
        <v>453541.0</v>
      </c>
      <c r="J5272" s="49" t="s">
        <v>57</v>
      </c>
      <c r="K5272" s="49" t="s">
        <v>1558</v>
      </c>
    </row>
    <row r="5273">
      <c r="A5273" s="49" t="s">
        <v>10799</v>
      </c>
      <c r="B5273" s="49" t="s">
        <v>10800</v>
      </c>
      <c r="C5273" s="50">
        <v>1.24</v>
      </c>
      <c r="D5273" s="51">
        <v>0.01</v>
      </c>
      <c r="E5273" s="52">
        <v>0.0081</v>
      </c>
      <c r="F5273" s="53">
        <v>6.58E8</v>
      </c>
      <c r="G5273" s="49" t="s">
        <v>738</v>
      </c>
      <c r="H5273" s="54"/>
      <c r="I5273" s="51">
        <v>6381035.0</v>
      </c>
      <c r="J5273" s="49" t="s">
        <v>72</v>
      </c>
      <c r="K5273" s="49" t="s">
        <v>650</v>
      </c>
    </row>
    <row r="5274">
      <c r="A5274" s="49" t="s">
        <v>10801</v>
      </c>
      <c r="B5274" s="49" t="s">
        <v>10802</v>
      </c>
      <c r="C5274" s="50">
        <v>0.32</v>
      </c>
      <c r="D5274" s="51">
        <v>0.04</v>
      </c>
      <c r="E5274" s="52">
        <v>0.1429</v>
      </c>
      <c r="F5274" s="53">
        <v>2.19E8</v>
      </c>
      <c r="G5274" s="49" t="s">
        <v>738</v>
      </c>
      <c r="H5274" s="54"/>
      <c r="I5274" s="51">
        <v>395.0</v>
      </c>
      <c r="J5274" s="49" t="s">
        <v>72</v>
      </c>
      <c r="K5274" s="49" t="s">
        <v>650</v>
      </c>
    </row>
    <row r="5275">
      <c r="A5275" s="49" t="s">
        <v>10803</v>
      </c>
      <c r="B5275" s="49" t="s">
        <v>10804</v>
      </c>
      <c r="C5275" s="50">
        <v>8.66</v>
      </c>
      <c r="D5275" s="51">
        <v>-0.12</v>
      </c>
      <c r="E5275" s="52">
        <v>-0.0137</v>
      </c>
      <c r="F5275" s="51">
        <v>0.0</v>
      </c>
      <c r="G5275" s="54"/>
      <c r="H5275" s="51">
        <v>2013.0</v>
      </c>
      <c r="I5275" s="51">
        <v>17661.0</v>
      </c>
      <c r="J5275" s="49" t="s">
        <v>72</v>
      </c>
      <c r="K5275" s="49" t="s">
        <v>124</v>
      </c>
    </row>
    <row r="5276">
      <c r="A5276" s="49" t="s">
        <v>10805</v>
      </c>
      <c r="B5276" s="49" t="s">
        <v>10806</v>
      </c>
      <c r="C5276" s="50">
        <v>374.98</v>
      </c>
      <c r="D5276" s="51">
        <v>-4.0</v>
      </c>
      <c r="E5276" s="52">
        <v>-0.0106</v>
      </c>
      <c r="F5276" s="53">
        <v>4.82E10</v>
      </c>
      <c r="G5276" s="49" t="s">
        <v>56</v>
      </c>
      <c r="I5276" s="51">
        <v>939163.0</v>
      </c>
      <c r="J5276" s="49" t="s">
        <v>57</v>
      </c>
      <c r="K5276" s="49" t="s">
        <v>64</v>
      </c>
    </row>
    <row r="5277">
      <c r="A5277" s="49" t="s">
        <v>10807</v>
      </c>
      <c r="B5277" s="49" t="s">
        <v>10808</v>
      </c>
      <c r="C5277" s="50">
        <v>10.0001</v>
      </c>
      <c r="D5277" s="51">
        <v>-0.5999</v>
      </c>
      <c r="E5277" s="52">
        <v>-0.0566</v>
      </c>
      <c r="F5277" s="53">
        <v>6.56E8</v>
      </c>
      <c r="G5277" s="49" t="s">
        <v>422</v>
      </c>
      <c r="I5277" s="51">
        <v>4275.0</v>
      </c>
      <c r="J5277" s="49" t="s">
        <v>82</v>
      </c>
      <c r="K5277" s="49" t="s">
        <v>83</v>
      </c>
    </row>
    <row r="5278">
      <c r="A5278" s="49" t="s">
        <v>10809</v>
      </c>
      <c r="B5278" s="49" t="s">
        <v>10810</v>
      </c>
      <c r="C5278" s="50">
        <v>9.13</v>
      </c>
      <c r="D5278" s="51">
        <v>0.32</v>
      </c>
      <c r="E5278" s="52">
        <v>0.0363</v>
      </c>
      <c r="F5278" s="53">
        <v>5.19E8</v>
      </c>
      <c r="G5278" s="49" t="s">
        <v>56</v>
      </c>
      <c r="H5278" s="51">
        <v>2019.0</v>
      </c>
      <c r="I5278" s="51">
        <v>338268.0</v>
      </c>
      <c r="J5278" s="49" t="s">
        <v>82</v>
      </c>
      <c r="K5278" s="49" t="s">
        <v>83</v>
      </c>
    </row>
    <row r="5279">
      <c r="A5279" s="49" t="s">
        <v>10811</v>
      </c>
      <c r="B5279" s="49" t="s">
        <v>10812</v>
      </c>
      <c r="C5279" s="50">
        <v>8.61</v>
      </c>
      <c r="D5279" s="51">
        <v>-0.11</v>
      </c>
      <c r="E5279" s="52">
        <v>-0.0126</v>
      </c>
      <c r="F5279" s="51">
        <v>0.0</v>
      </c>
      <c r="G5279" s="49" t="s">
        <v>56</v>
      </c>
      <c r="H5279" s="51">
        <v>2004.0</v>
      </c>
      <c r="I5279" s="51">
        <v>188178.0</v>
      </c>
      <c r="J5279" s="49" t="s">
        <v>72</v>
      </c>
      <c r="K5279" s="49" t="s">
        <v>124</v>
      </c>
    </row>
    <row r="5280">
      <c r="A5280" s="49" t="s">
        <v>10813</v>
      </c>
      <c r="B5280" s="49" t="s">
        <v>10814</v>
      </c>
      <c r="C5280" s="50">
        <v>18.32</v>
      </c>
      <c r="D5280" s="51">
        <v>-0.22</v>
      </c>
      <c r="E5280" s="52">
        <v>-0.0119</v>
      </c>
      <c r="F5280" s="53">
        <v>1.61E10</v>
      </c>
      <c r="G5280" s="49" t="s">
        <v>422</v>
      </c>
      <c r="I5280" s="51">
        <v>1370334.0</v>
      </c>
      <c r="J5280" s="49" t="s">
        <v>82</v>
      </c>
      <c r="K5280" s="49" t="s">
        <v>1973</v>
      </c>
    </row>
    <row r="5281">
      <c r="A5281" s="49" t="s">
        <v>10815</v>
      </c>
      <c r="B5281" s="49" t="s">
        <v>10816</v>
      </c>
      <c r="C5281" s="50">
        <v>0.2983</v>
      </c>
      <c r="D5281" s="51">
        <v>-0.0242</v>
      </c>
      <c r="E5281" s="52">
        <v>-0.075</v>
      </c>
      <c r="F5281" s="51">
        <v>1.3715753E7</v>
      </c>
      <c r="G5281" s="54"/>
      <c r="H5281" s="51">
        <v>2019.0</v>
      </c>
      <c r="I5281" s="51">
        <v>59497.0</v>
      </c>
      <c r="J5281" s="49" t="s">
        <v>82</v>
      </c>
      <c r="K5281" s="49" t="s">
        <v>139</v>
      </c>
    </row>
    <row r="5282">
      <c r="A5282" s="49" t="s">
        <v>10817</v>
      </c>
      <c r="B5282" s="49" t="s">
        <v>10818</v>
      </c>
      <c r="C5282" s="50">
        <v>21.54</v>
      </c>
      <c r="D5282" s="51">
        <v>-0.02</v>
      </c>
      <c r="E5282" s="52">
        <v>-9.0E-4</v>
      </c>
      <c r="F5282" s="53">
        <v>4.65E9</v>
      </c>
      <c r="G5282" s="49" t="s">
        <v>10819</v>
      </c>
      <c r="I5282" s="51">
        <v>57674.0</v>
      </c>
      <c r="J5282" s="49" t="s">
        <v>520</v>
      </c>
      <c r="K5282" s="49" t="s">
        <v>391</v>
      </c>
    </row>
    <row r="5283">
      <c r="A5283" s="49" t="s">
        <v>10820</v>
      </c>
      <c r="B5283" s="49" t="s">
        <v>10821</v>
      </c>
      <c r="C5283" s="50">
        <v>26.29</v>
      </c>
      <c r="D5283" s="51">
        <v>-1.21</v>
      </c>
      <c r="E5283" s="52">
        <v>-0.044</v>
      </c>
      <c r="F5283" s="53">
        <v>1.24E9</v>
      </c>
      <c r="G5283" s="49" t="s">
        <v>56</v>
      </c>
      <c r="H5283" s="51">
        <v>2023.0</v>
      </c>
      <c r="I5283" s="51">
        <v>405496.0</v>
      </c>
      <c r="J5283" s="54"/>
      <c r="K5283" s="54"/>
    </row>
    <row r="5284">
      <c r="A5284" s="49" t="s">
        <v>10822</v>
      </c>
      <c r="B5284" s="49" t="s">
        <v>10823</v>
      </c>
      <c r="C5284" s="50">
        <v>1.37</v>
      </c>
      <c r="D5284" s="51">
        <v>-0.05</v>
      </c>
      <c r="E5284" s="52">
        <v>-0.0352</v>
      </c>
      <c r="F5284" s="51">
        <v>3043943.0</v>
      </c>
      <c r="G5284" s="49" t="s">
        <v>56</v>
      </c>
      <c r="I5284" s="51">
        <v>121805.0</v>
      </c>
      <c r="J5284" s="49" t="s">
        <v>82</v>
      </c>
      <c r="K5284" s="49" t="s">
        <v>83</v>
      </c>
    </row>
    <row r="5285">
      <c r="A5285" s="49" t="s">
        <v>10824</v>
      </c>
      <c r="B5285" s="49" t="s">
        <v>10825</v>
      </c>
      <c r="C5285" s="50">
        <v>4.16</v>
      </c>
      <c r="D5285" s="51">
        <v>-0.04</v>
      </c>
      <c r="E5285" s="52">
        <v>-0.0095</v>
      </c>
      <c r="F5285" s="51">
        <v>0.0</v>
      </c>
      <c r="G5285" s="49" t="s">
        <v>56</v>
      </c>
      <c r="H5285" s="51">
        <v>2003.0</v>
      </c>
      <c r="I5285" s="51">
        <v>1367397.0</v>
      </c>
      <c r="J5285" s="49" t="s">
        <v>72</v>
      </c>
      <c r="K5285" s="49" t="s">
        <v>321</v>
      </c>
    </row>
    <row r="5286">
      <c r="A5286" s="49" t="s">
        <v>10826</v>
      </c>
      <c r="B5286" s="49" t="s">
        <v>10827</v>
      </c>
      <c r="C5286" s="50">
        <v>70.13</v>
      </c>
      <c r="D5286" s="51">
        <v>-1.67</v>
      </c>
      <c r="E5286" s="52">
        <v>-0.0233</v>
      </c>
      <c r="F5286" s="53">
        <v>1.54E10</v>
      </c>
      <c r="G5286" s="49" t="s">
        <v>56</v>
      </c>
      <c r="I5286" s="51">
        <v>2991608.0</v>
      </c>
      <c r="J5286" s="49" t="s">
        <v>95</v>
      </c>
      <c r="K5286" s="49" t="s">
        <v>1658</v>
      </c>
    </row>
    <row r="5287">
      <c r="A5287" s="49" t="s">
        <v>10828</v>
      </c>
      <c r="B5287" s="49" t="s">
        <v>10829</v>
      </c>
      <c r="C5287" s="50">
        <v>15.76</v>
      </c>
      <c r="D5287" s="51">
        <v>0.07</v>
      </c>
      <c r="E5287" s="52">
        <v>0.0045</v>
      </c>
      <c r="F5287" s="53">
        <v>8.7E8</v>
      </c>
      <c r="G5287" s="49" t="s">
        <v>56</v>
      </c>
      <c r="H5287" s="51">
        <v>2019.0</v>
      </c>
      <c r="I5287" s="51">
        <v>796940.0</v>
      </c>
      <c r="J5287" s="49" t="s">
        <v>95</v>
      </c>
      <c r="K5287" s="49" t="s">
        <v>215</v>
      </c>
    </row>
    <row r="5288">
      <c r="A5288" s="49" t="s">
        <v>10830</v>
      </c>
      <c r="B5288" s="49" t="s">
        <v>10831</v>
      </c>
      <c r="C5288" s="50">
        <v>6.55</v>
      </c>
      <c r="D5288" s="51">
        <v>-0.05</v>
      </c>
      <c r="E5288" s="52">
        <v>-0.0076</v>
      </c>
      <c r="F5288" s="51">
        <v>0.0</v>
      </c>
      <c r="G5288" s="49" t="s">
        <v>56</v>
      </c>
      <c r="I5288" s="51">
        <v>77404.0</v>
      </c>
      <c r="J5288" s="49" t="s">
        <v>72</v>
      </c>
      <c r="K5288" s="49" t="s">
        <v>124</v>
      </c>
    </row>
    <row r="5289">
      <c r="A5289" s="49" t="s">
        <v>10832</v>
      </c>
      <c r="B5289" s="49" t="s">
        <v>10833</v>
      </c>
      <c r="C5289" s="50">
        <v>0.1801</v>
      </c>
      <c r="D5289" s="51">
        <v>-5.0E-4</v>
      </c>
      <c r="E5289" s="52">
        <v>-0.0028</v>
      </c>
      <c r="F5289" s="51">
        <v>2.1676041E7</v>
      </c>
      <c r="G5289" s="49" t="s">
        <v>3183</v>
      </c>
      <c r="H5289" s="51">
        <v>2016.0</v>
      </c>
      <c r="I5289" s="51">
        <v>1582290.0</v>
      </c>
      <c r="J5289" s="49" t="s">
        <v>107</v>
      </c>
      <c r="K5289" s="49" t="s">
        <v>348</v>
      </c>
    </row>
    <row r="5290">
      <c r="A5290" s="49" t="s">
        <v>10834</v>
      </c>
      <c r="B5290" s="49" t="s">
        <v>10835</v>
      </c>
      <c r="C5290" s="50">
        <v>0.1001</v>
      </c>
      <c r="D5290" s="51">
        <v>-0.005</v>
      </c>
      <c r="E5290" s="52">
        <v>-0.0476</v>
      </c>
      <c r="F5290" s="51">
        <v>1.2047594E7</v>
      </c>
      <c r="G5290" s="49" t="s">
        <v>3183</v>
      </c>
      <c r="H5290" s="51">
        <v>2016.0</v>
      </c>
      <c r="I5290" s="51">
        <v>12530.0</v>
      </c>
      <c r="J5290" s="49" t="s">
        <v>107</v>
      </c>
      <c r="K5290" s="49" t="s">
        <v>348</v>
      </c>
    </row>
    <row r="5291">
      <c r="A5291" s="49" t="s">
        <v>10836</v>
      </c>
      <c r="B5291" s="49" t="s">
        <v>10837</v>
      </c>
      <c r="C5291" s="50">
        <v>18.79</v>
      </c>
      <c r="D5291" s="51">
        <v>-1.01</v>
      </c>
      <c r="E5291" s="52">
        <v>-0.051</v>
      </c>
      <c r="F5291" s="53">
        <v>7.67E8</v>
      </c>
      <c r="G5291" s="49" t="s">
        <v>422</v>
      </c>
      <c r="H5291" s="51">
        <v>2021.0</v>
      </c>
      <c r="I5291" s="51">
        <v>8920.0</v>
      </c>
      <c r="J5291" s="49" t="s">
        <v>82</v>
      </c>
      <c r="K5291" s="49" t="s">
        <v>83</v>
      </c>
    </row>
    <row r="5292">
      <c r="A5292" s="49" t="s">
        <v>10838</v>
      </c>
      <c r="B5292" s="49" t="s">
        <v>10839</v>
      </c>
      <c r="C5292" s="50">
        <v>3.58</v>
      </c>
      <c r="D5292" s="51">
        <v>-0.09</v>
      </c>
      <c r="E5292" s="52">
        <v>-0.0245</v>
      </c>
      <c r="F5292" s="53">
        <v>1.32E8</v>
      </c>
      <c r="G5292" s="49" t="s">
        <v>56</v>
      </c>
      <c r="H5292" s="51">
        <v>2003.0</v>
      </c>
      <c r="I5292" s="51">
        <v>40947.0</v>
      </c>
      <c r="J5292" s="49" t="s">
        <v>223</v>
      </c>
      <c r="K5292" s="49" t="s">
        <v>953</v>
      </c>
    </row>
    <row r="5293">
      <c r="A5293" s="49" t="s">
        <v>10840</v>
      </c>
      <c r="B5293" s="49" t="s">
        <v>10841</v>
      </c>
      <c r="C5293" s="50">
        <v>4.8106</v>
      </c>
      <c r="D5293" s="51">
        <v>0.2061</v>
      </c>
      <c r="E5293" s="52">
        <v>0.0448</v>
      </c>
      <c r="F5293" s="51">
        <v>2.92249E7</v>
      </c>
      <c r="G5293" s="49" t="s">
        <v>1576</v>
      </c>
      <c r="H5293" s="51">
        <v>2017.0</v>
      </c>
      <c r="I5293" s="51">
        <v>4090.0</v>
      </c>
      <c r="J5293" s="49" t="s">
        <v>82</v>
      </c>
      <c r="K5293" s="49" t="s">
        <v>139</v>
      </c>
    </row>
    <row r="5294">
      <c r="A5294" s="49" t="s">
        <v>10842</v>
      </c>
      <c r="B5294" s="49" t="s">
        <v>10843</v>
      </c>
      <c r="C5294" s="50">
        <v>10.92</v>
      </c>
      <c r="D5294" s="51">
        <v>0.0</v>
      </c>
      <c r="E5294" s="52">
        <v>0.0</v>
      </c>
      <c r="F5294" s="51">
        <v>0.0</v>
      </c>
      <c r="G5294" s="54"/>
      <c r="H5294" s="51">
        <v>2021.0</v>
      </c>
      <c r="I5294" s="51">
        <v>104.0</v>
      </c>
      <c r="J5294" s="49" t="s">
        <v>72</v>
      </c>
      <c r="K5294" s="49" t="s">
        <v>73</v>
      </c>
    </row>
    <row r="5295">
      <c r="A5295" s="49" t="s">
        <v>10844</v>
      </c>
      <c r="B5295" s="49" t="s">
        <v>10845</v>
      </c>
      <c r="C5295" s="50">
        <v>51.87</v>
      </c>
      <c r="D5295" s="51">
        <v>-1.34</v>
      </c>
      <c r="E5295" s="52">
        <v>-0.0252</v>
      </c>
      <c r="F5295" s="53">
        <v>1.39E9</v>
      </c>
      <c r="G5295" s="49" t="s">
        <v>56</v>
      </c>
      <c r="H5295" s="51">
        <v>2016.0</v>
      </c>
      <c r="I5295" s="51">
        <v>289082.0</v>
      </c>
      <c r="J5295" s="49" t="s">
        <v>107</v>
      </c>
      <c r="K5295" s="49" t="s">
        <v>111</v>
      </c>
    </row>
    <row r="5296">
      <c r="A5296" s="49" t="s">
        <v>10846</v>
      </c>
      <c r="B5296" s="49" t="s">
        <v>10847</v>
      </c>
      <c r="C5296" s="50">
        <v>94.87</v>
      </c>
      <c r="D5296" s="51">
        <v>-1.46</v>
      </c>
      <c r="E5296" s="52">
        <v>-0.0152</v>
      </c>
      <c r="F5296" s="53">
        <v>5.38E9</v>
      </c>
      <c r="G5296" s="49" t="s">
        <v>56</v>
      </c>
      <c r="I5296" s="51">
        <v>510457.0</v>
      </c>
      <c r="J5296" s="49" t="s">
        <v>95</v>
      </c>
      <c r="K5296" s="49" t="s">
        <v>379</v>
      </c>
    </row>
    <row r="5297">
      <c r="A5297" s="49" t="s">
        <v>10848</v>
      </c>
      <c r="B5297" s="49" t="s">
        <v>10849</v>
      </c>
      <c r="C5297" s="50">
        <v>1.48</v>
      </c>
      <c r="D5297" s="51">
        <v>-0.04</v>
      </c>
      <c r="E5297" s="52">
        <v>-0.0263</v>
      </c>
      <c r="F5297" s="53">
        <v>4.63E8</v>
      </c>
      <c r="G5297" s="49" t="s">
        <v>56</v>
      </c>
      <c r="H5297" s="51">
        <v>2021.0</v>
      </c>
      <c r="I5297" s="51">
        <v>188455.0</v>
      </c>
      <c r="J5297" s="49" t="s">
        <v>82</v>
      </c>
      <c r="K5297" s="49" t="s">
        <v>396</v>
      </c>
    </row>
    <row r="5298">
      <c r="A5298" s="49" t="s">
        <v>10850</v>
      </c>
      <c r="B5298" s="49" t="s">
        <v>10851</v>
      </c>
      <c r="C5298" s="50">
        <v>0.5925</v>
      </c>
      <c r="D5298" s="51">
        <v>-0.0075</v>
      </c>
      <c r="E5298" s="52">
        <v>-0.0125</v>
      </c>
      <c r="F5298" s="51">
        <v>4626457.0</v>
      </c>
      <c r="G5298" s="49" t="s">
        <v>56</v>
      </c>
      <c r="H5298" s="51">
        <v>2021.0</v>
      </c>
      <c r="I5298" s="51">
        <v>31934.0</v>
      </c>
      <c r="J5298" s="49" t="s">
        <v>95</v>
      </c>
      <c r="K5298" s="49" t="s">
        <v>707</v>
      </c>
    </row>
    <row r="5299">
      <c r="A5299" s="49" t="s">
        <v>10852</v>
      </c>
      <c r="B5299" s="49" t="s">
        <v>10853</v>
      </c>
      <c r="C5299" s="50">
        <v>2.98</v>
      </c>
      <c r="D5299" s="51">
        <v>0.0</v>
      </c>
      <c r="E5299" s="52">
        <v>0.0</v>
      </c>
      <c r="F5299" s="53">
        <v>1.5E8</v>
      </c>
      <c r="G5299" s="49" t="s">
        <v>56</v>
      </c>
      <c r="H5299" s="51">
        <v>1988.0</v>
      </c>
      <c r="I5299" s="51">
        <v>69747.0</v>
      </c>
      <c r="J5299" s="49" t="s">
        <v>72</v>
      </c>
      <c r="K5299" s="49" t="s">
        <v>552</v>
      </c>
    </row>
    <row r="5300">
      <c r="A5300" s="49" t="s">
        <v>10854</v>
      </c>
      <c r="B5300" s="49" t="s">
        <v>10855</v>
      </c>
      <c r="C5300" s="50">
        <v>20.01</v>
      </c>
      <c r="D5300" s="51">
        <v>-0.14</v>
      </c>
      <c r="E5300" s="52">
        <v>-0.007</v>
      </c>
      <c r="F5300" s="53">
        <v>2.38E9</v>
      </c>
      <c r="G5300" s="49" t="s">
        <v>56</v>
      </c>
      <c r="H5300" s="51">
        <v>2013.0</v>
      </c>
      <c r="I5300" s="51">
        <v>766382.0</v>
      </c>
      <c r="J5300" s="49" t="s">
        <v>95</v>
      </c>
      <c r="K5300" s="49" t="s">
        <v>69</v>
      </c>
    </row>
    <row r="5301">
      <c r="A5301" s="49" t="s">
        <v>10856</v>
      </c>
      <c r="B5301" s="49" t="s">
        <v>10857</v>
      </c>
      <c r="C5301" s="50">
        <v>16.55</v>
      </c>
      <c r="D5301" s="51">
        <v>0.02</v>
      </c>
      <c r="E5301" s="52">
        <v>0.0012</v>
      </c>
      <c r="F5301" s="53">
        <v>2.33E8</v>
      </c>
      <c r="G5301" s="49" t="s">
        <v>56</v>
      </c>
      <c r="H5301" s="51">
        <v>2019.0</v>
      </c>
      <c r="I5301" s="51">
        <v>61322.0</v>
      </c>
      <c r="J5301" s="49" t="s">
        <v>68</v>
      </c>
      <c r="K5301" s="49" t="s">
        <v>86</v>
      </c>
    </row>
    <row r="5302">
      <c r="A5302" s="49" t="s">
        <v>10858</v>
      </c>
      <c r="B5302" s="49" t="s">
        <v>10859</v>
      </c>
      <c r="C5302" s="50">
        <v>26.55</v>
      </c>
      <c r="D5302" s="51">
        <v>-0.28</v>
      </c>
      <c r="E5302" s="52">
        <v>-0.0104</v>
      </c>
      <c r="F5302" s="53">
        <v>1.78E10</v>
      </c>
      <c r="G5302" s="49" t="s">
        <v>56</v>
      </c>
      <c r="H5302" s="51">
        <v>2019.0</v>
      </c>
      <c r="I5302" s="51">
        <v>7083838.0</v>
      </c>
      <c r="J5302" s="49" t="s">
        <v>107</v>
      </c>
      <c r="K5302" s="49" t="s">
        <v>2079</v>
      </c>
    </row>
    <row r="5303">
      <c r="A5303" s="49" t="s">
        <v>10860</v>
      </c>
      <c r="B5303" s="49" t="s">
        <v>10861</v>
      </c>
      <c r="C5303" s="50">
        <v>137.53</v>
      </c>
      <c r="D5303" s="51">
        <v>-2.89</v>
      </c>
      <c r="E5303" s="52">
        <v>-0.0206</v>
      </c>
      <c r="F5303" s="53">
        <v>2.44E9</v>
      </c>
      <c r="G5303" s="49" t="s">
        <v>56</v>
      </c>
      <c r="I5303" s="51">
        <v>76552.0</v>
      </c>
      <c r="J5303" s="49" t="s">
        <v>72</v>
      </c>
      <c r="K5303" s="49" t="s">
        <v>185</v>
      </c>
    </row>
    <row r="5304">
      <c r="A5304" s="49" t="s">
        <v>10862</v>
      </c>
      <c r="B5304" s="49" t="s">
        <v>10863</v>
      </c>
      <c r="C5304" s="50">
        <v>0.26</v>
      </c>
      <c r="D5304" s="51">
        <v>-0.0033</v>
      </c>
      <c r="E5304" s="52">
        <v>-0.0125</v>
      </c>
      <c r="F5304" s="51">
        <v>2.5701501E7</v>
      </c>
      <c r="G5304" s="49" t="s">
        <v>504</v>
      </c>
      <c r="H5304" s="54"/>
      <c r="I5304" s="51">
        <v>385401.0</v>
      </c>
      <c r="J5304" s="49" t="s">
        <v>82</v>
      </c>
      <c r="K5304" s="49" t="s">
        <v>83</v>
      </c>
    </row>
    <row r="5305">
      <c r="A5305" s="49" t="s">
        <v>10864</v>
      </c>
      <c r="B5305" s="49" t="s">
        <v>10865</v>
      </c>
      <c r="C5305" s="50">
        <v>10.01</v>
      </c>
      <c r="D5305" s="51">
        <v>-1.75</v>
      </c>
      <c r="E5305" s="52">
        <v>-0.1488</v>
      </c>
      <c r="F5305" s="51">
        <v>6023598.0</v>
      </c>
      <c r="G5305" s="49" t="s">
        <v>56</v>
      </c>
      <c r="H5305" s="51">
        <v>2017.0</v>
      </c>
      <c r="I5305" s="51">
        <v>73926.0</v>
      </c>
      <c r="J5305" s="49" t="s">
        <v>95</v>
      </c>
      <c r="K5305" s="49" t="s">
        <v>104</v>
      </c>
    </row>
    <row r="5306">
      <c r="A5306" s="49" t="s">
        <v>10866</v>
      </c>
      <c r="B5306" s="49" t="s">
        <v>10867</v>
      </c>
      <c r="C5306" s="50">
        <v>75.46</v>
      </c>
      <c r="D5306" s="51">
        <v>-0.38</v>
      </c>
      <c r="E5306" s="52">
        <v>-0.005</v>
      </c>
      <c r="F5306" s="53">
        <v>1.83E9</v>
      </c>
      <c r="G5306" s="49" t="s">
        <v>56</v>
      </c>
      <c r="H5306" s="51">
        <v>2015.0</v>
      </c>
      <c r="I5306" s="51">
        <v>168009.0</v>
      </c>
      <c r="J5306" s="49" t="s">
        <v>72</v>
      </c>
      <c r="K5306" s="49" t="s">
        <v>124</v>
      </c>
    </row>
    <row r="5307">
      <c r="A5307" s="49" t="s">
        <v>10868</v>
      </c>
      <c r="B5307" s="49" t="s">
        <v>10869</v>
      </c>
      <c r="C5307" s="50">
        <v>11.78</v>
      </c>
      <c r="D5307" s="51">
        <v>-0.24</v>
      </c>
      <c r="E5307" s="52">
        <v>-0.02</v>
      </c>
      <c r="F5307" s="53">
        <v>2.54E9</v>
      </c>
      <c r="G5307" s="49" t="s">
        <v>56</v>
      </c>
      <c r="H5307" s="51">
        <v>2016.0</v>
      </c>
      <c r="I5307" s="51">
        <v>2092512.0</v>
      </c>
      <c r="J5307" s="49" t="s">
        <v>68</v>
      </c>
      <c r="K5307" s="49" t="s">
        <v>86</v>
      </c>
    </row>
    <row r="5308">
      <c r="A5308" s="49" t="s">
        <v>10870</v>
      </c>
      <c r="B5308" s="49" t="s">
        <v>10871</v>
      </c>
      <c r="C5308" s="50">
        <v>16.18</v>
      </c>
      <c r="D5308" s="51">
        <v>-0.1</v>
      </c>
      <c r="E5308" s="52">
        <v>-0.0061</v>
      </c>
      <c r="F5308" s="53">
        <v>1.93E8</v>
      </c>
      <c r="G5308" s="49" t="s">
        <v>56</v>
      </c>
      <c r="I5308" s="51">
        <v>12822.0</v>
      </c>
      <c r="J5308" s="49" t="s">
        <v>72</v>
      </c>
      <c r="K5308" s="49" t="s">
        <v>133</v>
      </c>
    </row>
    <row r="5309">
      <c r="A5309" s="49" t="s">
        <v>10872</v>
      </c>
      <c r="B5309" s="49" t="s">
        <v>10873</v>
      </c>
      <c r="C5309" s="50">
        <v>14.56</v>
      </c>
      <c r="D5309" s="51">
        <v>-0.11</v>
      </c>
      <c r="E5309" s="52">
        <v>-0.0075</v>
      </c>
      <c r="F5309" s="53">
        <v>2.95E8</v>
      </c>
      <c r="G5309" s="49" t="s">
        <v>56</v>
      </c>
      <c r="I5309" s="51">
        <v>31220.0</v>
      </c>
      <c r="J5309" s="49" t="s">
        <v>57</v>
      </c>
      <c r="K5309" s="49" t="s">
        <v>269</v>
      </c>
    </row>
    <row r="5310">
      <c r="A5310" s="49" t="s">
        <v>10874</v>
      </c>
      <c r="B5310" s="49" t="s">
        <v>10875</v>
      </c>
      <c r="C5310" s="50">
        <v>149.55</v>
      </c>
      <c r="D5310" s="51">
        <v>-3.5</v>
      </c>
      <c r="E5310" s="52">
        <v>-0.0229</v>
      </c>
      <c r="F5310" s="53">
        <v>1.34E10</v>
      </c>
      <c r="G5310" s="49" t="s">
        <v>56</v>
      </c>
      <c r="H5310" s="51">
        <v>2000.0</v>
      </c>
      <c r="I5310" s="51">
        <v>447588.0</v>
      </c>
      <c r="J5310" s="49" t="s">
        <v>95</v>
      </c>
      <c r="K5310" s="49" t="s">
        <v>898</v>
      </c>
    </row>
    <row r="5311">
      <c r="A5311" s="49" t="s">
        <v>10876</v>
      </c>
      <c r="B5311" s="49" t="s">
        <v>10877</v>
      </c>
      <c r="C5311" s="50">
        <v>23.395</v>
      </c>
      <c r="D5311" s="51">
        <v>-0.455</v>
      </c>
      <c r="E5311" s="52">
        <v>-0.0191</v>
      </c>
      <c r="F5311" s="53">
        <v>3.06E8</v>
      </c>
      <c r="G5311" s="49" t="s">
        <v>56</v>
      </c>
      <c r="I5311" s="51">
        <v>37881.0</v>
      </c>
      <c r="J5311" s="49" t="s">
        <v>57</v>
      </c>
      <c r="K5311" s="49" t="s">
        <v>469</v>
      </c>
    </row>
    <row r="5312">
      <c r="A5312" s="49" t="s">
        <v>10878</v>
      </c>
      <c r="B5312" s="49" t="s">
        <v>10879</v>
      </c>
      <c r="C5312" s="50">
        <v>13.83</v>
      </c>
      <c r="D5312" s="51">
        <v>-0.52</v>
      </c>
      <c r="E5312" s="52">
        <v>-0.0362</v>
      </c>
      <c r="F5312" s="53">
        <v>4.98E8</v>
      </c>
      <c r="G5312" s="49" t="s">
        <v>56</v>
      </c>
      <c r="H5312" s="51">
        <v>2023.0</v>
      </c>
      <c r="I5312" s="51">
        <v>186194.0</v>
      </c>
      <c r="J5312" s="49" t="s">
        <v>68</v>
      </c>
      <c r="K5312" s="49" t="s">
        <v>86</v>
      </c>
    </row>
    <row r="5313">
      <c r="A5313" s="49" t="s">
        <v>10880</v>
      </c>
      <c r="B5313" s="49" t="s">
        <v>10881</v>
      </c>
      <c r="C5313" s="50">
        <v>89.1</v>
      </c>
      <c r="D5313" s="51">
        <v>-2.41</v>
      </c>
      <c r="E5313" s="52">
        <v>-0.0263</v>
      </c>
      <c r="F5313" s="53">
        <v>2.7E10</v>
      </c>
      <c r="G5313" s="49" t="s">
        <v>4099</v>
      </c>
      <c r="H5313" s="51">
        <v>1994.0</v>
      </c>
      <c r="I5313" s="51">
        <v>231259.0</v>
      </c>
      <c r="J5313" s="49" t="s">
        <v>57</v>
      </c>
      <c r="K5313" s="49" t="s">
        <v>279</v>
      </c>
    </row>
    <row r="5314">
      <c r="A5314" s="49" t="s">
        <v>10882</v>
      </c>
      <c r="B5314" s="49" t="s">
        <v>10883</v>
      </c>
      <c r="C5314" s="50">
        <v>2.19</v>
      </c>
      <c r="D5314" s="51">
        <v>-0.07</v>
      </c>
      <c r="E5314" s="52">
        <v>-0.031</v>
      </c>
      <c r="F5314" s="53">
        <v>6.26E8</v>
      </c>
      <c r="G5314" s="49" t="s">
        <v>56</v>
      </c>
      <c r="H5314" s="51">
        <v>2021.0</v>
      </c>
      <c r="I5314" s="51">
        <v>1351585.0</v>
      </c>
      <c r="J5314" s="49" t="s">
        <v>57</v>
      </c>
      <c r="K5314" s="49" t="s">
        <v>249</v>
      </c>
    </row>
    <row r="5315">
      <c r="A5315" s="49" t="s">
        <v>10884</v>
      </c>
      <c r="B5315" s="49" t="s">
        <v>10885</v>
      </c>
      <c r="C5315" s="50">
        <v>19.41</v>
      </c>
      <c r="D5315" s="51">
        <v>-0.85</v>
      </c>
      <c r="E5315" s="52">
        <v>-0.042</v>
      </c>
      <c r="F5315" s="53">
        <v>1.21E9</v>
      </c>
      <c r="G5315" s="49" t="s">
        <v>56</v>
      </c>
      <c r="H5315" s="51">
        <v>1987.0</v>
      </c>
      <c r="I5315" s="51">
        <v>513488.0</v>
      </c>
      <c r="J5315" s="49" t="s">
        <v>107</v>
      </c>
      <c r="K5315" s="49" t="s">
        <v>108</v>
      </c>
    </row>
    <row r="5316">
      <c r="A5316" s="49" t="s">
        <v>10886</v>
      </c>
      <c r="B5316" s="49" t="s">
        <v>10887</v>
      </c>
      <c r="C5316" s="50">
        <v>0.5639</v>
      </c>
      <c r="D5316" s="51">
        <v>0.0092</v>
      </c>
      <c r="E5316" s="52">
        <v>0.0166</v>
      </c>
      <c r="F5316" s="51">
        <v>4.0647E7</v>
      </c>
      <c r="G5316" s="49" t="s">
        <v>67</v>
      </c>
      <c r="H5316" s="54"/>
      <c r="I5316" s="51">
        <v>26555.0</v>
      </c>
      <c r="J5316" s="49" t="s">
        <v>145</v>
      </c>
      <c r="K5316" s="49" t="s">
        <v>355</v>
      </c>
    </row>
    <row r="5317">
      <c r="A5317" s="49" t="s">
        <v>10888</v>
      </c>
      <c r="B5317" s="49" t="s">
        <v>10889</v>
      </c>
      <c r="C5317" s="50">
        <v>11.02</v>
      </c>
      <c r="D5317" s="51">
        <v>0.02</v>
      </c>
      <c r="E5317" s="52">
        <v>0.0018</v>
      </c>
      <c r="F5317" s="51">
        <v>0.0</v>
      </c>
      <c r="G5317" s="49" t="s">
        <v>1024</v>
      </c>
      <c r="H5317" s="51">
        <v>2022.0</v>
      </c>
      <c r="I5317" s="51">
        <v>100.0</v>
      </c>
      <c r="J5317" s="49" t="s">
        <v>72</v>
      </c>
      <c r="K5317" s="49" t="s">
        <v>73</v>
      </c>
    </row>
    <row r="5318">
      <c r="A5318" s="49" t="s">
        <v>10890</v>
      </c>
      <c r="B5318" s="49" t="s">
        <v>10891</v>
      </c>
      <c r="C5318" s="50">
        <v>0.0672</v>
      </c>
      <c r="D5318" s="51">
        <v>0.032</v>
      </c>
      <c r="E5318" s="52">
        <v>0.9091</v>
      </c>
      <c r="F5318" s="51">
        <v>0.0</v>
      </c>
      <c r="G5318" s="49" t="s">
        <v>1024</v>
      </c>
      <c r="H5318" s="51">
        <v>2022.0</v>
      </c>
      <c r="I5318" s="51">
        <v>224.0</v>
      </c>
      <c r="J5318" s="49" t="s">
        <v>72</v>
      </c>
      <c r="K5318" s="49" t="s">
        <v>73</v>
      </c>
    </row>
    <row r="5319">
      <c r="A5319" s="49" t="s">
        <v>10892</v>
      </c>
      <c r="B5319" s="49" t="s">
        <v>10893</v>
      </c>
      <c r="C5319" s="50">
        <v>35.85</v>
      </c>
      <c r="D5319" s="51">
        <v>-0.24</v>
      </c>
      <c r="E5319" s="52">
        <v>-0.0067</v>
      </c>
      <c r="F5319" s="53">
        <v>1.54E9</v>
      </c>
      <c r="G5319" s="49" t="s">
        <v>56</v>
      </c>
      <c r="H5319" s="51">
        <v>2014.0</v>
      </c>
      <c r="I5319" s="51">
        <v>809155.0</v>
      </c>
      <c r="J5319" s="49" t="s">
        <v>95</v>
      </c>
      <c r="K5319" s="49" t="s">
        <v>901</v>
      </c>
    </row>
    <row r="5320">
      <c r="A5320" s="49" t="s">
        <v>10894</v>
      </c>
      <c r="B5320" s="49" t="s">
        <v>10895</v>
      </c>
      <c r="C5320" s="50">
        <v>34.4</v>
      </c>
      <c r="D5320" s="51">
        <v>-1.09</v>
      </c>
      <c r="E5320" s="52">
        <v>-0.0307</v>
      </c>
      <c r="F5320" s="53">
        <v>2.02E8</v>
      </c>
      <c r="G5320" s="49" t="s">
        <v>56</v>
      </c>
      <c r="I5320" s="51">
        <v>8177.0</v>
      </c>
      <c r="J5320" s="49" t="s">
        <v>72</v>
      </c>
      <c r="K5320" s="49" t="s">
        <v>552</v>
      </c>
    </row>
    <row r="5321">
      <c r="A5321" s="49" t="s">
        <v>10896</v>
      </c>
      <c r="B5321" s="49" t="s">
        <v>10897</v>
      </c>
      <c r="C5321" s="50">
        <v>0.5972</v>
      </c>
      <c r="D5321" s="51">
        <v>-0.0028</v>
      </c>
      <c r="E5321" s="52">
        <v>-0.0047</v>
      </c>
      <c r="F5321" s="51">
        <v>4.412182E7</v>
      </c>
      <c r="G5321" s="49" t="s">
        <v>56</v>
      </c>
      <c r="H5321" s="51">
        <v>2020.0</v>
      </c>
      <c r="I5321" s="51">
        <v>496955.0</v>
      </c>
      <c r="J5321" s="49" t="s">
        <v>95</v>
      </c>
      <c r="K5321" s="49" t="s">
        <v>1354</v>
      </c>
    </row>
    <row r="5322">
      <c r="A5322" s="49" t="s">
        <v>10898</v>
      </c>
      <c r="B5322" s="49" t="s">
        <v>10899</v>
      </c>
      <c r="C5322" s="50">
        <v>28.35</v>
      </c>
      <c r="D5322" s="51">
        <v>0.15</v>
      </c>
      <c r="E5322" s="52">
        <v>0.0053</v>
      </c>
      <c r="F5322" s="53">
        <v>3.54E8</v>
      </c>
      <c r="G5322" s="49" t="s">
        <v>56</v>
      </c>
      <c r="H5322" s="51">
        <v>1997.0</v>
      </c>
      <c r="I5322" s="51">
        <v>464833.0</v>
      </c>
      <c r="J5322" s="49" t="s">
        <v>95</v>
      </c>
      <c r="K5322" s="49" t="s">
        <v>451</v>
      </c>
    </row>
    <row r="5323">
      <c r="A5323" s="49" t="s">
        <v>10900</v>
      </c>
      <c r="B5323" s="49" t="s">
        <v>10901</v>
      </c>
      <c r="C5323" s="50">
        <v>102.58</v>
      </c>
      <c r="D5323" s="51">
        <v>-1.8</v>
      </c>
      <c r="E5323" s="52">
        <v>-0.0172</v>
      </c>
      <c r="F5323" s="53">
        <v>9.48E10</v>
      </c>
      <c r="G5323" s="49" t="s">
        <v>56</v>
      </c>
      <c r="I5323" s="51">
        <v>6388537.0</v>
      </c>
      <c r="J5323" s="49" t="s">
        <v>68</v>
      </c>
      <c r="K5323" s="49" t="s">
        <v>86</v>
      </c>
    </row>
    <row r="5324">
      <c r="A5324" s="49" t="s">
        <v>10902</v>
      </c>
      <c r="B5324" s="49" t="s">
        <v>10903</v>
      </c>
      <c r="C5324" s="50">
        <v>1.1513</v>
      </c>
      <c r="D5324" s="51">
        <v>-0.0187</v>
      </c>
      <c r="E5324" s="52">
        <v>-0.016</v>
      </c>
      <c r="F5324" s="53">
        <v>1.15E8</v>
      </c>
      <c r="G5324" s="49" t="s">
        <v>121</v>
      </c>
      <c r="H5324" s="54"/>
      <c r="I5324" s="51">
        <v>97416.0</v>
      </c>
      <c r="J5324" s="49" t="s">
        <v>127</v>
      </c>
      <c r="K5324" s="49" t="s">
        <v>441</v>
      </c>
    </row>
    <row r="5325">
      <c r="A5325" s="49" t="s">
        <v>10904</v>
      </c>
      <c r="B5325" s="49" t="s">
        <v>10905</v>
      </c>
      <c r="C5325" s="50">
        <v>31.78</v>
      </c>
      <c r="D5325" s="51">
        <v>-1.53</v>
      </c>
      <c r="E5325" s="52">
        <v>-0.0459</v>
      </c>
      <c r="F5325" s="53">
        <v>6.1E8</v>
      </c>
      <c r="G5325" s="49" t="s">
        <v>56</v>
      </c>
      <c r="I5325" s="51">
        <v>328839.0</v>
      </c>
      <c r="J5325" s="49" t="s">
        <v>57</v>
      </c>
      <c r="K5325" s="49" t="s">
        <v>1467</v>
      </c>
    </row>
    <row r="5326">
      <c r="A5326" s="49" t="s">
        <v>10906</v>
      </c>
      <c r="B5326" s="49" t="s">
        <v>10907</v>
      </c>
      <c r="C5326" s="50">
        <v>2.09</v>
      </c>
      <c r="D5326" s="51">
        <v>0.0</v>
      </c>
      <c r="E5326" s="52">
        <v>0.0</v>
      </c>
      <c r="F5326" s="53">
        <v>4.06E8</v>
      </c>
      <c r="G5326" s="49" t="s">
        <v>121</v>
      </c>
      <c r="H5326" s="54"/>
      <c r="I5326" s="51">
        <v>171670.0</v>
      </c>
      <c r="J5326" s="49" t="s">
        <v>127</v>
      </c>
      <c r="K5326" s="49" t="s">
        <v>128</v>
      </c>
    </row>
    <row r="5327">
      <c r="A5327" s="49" t="s">
        <v>10908</v>
      </c>
      <c r="B5327" s="49" t="s">
        <v>10909</v>
      </c>
      <c r="C5327" s="50">
        <v>10.73</v>
      </c>
      <c r="D5327" s="51">
        <v>0.0</v>
      </c>
      <c r="E5327" s="52">
        <v>0.0</v>
      </c>
      <c r="F5327" s="51">
        <v>0.0</v>
      </c>
      <c r="G5327" s="49" t="s">
        <v>56</v>
      </c>
      <c r="H5327" s="51">
        <v>2021.0</v>
      </c>
      <c r="I5327" s="51">
        <v>3.0</v>
      </c>
      <c r="J5327" s="49" t="s">
        <v>72</v>
      </c>
      <c r="K5327" s="49" t="s">
        <v>73</v>
      </c>
    </row>
    <row r="5328">
      <c r="A5328" s="49" t="s">
        <v>10910</v>
      </c>
      <c r="B5328" s="49" t="s">
        <v>10911</v>
      </c>
      <c r="C5328" s="50">
        <v>0.06</v>
      </c>
      <c r="D5328" s="51">
        <v>0.0</v>
      </c>
      <c r="E5328" s="52">
        <v>0.0</v>
      </c>
      <c r="F5328" s="51">
        <v>0.0</v>
      </c>
      <c r="G5328" s="49" t="s">
        <v>56</v>
      </c>
      <c r="H5328" s="51">
        <v>2021.0</v>
      </c>
      <c r="I5328" s="51">
        <v>24396.0</v>
      </c>
      <c r="J5328" s="49" t="s">
        <v>72</v>
      </c>
      <c r="K5328" s="49" t="s">
        <v>73</v>
      </c>
    </row>
    <row r="5329">
      <c r="A5329" s="49" t="s">
        <v>10912</v>
      </c>
      <c r="B5329" s="49" t="s">
        <v>10913</v>
      </c>
      <c r="C5329" s="50">
        <v>51.32</v>
      </c>
      <c r="D5329" s="51">
        <v>-1.23</v>
      </c>
      <c r="E5329" s="52">
        <v>-0.0234</v>
      </c>
      <c r="F5329" s="53">
        <v>1.27E9</v>
      </c>
      <c r="G5329" s="49" t="s">
        <v>56</v>
      </c>
      <c r="H5329" s="51">
        <v>2019.0</v>
      </c>
      <c r="I5329" s="51">
        <v>103650.0</v>
      </c>
      <c r="J5329" s="49" t="s">
        <v>72</v>
      </c>
      <c r="K5329" s="49" t="s">
        <v>237</v>
      </c>
    </row>
    <row r="5330">
      <c r="A5330" s="49" t="s">
        <v>10914</v>
      </c>
      <c r="B5330" s="49" t="s">
        <v>10915</v>
      </c>
      <c r="C5330" s="50">
        <v>54.1</v>
      </c>
      <c r="D5330" s="51">
        <v>-0.47</v>
      </c>
      <c r="E5330" s="52">
        <v>-0.0086</v>
      </c>
      <c r="F5330" s="53">
        <v>4.77E9</v>
      </c>
      <c r="G5330" s="49" t="s">
        <v>56</v>
      </c>
      <c r="H5330" s="51">
        <v>2015.0</v>
      </c>
      <c r="I5330" s="51">
        <v>1924880.0</v>
      </c>
      <c r="J5330" s="49" t="s">
        <v>95</v>
      </c>
      <c r="K5330" s="49" t="s">
        <v>163</v>
      </c>
    </row>
    <row r="5331">
      <c r="A5331" s="49" t="s">
        <v>10916</v>
      </c>
      <c r="B5331" s="49" t="s">
        <v>10917</v>
      </c>
      <c r="C5331" s="50">
        <v>29.84</v>
      </c>
      <c r="D5331" s="51">
        <v>-0.26</v>
      </c>
      <c r="E5331" s="52">
        <v>-0.0086</v>
      </c>
      <c r="F5331" s="53">
        <v>6.86E8</v>
      </c>
      <c r="G5331" s="49" t="s">
        <v>56</v>
      </c>
      <c r="H5331" s="51">
        <v>2010.0</v>
      </c>
      <c r="I5331" s="51">
        <v>90726.0</v>
      </c>
      <c r="J5331" s="49" t="s">
        <v>57</v>
      </c>
      <c r="K5331" s="49" t="s">
        <v>1380</v>
      </c>
    </row>
    <row r="5332">
      <c r="A5332" s="49" t="s">
        <v>10918</v>
      </c>
      <c r="B5332" s="49" t="s">
        <v>10919</v>
      </c>
      <c r="C5332" s="50">
        <v>140.54</v>
      </c>
      <c r="D5332" s="51">
        <v>-0.84</v>
      </c>
      <c r="E5332" s="52">
        <v>-0.0059</v>
      </c>
      <c r="F5332" s="53">
        <v>6.91E8</v>
      </c>
      <c r="G5332" s="49" t="s">
        <v>56</v>
      </c>
      <c r="I5332" s="51">
        <v>18899.0</v>
      </c>
      <c r="J5332" s="49" t="s">
        <v>57</v>
      </c>
      <c r="K5332" s="49" t="s">
        <v>4493</v>
      </c>
    </row>
    <row r="5333">
      <c r="A5333" s="49" t="s">
        <v>10920</v>
      </c>
      <c r="B5333" s="49" t="s">
        <v>10921</v>
      </c>
      <c r="C5333" s="50">
        <v>13.88</v>
      </c>
      <c r="D5333" s="51">
        <v>0.33</v>
      </c>
      <c r="E5333" s="52">
        <v>0.0244</v>
      </c>
      <c r="F5333" s="53">
        <v>8.3E8</v>
      </c>
      <c r="G5333" s="49" t="s">
        <v>56</v>
      </c>
      <c r="H5333" s="51">
        <v>2020.0</v>
      </c>
      <c r="I5333" s="51">
        <v>583915.0</v>
      </c>
      <c r="J5333" s="49" t="s">
        <v>82</v>
      </c>
      <c r="K5333" s="49" t="s">
        <v>83</v>
      </c>
    </row>
    <row r="5334">
      <c r="A5334" s="49" t="s">
        <v>10922</v>
      </c>
      <c r="B5334" s="49" t="s">
        <v>10923</v>
      </c>
      <c r="C5334" s="50">
        <v>3.97</v>
      </c>
      <c r="D5334" s="51">
        <v>-0.16</v>
      </c>
      <c r="E5334" s="52">
        <v>-0.0387</v>
      </c>
      <c r="F5334" s="53">
        <v>2.18E8</v>
      </c>
      <c r="G5334" s="49" t="s">
        <v>56</v>
      </c>
      <c r="H5334" s="51">
        <v>2016.0</v>
      </c>
      <c r="I5334" s="51">
        <v>78371.0</v>
      </c>
      <c r="J5334" s="49" t="s">
        <v>82</v>
      </c>
      <c r="K5334" s="49" t="s">
        <v>178</v>
      </c>
    </row>
    <row r="5335">
      <c r="A5335" s="49" t="s">
        <v>10924</v>
      </c>
      <c r="B5335" s="49" t="s">
        <v>10925</v>
      </c>
      <c r="C5335" s="50">
        <v>8.41</v>
      </c>
      <c r="D5335" s="51">
        <v>-1.1</v>
      </c>
      <c r="E5335" s="52">
        <v>-0.1157</v>
      </c>
      <c r="F5335" s="53">
        <v>3.08E9</v>
      </c>
      <c r="G5335" s="49" t="s">
        <v>738</v>
      </c>
      <c r="H5335" s="51">
        <v>2021.0</v>
      </c>
      <c r="I5335" s="51">
        <v>1765825.0</v>
      </c>
      <c r="J5335" s="49" t="s">
        <v>107</v>
      </c>
      <c r="K5335" s="49" t="s">
        <v>348</v>
      </c>
    </row>
    <row r="5336">
      <c r="A5336" s="49" t="s">
        <v>10926</v>
      </c>
      <c r="B5336" s="49" t="s">
        <v>10927</v>
      </c>
      <c r="C5336" s="50">
        <v>10.58</v>
      </c>
      <c r="D5336" s="51">
        <v>0.0</v>
      </c>
      <c r="E5336" s="52">
        <v>0.0</v>
      </c>
      <c r="F5336" s="51">
        <v>0.0</v>
      </c>
      <c r="G5336" s="49" t="s">
        <v>56</v>
      </c>
      <c r="H5336" s="51">
        <v>2023.0</v>
      </c>
      <c r="I5336" s="51">
        <v>74.0</v>
      </c>
      <c r="J5336" s="49" t="s">
        <v>72</v>
      </c>
      <c r="K5336" s="49" t="s">
        <v>73</v>
      </c>
    </row>
    <row r="5337">
      <c r="A5337" s="49" t="s">
        <v>10928</v>
      </c>
      <c r="B5337" s="49" t="s">
        <v>10929</v>
      </c>
      <c r="C5337" s="50">
        <v>0.17</v>
      </c>
      <c r="D5337" s="51">
        <v>0.0</v>
      </c>
      <c r="E5337" s="52">
        <v>0.0</v>
      </c>
      <c r="F5337" s="51">
        <v>0.0</v>
      </c>
      <c r="G5337" s="49" t="s">
        <v>56</v>
      </c>
      <c r="H5337" s="51">
        <v>2023.0</v>
      </c>
      <c r="I5337" s="51">
        <v>2.0</v>
      </c>
      <c r="J5337" s="49" t="s">
        <v>72</v>
      </c>
      <c r="K5337" s="49" t="s">
        <v>73</v>
      </c>
    </row>
    <row r="5338">
      <c r="A5338" s="49" t="s">
        <v>10930</v>
      </c>
      <c r="B5338" s="49" t="s">
        <v>10931</v>
      </c>
      <c r="C5338" s="50">
        <v>10.78</v>
      </c>
      <c r="D5338" s="51">
        <v>-0.01</v>
      </c>
      <c r="E5338" s="52">
        <v>-9.0E-4</v>
      </c>
      <c r="F5338" s="51">
        <v>0.0</v>
      </c>
      <c r="G5338" s="49" t="s">
        <v>56</v>
      </c>
      <c r="H5338" s="51">
        <v>2022.0</v>
      </c>
      <c r="I5338" s="51">
        <v>100.0</v>
      </c>
      <c r="J5338" s="49" t="s">
        <v>72</v>
      </c>
      <c r="K5338" s="49" t="s">
        <v>73</v>
      </c>
    </row>
    <row r="5339">
      <c r="A5339" s="49" t="s">
        <v>10932</v>
      </c>
      <c r="B5339" s="49" t="s">
        <v>10933</v>
      </c>
      <c r="C5339" s="50">
        <v>0.056</v>
      </c>
      <c r="D5339" s="51">
        <v>0.0</v>
      </c>
      <c r="E5339" s="52">
        <v>0.0</v>
      </c>
      <c r="F5339" s="51">
        <v>0.0</v>
      </c>
      <c r="G5339" s="49" t="s">
        <v>56</v>
      </c>
      <c r="H5339" s="51">
        <v>2023.0</v>
      </c>
      <c r="I5339" s="51">
        <v>10307.0</v>
      </c>
      <c r="J5339" s="49" t="s">
        <v>72</v>
      </c>
      <c r="K5339" s="49" t="s">
        <v>73</v>
      </c>
    </row>
    <row r="5340">
      <c r="A5340" s="49" t="s">
        <v>10934</v>
      </c>
      <c r="B5340" s="49" t="s">
        <v>10935</v>
      </c>
      <c r="C5340" s="50">
        <v>17.06</v>
      </c>
      <c r="D5340" s="51">
        <v>-0.14</v>
      </c>
      <c r="E5340" s="52">
        <v>-0.0081</v>
      </c>
      <c r="F5340" s="53">
        <v>3.67E10</v>
      </c>
      <c r="G5340" s="49" t="s">
        <v>56</v>
      </c>
      <c r="H5340" s="51">
        <v>2020.0</v>
      </c>
      <c r="I5340" s="51">
        <v>4.6120687E7</v>
      </c>
      <c r="J5340" s="49" t="s">
        <v>107</v>
      </c>
      <c r="K5340" s="49" t="s">
        <v>282</v>
      </c>
    </row>
    <row r="5341">
      <c r="A5341" s="49" t="s">
        <v>10936</v>
      </c>
      <c r="B5341" s="49" t="s">
        <v>10937</v>
      </c>
      <c r="C5341" s="50">
        <v>6.56</v>
      </c>
      <c r="D5341" s="51">
        <v>-0.44</v>
      </c>
      <c r="E5341" s="52">
        <v>-0.0629</v>
      </c>
      <c r="F5341" s="53">
        <v>3.95E9</v>
      </c>
      <c r="G5341" s="49" t="s">
        <v>56</v>
      </c>
      <c r="H5341" s="51">
        <v>1999.0</v>
      </c>
      <c r="I5341" s="51">
        <v>2.3058845E7</v>
      </c>
      <c r="J5341" s="49" t="s">
        <v>223</v>
      </c>
      <c r="K5341" s="49" t="s">
        <v>111</v>
      </c>
    </row>
    <row r="5342">
      <c r="A5342" s="49" t="s">
        <v>10938</v>
      </c>
      <c r="B5342" s="49" t="s">
        <v>10939</v>
      </c>
      <c r="C5342" s="50">
        <v>0.4875</v>
      </c>
      <c r="D5342" s="51">
        <v>-0.0295</v>
      </c>
      <c r="E5342" s="52">
        <v>-0.0571</v>
      </c>
      <c r="F5342" s="51">
        <v>2.0159037E7</v>
      </c>
      <c r="G5342" s="49" t="s">
        <v>738</v>
      </c>
      <c r="H5342" s="54"/>
      <c r="I5342" s="51">
        <v>21715.0</v>
      </c>
      <c r="J5342" s="49" t="s">
        <v>82</v>
      </c>
      <c r="K5342" s="49" t="s">
        <v>139</v>
      </c>
    </row>
    <row r="5343">
      <c r="A5343" s="49" t="s">
        <v>10940</v>
      </c>
      <c r="B5343" s="49" t="s">
        <v>10941</v>
      </c>
      <c r="C5343" s="50">
        <v>64.42</v>
      </c>
      <c r="D5343" s="51">
        <v>-1.77</v>
      </c>
      <c r="E5343" s="52">
        <v>-0.0267</v>
      </c>
      <c r="F5343" s="53">
        <v>1.74E9</v>
      </c>
      <c r="G5343" s="49" t="s">
        <v>56</v>
      </c>
      <c r="H5343" s="51">
        <v>1996.0</v>
      </c>
      <c r="I5343" s="51">
        <v>76605.0</v>
      </c>
      <c r="J5343" s="49" t="s">
        <v>107</v>
      </c>
      <c r="K5343" s="49" t="s">
        <v>282</v>
      </c>
    </row>
    <row r="5344">
      <c r="A5344" s="49" t="s">
        <v>10942</v>
      </c>
      <c r="B5344" s="49" t="s">
        <v>10943</v>
      </c>
      <c r="C5344" s="50">
        <v>1.46</v>
      </c>
      <c r="D5344" s="51">
        <v>0.03</v>
      </c>
      <c r="E5344" s="52">
        <v>0.021</v>
      </c>
      <c r="F5344" s="53">
        <v>1.05E8</v>
      </c>
      <c r="G5344" s="49" t="s">
        <v>738</v>
      </c>
      <c r="H5344" s="54"/>
      <c r="I5344" s="51">
        <v>522819.0</v>
      </c>
      <c r="J5344" s="49" t="s">
        <v>82</v>
      </c>
      <c r="K5344" s="49" t="s">
        <v>139</v>
      </c>
    </row>
    <row r="5345">
      <c r="A5345" s="49" t="s">
        <v>10944</v>
      </c>
      <c r="B5345" s="49" t="s">
        <v>10945</v>
      </c>
      <c r="C5345" s="50">
        <v>91.27</v>
      </c>
      <c r="D5345" s="51">
        <v>-2.55</v>
      </c>
      <c r="E5345" s="52">
        <v>-0.0272</v>
      </c>
      <c r="F5345" s="53">
        <v>2.51E9</v>
      </c>
      <c r="G5345" s="49" t="s">
        <v>56</v>
      </c>
      <c r="I5345" s="51">
        <v>84877.0</v>
      </c>
      <c r="J5345" s="49" t="s">
        <v>107</v>
      </c>
      <c r="K5345" s="49" t="s">
        <v>58</v>
      </c>
    </row>
    <row r="5346">
      <c r="A5346" s="49" t="s">
        <v>10946</v>
      </c>
      <c r="B5346" s="49" t="s">
        <v>10947</v>
      </c>
      <c r="C5346" s="50">
        <v>6.99</v>
      </c>
      <c r="D5346" s="51">
        <v>-0.08</v>
      </c>
      <c r="E5346" s="52">
        <v>-0.0113</v>
      </c>
      <c r="F5346" s="53">
        <v>1.03E9</v>
      </c>
      <c r="G5346" s="49" t="s">
        <v>422</v>
      </c>
      <c r="I5346" s="51">
        <v>443690.0</v>
      </c>
      <c r="J5346" s="49" t="s">
        <v>95</v>
      </c>
      <c r="K5346" s="49" t="s">
        <v>163</v>
      </c>
    </row>
    <row r="5347">
      <c r="A5347" s="49" t="s">
        <v>10948</v>
      </c>
      <c r="B5347" s="49" t="s">
        <v>10949</v>
      </c>
      <c r="C5347" s="50">
        <v>20.11</v>
      </c>
      <c r="D5347" s="51">
        <v>-0.38</v>
      </c>
      <c r="E5347" s="52">
        <v>-0.0186</v>
      </c>
      <c r="F5347" s="53">
        <v>8.9E8</v>
      </c>
      <c r="G5347" s="49" t="s">
        <v>56</v>
      </c>
      <c r="H5347" s="51">
        <v>2017.0</v>
      </c>
      <c r="I5347" s="51">
        <v>175194.0</v>
      </c>
      <c r="J5347" s="49" t="s">
        <v>68</v>
      </c>
      <c r="K5347" s="49" t="s">
        <v>86</v>
      </c>
    </row>
    <row r="5348">
      <c r="A5348" s="49" t="s">
        <v>10950</v>
      </c>
      <c r="B5348" s="49" t="s">
        <v>10951</v>
      </c>
      <c r="C5348" s="50">
        <v>90.73</v>
      </c>
      <c r="D5348" s="51">
        <v>-2.48</v>
      </c>
      <c r="E5348" s="52">
        <v>-0.0266</v>
      </c>
      <c r="F5348" s="53">
        <v>1.41E11</v>
      </c>
      <c r="G5348" s="49" t="s">
        <v>56</v>
      </c>
      <c r="I5348" s="51">
        <v>6692967.0</v>
      </c>
      <c r="J5348" s="49" t="s">
        <v>82</v>
      </c>
      <c r="K5348" s="49" t="s">
        <v>211</v>
      </c>
    </row>
    <row r="5349">
      <c r="A5349" s="49" t="s">
        <v>10952</v>
      </c>
      <c r="B5349" s="49" t="s">
        <v>10953</v>
      </c>
      <c r="C5349" s="50">
        <v>2.06</v>
      </c>
      <c r="D5349" s="51">
        <v>-0.01</v>
      </c>
      <c r="E5349" s="52">
        <v>-0.0048</v>
      </c>
      <c r="F5349" s="51">
        <v>1.8082888E7</v>
      </c>
      <c r="G5349" s="49" t="s">
        <v>56</v>
      </c>
      <c r="I5349" s="51">
        <v>17052.0</v>
      </c>
      <c r="J5349" s="49" t="s">
        <v>82</v>
      </c>
      <c r="K5349" s="49" t="s">
        <v>139</v>
      </c>
    </row>
    <row r="5350">
      <c r="A5350" s="49" t="s">
        <v>10954</v>
      </c>
      <c r="B5350" s="49" t="s">
        <v>10955</v>
      </c>
      <c r="C5350" s="50">
        <v>2.65</v>
      </c>
      <c r="D5350" s="51">
        <v>-0.1701</v>
      </c>
      <c r="E5350" s="52">
        <v>-0.0603</v>
      </c>
      <c r="F5350" s="51">
        <v>1.5218317E7</v>
      </c>
      <c r="G5350" s="49" t="s">
        <v>56</v>
      </c>
      <c r="I5350" s="51">
        <v>7941.0</v>
      </c>
      <c r="J5350" s="49" t="s">
        <v>82</v>
      </c>
      <c r="K5350" s="49" t="s">
        <v>244</v>
      </c>
    </row>
    <row r="5351">
      <c r="A5351" s="49" t="s">
        <v>10956</v>
      </c>
      <c r="B5351" s="49" t="s">
        <v>10957</v>
      </c>
      <c r="C5351" s="50">
        <v>1.53</v>
      </c>
      <c r="D5351" s="51">
        <v>-0.09</v>
      </c>
      <c r="E5351" s="52">
        <v>-0.0556</v>
      </c>
      <c r="F5351" s="51">
        <v>0.0</v>
      </c>
      <c r="G5351" s="49" t="s">
        <v>476</v>
      </c>
      <c r="H5351" s="51">
        <v>2023.0</v>
      </c>
      <c r="I5351" s="51">
        <v>520124.0</v>
      </c>
      <c r="J5351" s="54"/>
      <c r="K5351" s="54"/>
    </row>
    <row r="5352">
      <c r="A5352" s="49" t="s">
        <v>10958</v>
      </c>
      <c r="B5352" s="49" t="s">
        <v>10959</v>
      </c>
      <c r="C5352" s="50">
        <v>7.85</v>
      </c>
      <c r="D5352" s="51">
        <v>-0.11</v>
      </c>
      <c r="E5352" s="52">
        <v>-0.0138</v>
      </c>
      <c r="F5352" s="51">
        <v>0.0</v>
      </c>
      <c r="G5352" s="49" t="s">
        <v>56</v>
      </c>
      <c r="H5352" s="51">
        <v>2001.0</v>
      </c>
      <c r="I5352" s="51">
        <v>101540.0</v>
      </c>
      <c r="J5352" s="49" t="s">
        <v>72</v>
      </c>
      <c r="K5352" s="49" t="s">
        <v>321</v>
      </c>
    </row>
    <row r="5353">
      <c r="A5353" s="49" t="s">
        <v>10960</v>
      </c>
      <c r="B5353" s="49" t="s">
        <v>10961</v>
      </c>
      <c r="C5353" s="50">
        <v>10.8455</v>
      </c>
      <c r="D5353" s="51">
        <v>0.0</v>
      </c>
      <c r="E5353" s="52">
        <v>0.0</v>
      </c>
      <c r="F5353" s="51">
        <v>0.0</v>
      </c>
      <c r="G5353" s="49" t="s">
        <v>56</v>
      </c>
      <c r="H5353" s="51">
        <v>2021.0</v>
      </c>
      <c r="I5353" s="51">
        <v>2.0</v>
      </c>
      <c r="J5353" s="49" t="s">
        <v>72</v>
      </c>
      <c r="K5353" s="49" t="s">
        <v>73</v>
      </c>
    </row>
    <row r="5354">
      <c r="A5354" s="49" t="s">
        <v>10962</v>
      </c>
      <c r="B5354" s="49" t="s">
        <v>10963</v>
      </c>
      <c r="C5354" s="50">
        <v>10.8</v>
      </c>
      <c r="D5354" s="51">
        <v>0.0</v>
      </c>
      <c r="E5354" s="52">
        <v>0.0</v>
      </c>
      <c r="F5354" s="51">
        <v>0.0</v>
      </c>
      <c r="G5354" s="49" t="s">
        <v>56</v>
      </c>
      <c r="H5354" s="51">
        <v>2021.0</v>
      </c>
      <c r="I5354" s="51">
        <v>100.0</v>
      </c>
      <c r="J5354" s="49" t="s">
        <v>82</v>
      </c>
      <c r="K5354" s="49" t="s">
        <v>83</v>
      </c>
    </row>
    <row r="5355">
      <c r="A5355" s="49" t="s">
        <v>10964</v>
      </c>
      <c r="B5355" s="49" t="s">
        <v>10965</v>
      </c>
      <c r="C5355" s="50">
        <v>0.036</v>
      </c>
      <c r="D5355" s="51">
        <v>-0.0049</v>
      </c>
      <c r="E5355" s="52">
        <v>-0.1198</v>
      </c>
      <c r="F5355" s="51">
        <v>0.0</v>
      </c>
      <c r="G5355" s="49" t="s">
        <v>56</v>
      </c>
      <c r="H5355" s="51">
        <v>2021.0</v>
      </c>
      <c r="I5355" s="51">
        <v>9545.0</v>
      </c>
      <c r="J5355" s="49" t="s">
        <v>72</v>
      </c>
      <c r="K5355" s="49" t="s">
        <v>73</v>
      </c>
    </row>
    <row r="5356">
      <c r="A5356" s="49" t="s">
        <v>10966</v>
      </c>
      <c r="B5356" s="49" t="s">
        <v>10967</v>
      </c>
      <c r="C5356" s="50">
        <v>7.03</v>
      </c>
      <c r="D5356" s="51">
        <v>-0.09</v>
      </c>
      <c r="E5356" s="52">
        <v>-0.0126</v>
      </c>
      <c r="F5356" s="51">
        <v>0.0</v>
      </c>
      <c r="G5356" s="49" t="s">
        <v>56</v>
      </c>
      <c r="H5356" s="51">
        <v>2002.0</v>
      </c>
      <c r="I5356" s="51">
        <v>300785.0</v>
      </c>
      <c r="J5356" s="49" t="s">
        <v>72</v>
      </c>
      <c r="K5356" s="49" t="s">
        <v>124</v>
      </c>
    </row>
    <row r="5357">
      <c r="A5357" s="49" t="s">
        <v>10968</v>
      </c>
      <c r="B5357" s="49" t="s">
        <v>10969</v>
      </c>
      <c r="C5357" s="50">
        <v>5.16</v>
      </c>
      <c r="D5357" s="51">
        <v>-0.02</v>
      </c>
      <c r="E5357" s="52">
        <v>-0.0039</v>
      </c>
      <c r="F5357" s="53">
        <v>2.51E8</v>
      </c>
      <c r="G5357" s="49" t="s">
        <v>56</v>
      </c>
      <c r="H5357" s="51">
        <v>1989.0</v>
      </c>
      <c r="I5357" s="51">
        <v>135880.0</v>
      </c>
      <c r="J5357" s="49" t="s">
        <v>72</v>
      </c>
      <c r="K5357" s="49" t="s">
        <v>124</v>
      </c>
    </row>
    <row r="5358">
      <c r="A5358" s="49" t="s">
        <v>10970</v>
      </c>
      <c r="B5358" s="49" t="s">
        <v>10971</v>
      </c>
      <c r="C5358" s="50">
        <v>1.8458</v>
      </c>
      <c r="D5358" s="51">
        <v>0.0158</v>
      </c>
      <c r="E5358" s="52">
        <v>0.0086</v>
      </c>
      <c r="F5358" s="51">
        <v>1.5835642E7</v>
      </c>
      <c r="G5358" s="49" t="s">
        <v>121</v>
      </c>
      <c r="H5358" s="54"/>
      <c r="I5358" s="51">
        <v>5952.0</v>
      </c>
      <c r="J5358" s="49" t="s">
        <v>82</v>
      </c>
      <c r="K5358" s="49" t="s">
        <v>309</v>
      </c>
    </row>
    <row r="5359">
      <c r="A5359" s="49" t="s">
        <v>10972</v>
      </c>
      <c r="B5359" s="49" t="s">
        <v>10973</v>
      </c>
      <c r="C5359" s="50">
        <v>8.68</v>
      </c>
      <c r="D5359" s="51">
        <v>-0.1</v>
      </c>
      <c r="E5359" s="52">
        <v>-0.0114</v>
      </c>
      <c r="F5359" s="53">
        <v>2.95E8</v>
      </c>
      <c r="G5359" s="49" t="s">
        <v>56</v>
      </c>
      <c r="H5359" s="51">
        <v>1993.0</v>
      </c>
      <c r="I5359" s="51">
        <v>83125.0</v>
      </c>
      <c r="J5359" s="49" t="s">
        <v>72</v>
      </c>
      <c r="K5359" s="49" t="s">
        <v>552</v>
      </c>
    </row>
    <row r="5360">
      <c r="A5360" s="49" t="s">
        <v>10974</v>
      </c>
      <c r="B5360" s="49" t="s">
        <v>10975</v>
      </c>
      <c r="C5360" s="50">
        <v>11.05</v>
      </c>
      <c r="D5360" s="51">
        <v>-0.3</v>
      </c>
      <c r="E5360" s="52">
        <v>-0.0264</v>
      </c>
      <c r="F5360" s="53">
        <v>9.59E8</v>
      </c>
      <c r="G5360" s="49" t="s">
        <v>56</v>
      </c>
      <c r="H5360" s="51">
        <v>2009.0</v>
      </c>
      <c r="I5360" s="51">
        <v>623755.0</v>
      </c>
      <c r="J5360" s="49" t="s">
        <v>68</v>
      </c>
      <c r="K5360" s="49" t="s">
        <v>86</v>
      </c>
    </row>
    <row r="5361">
      <c r="A5361" s="49" t="s">
        <v>10976</v>
      </c>
      <c r="B5361" s="49" t="s">
        <v>10977</v>
      </c>
      <c r="C5361" s="50">
        <v>20.8</v>
      </c>
      <c r="D5361" s="51">
        <v>-0.2399</v>
      </c>
      <c r="E5361" s="52">
        <v>-0.0114</v>
      </c>
      <c r="F5361" s="54"/>
      <c r="G5361" s="49" t="s">
        <v>56</v>
      </c>
      <c r="I5361" s="51">
        <v>10817.0</v>
      </c>
      <c r="J5361" s="54"/>
      <c r="K5361" s="54"/>
    </row>
    <row r="5362">
      <c r="A5362" s="49" t="s">
        <v>10978</v>
      </c>
      <c r="B5362" s="49" t="s">
        <v>10979</v>
      </c>
      <c r="C5362" s="50">
        <v>20.27</v>
      </c>
      <c r="D5362" s="51">
        <v>-0.48</v>
      </c>
      <c r="E5362" s="52">
        <v>-0.0231</v>
      </c>
      <c r="F5362" s="54"/>
      <c r="G5362" s="49" t="s">
        <v>56</v>
      </c>
      <c r="I5362" s="51">
        <v>34867.0</v>
      </c>
      <c r="J5362" s="54"/>
      <c r="K5362" s="54"/>
    </row>
    <row r="5363">
      <c r="A5363" s="49" t="s">
        <v>10980</v>
      </c>
      <c r="B5363" s="49" t="s">
        <v>10981</v>
      </c>
      <c r="C5363" s="50">
        <v>16.38</v>
      </c>
      <c r="D5363" s="51">
        <v>-0.2399</v>
      </c>
      <c r="E5363" s="52">
        <v>-0.0144</v>
      </c>
      <c r="F5363" s="54"/>
      <c r="G5363" s="49" t="s">
        <v>56</v>
      </c>
      <c r="I5363" s="51">
        <v>45334.0</v>
      </c>
      <c r="J5363" s="54"/>
      <c r="K5363" s="54"/>
    </row>
    <row r="5364">
      <c r="A5364" s="49" t="s">
        <v>10982</v>
      </c>
      <c r="B5364" s="49" t="s">
        <v>10983</v>
      </c>
      <c r="C5364" s="50">
        <v>15.59</v>
      </c>
      <c r="D5364" s="51">
        <v>0.02</v>
      </c>
      <c r="E5364" s="52">
        <v>0.0013</v>
      </c>
      <c r="F5364" s="53">
        <v>1.78E8</v>
      </c>
      <c r="G5364" s="49" t="s">
        <v>56</v>
      </c>
      <c r="I5364" s="51">
        <v>29363.0</v>
      </c>
      <c r="J5364" s="49" t="s">
        <v>72</v>
      </c>
      <c r="K5364" s="49" t="s">
        <v>552</v>
      </c>
    </row>
    <row r="5365">
      <c r="A5365" s="49" t="s">
        <v>10984</v>
      </c>
      <c r="B5365" s="49" t="s">
        <v>10985</v>
      </c>
      <c r="C5365" s="50">
        <v>24.2499</v>
      </c>
      <c r="D5365" s="51">
        <v>0.0999</v>
      </c>
      <c r="E5365" s="52">
        <v>0.0041</v>
      </c>
      <c r="F5365" s="51">
        <v>0.0</v>
      </c>
      <c r="G5365" s="49" t="s">
        <v>56</v>
      </c>
      <c r="H5365" s="51">
        <v>2023.0</v>
      </c>
      <c r="I5365" s="51">
        <v>15168.0</v>
      </c>
      <c r="J5365" s="54"/>
      <c r="K5365" s="54"/>
    </row>
    <row r="5366">
      <c r="A5366" s="49" t="s">
        <v>10986</v>
      </c>
      <c r="B5366" s="49" t="s">
        <v>10987</v>
      </c>
      <c r="C5366" s="50">
        <v>1.76</v>
      </c>
      <c r="D5366" s="51">
        <v>-0.355</v>
      </c>
      <c r="E5366" s="52">
        <v>-0.1679</v>
      </c>
      <c r="F5366" s="51">
        <v>8.5280064E7</v>
      </c>
      <c r="G5366" s="49" t="s">
        <v>56</v>
      </c>
      <c r="H5366" s="51">
        <v>2020.0</v>
      </c>
      <c r="I5366" s="51">
        <v>975179.0</v>
      </c>
      <c r="J5366" s="49" t="s">
        <v>82</v>
      </c>
      <c r="K5366" s="49" t="s">
        <v>211</v>
      </c>
    </row>
    <row r="5367">
      <c r="A5367" s="49" t="s">
        <v>10988</v>
      </c>
      <c r="B5367" s="49" t="s">
        <v>10989</v>
      </c>
      <c r="C5367" s="50">
        <v>6.24</v>
      </c>
      <c r="D5367" s="51">
        <v>-0.1</v>
      </c>
      <c r="E5367" s="52">
        <v>-0.0158</v>
      </c>
      <c r="F5367" s="51">
        <v>0.0</v>
      </c>
      <c r="G5367" s="49" t="s">
        <v>56</v>
      </c>
      <c r="H5367" s="51">
        <v>2002.0</v>
      </c>
      <c r="I5367" s="51">
        <v>155245.0</v>
      </c>
      <c r="J5367" s="49" t="s">
        <v>72</v>
      </c>
      <c r="K5367" s="49" t="s">
        <v>481</v>
      </c>
    </row>
    <row r="5368">
      <c r="A5368" s="49" t="s">
        <v>10990</v>
      </c>
      <c r="B5368" s="49" t="s">
        <v>10991</v>
      </c>
      <c r="C5368" s="50">
        <v>6.6</v>
      </c>
      <c r="D5368" s="51">
        <v>0.0</v>
      </c>
      <c r="E5368" s="52">
        <v>0.0</v>
      </c>
      <c r="F5368" s="51">
        <v>2.6170228E7</v>
      </c>
      <c r="G5368" s="49" t="s">
        <v>56</v>
      </c>
      <c r="I5368" s="51">
        <v>129.0</v>
      </c>
      <c r="J5368" s="49" t="s">
        <v>72</v>
      </c>
      <c r="K5368" s="49" t="s">
        <v>133</v>
      </c>
    </row>
    <row r="5369">
      <c r="A5369" s="49" t="s">
        <v>10992</v>
      </c>
      <c r="B5369" s="49" t="s">
        <v>10993</v>
      </c>
      <c r="C5369" s="50">
        <v>115.66</v>
      </c>
      <c r="D5369" s="51">
        <v>-0.03</v>
      </c>
      <c r="E5369" s="52">
        <v>-3.0E-4</v>
      </c>
      <c r="F5369" s="53">
        <v>4.61E10</v>
      </c>
      <c r="G5369" s="49" t="s">
        <v>56</v>
      </c>
      <c r="I5369" s="51">
        <v>2866980.0</v>
      </c>
      <c r="J5369" s="49" t="s">
        <v>72</v>
      </c>
      <c r="K5369" s="49" t="s">
        <v>133</v>
      </c>
    </row>
    <row r="5370">
      <c r="A5370" s="49" t="s">
        <v>10994</v>
      </c>
      <c r="B5370" s="49" t="s">
        <v>10995</v>
      </c>
      <c r="C5370" s="50">
        <v>6.54</v>
      </c>
      <c r="D5370" s="51">
        <v>-0.09</v>
      </c>
      <c r="E5370" s="52">
        <v>-0.0136</v>
      </c>
      <c r="F5370" s="51">
        <v>0.0</v>
      </c>
      <c r="G5370" s="49" t="s">
        <v>56</v>
      </c>
      <c r="H5370" s="51">
        <v>2001.0</v>
      </c>
      <c r="I5370" s="51">
        <v>49831.0</v>
      </c>
      <c r="J5370" s="49" t="s">
        <v>72</v>
      </c>
      <c r="K5370" s="49" t="s">
        <v>552</v>
      </c>
    </row>
    <row r="5371">
      <c r="A5371" s="49" t="s">
        <v>10996</v>
      </c>
      <c r="B5371" s="49" t="s">
        <v>10997</v>
      </c>
      <c r="C5371" s="50">
        <v>65.35</v>
      </c>
      <c r="D5371" s="51">
        <v>0.31</v>
      </c>
      <c r="E5371" s="52">
        <v>0.0048</v>
      </c>
      <c r="F5371" s="53">
        <v>5.02E9</v>
      </c>
      <c r="G5371" s="49" t="s">
        <v>56</v>
      </c>
      <c r="I5371" s="51">
        <v>554376.0</v>
      </c>
      <c r="J5371" s="49" t="s">
        <v>72</v>
      </c>
      <c r="K5371" s="49" t="s">
        <v>133</v>
      </c>
    </row>
    <row r="5372">
      <c r="A5372" s="49" t="s">
        <v>10998</v>
      </c>
      <c r="B5372" s="49" t="s">
        <v>10999</v>
      </c>
      <c r="C5372" s="50">
        <v>21.0</v>
      </c>
      <c r="D5372" s="51">
        <v>-0.8</v>
      </c>
      <c r="E5372" s="52">
        <v>-0.0367</v>
      </c>
      <c r="F5372" s="53">
        <v>1.61E9</v>
      </c>
      <c r="G5372" s="49" t="s">
        <v>56</v>
      </c>
      <c r="I5372" s="51">
        <v>25677.0</v>
      </c>
      <c r="J5372" s="49" t="s">
        <v>72</v>
      </c>
      <c r="K5372" s="49" t="s">
        <v>133</v>
      </c>
    </row>
    <row r="5373">
      <c r="A5373" s="49" t="s">
        <v>11000</v>
      </c>
      <c r="B5373" s="49" t="s">
        <v>11001</v>
      </c>
      <c r="C5373" s="50">
        <v>6.13</v>
      </c>
      <c r="D5373" s="51">
        <v>-0.02</v>
      </c>
      <c r="E5373" s="52">
        <v>-0.0033</v>
      </c>
      <c r="F5373" s="51">
        <v>0.0</v>
      </c>
      <c r="G5373" s="49" t="s">
        <v>56</v>
      </c>
      <c r="H5373" s="51">
        <v>2002.0</v>
      </c>
      <c r="I5373" s="51">
        <v>58666.0</v>
      </c>
      <c r="J5373" s="49" t="s">
        <v>72</v>
      </c>
      <c r="K5373" s="49" t="s">
        <v>481</v>
      </c>
    </row>
    <row r="5374">
      <c r="A5374" s="49" t="s">
        <v>11002</v>
      </c>
      <c r="B5374" s="49" t="s">
        <v>11003</v>
      </c>
      <c r="C5374" s="50">
        <v>44.6</v>
      </c>
      <c r="D5374" s="51">
        <v>0.17</v>
      </c>
      <c r="E5374" s="52">
        <v>0.0038</v>
      </c>
      <c r="F5374" s="53">
        <v>1.74E9</v>
      </c>
      <c r="G5374" s="49" t="s">
        <v>56</v>
      </c>
      <c r="I5374" s="51">
        <v>721041.0</v>
      </c>
      <c r="J5374" s="49" t="s">
        <v>365</v>
      </c>
      <c r="K5374" s="49" t="s">
        <v>456</v>
      </c>
    </row>
    <row r="5375">
      <c r="A5375" s="49" t="s">
        <v>11004</v>
      </c>
      <c r="B5375" s="49" t="s">
        <v>11005</v>
      </c>
      <c r="C5375" s="50">
        <v>6.25</v>
      </c>
      <c r="D5375" s="51">
        <v>-0.11</v>
      </c>
      <c r="E5375" s="52">
        <v>-0.0173</v>
      </c>
      <c r="F5375" s="53">
        <v>4.08E8</v>
      </c>
      <c r="G5375" s="49" t="s">
        <v>56</v>
      </c>
      <c r="H5375" s="51">
        <v>2022.0</v>
      </c>
      <c r="I5375" s="51">
        <v>215242.0</v>
      </c>
      <c r="J5375" s="49" t="s">
        <v>72</v>
      </c>
      <c r="K5375" s="49" t="s">
        <v>650</v>
      </c>
    </row>
    <row r="5376">
      <c r="A5376" s="49" t="s">
        <v>11006</v>
      </c>
      <c r="B5376" s="49" t="s">
        <v>11007</v>
      </c>
      <c r="C5376" s="50">
        <v>63.04</v>
      </c>
      <c r="D5376" s="51">
        <v>0.52</v>
      </c>
      <c r="E5376" s="52">
        <v>0.0083</v>
      </c>
      <c r="F5376" s="53">
        <v>1.04E10</v>
      </c>
      <c r="G5376" s="49" t="s">
        <v>259</v>
      </c>
      <c r="I5376" s="51">
        <v>2277840.0</v>
      </c>
      <c r="J5376" s="49" t="s">
        <v>57</v>
      </c>
      <c r="K5376" s="49" t="s">
        <v>111</v>
      </c>
    </row>
    <row r="5377">
      <c r="A5377" s="49" t="s">
        <v>11008</v>
      </c>
      <c r="B5377" s="49" t="s">
        <v>11009</v>
      </c>
      <c r="C5377" s="50">
        <v>106.17</v>
      </c>
      <c r="D5377" s="51">
        <v>-1.63</v>
      </c>
      <c r="E5377" s="52">
        <v>-0.0151</v>
      </c>
      <c r="F5377" s="53">
        <v>1.95E8</v>
      </c>
      <c r="G5377" s="49" t="s">
        <v>56</v>
      </c>
      <c r="I5377" s="51">
        <v>504.0</v>
      </c>
      <c r="J5377" s="49" t="s">
        <v>223</v>
      </c>
      <c r="K5377" s="49" t="s">
        <v>953</v>
      </c>
    </row>
    <row r="5378">
      <c r="A5378" s="49" t="s">
        <v>11010</v>
      </c>
      <c r="B5378" s="49" t="s">
        <v>11011</v>
      </c>
      <c r="C5378" s="50">
        <v>12.89</v>
      </c>
      <c r="D5378" s="51">
        <v>0.0</v>
      </c>
      <c r="E5378" s="52">
        <v>0.0</v>
      </c>
      <c r="F5378" s="53">
        <v>1.36E9</v>
      </c>
      <c r="G5378" s="49" t="s">
        <v>56</v>
      </c>
      <c r="H5378" s="51">
        <v>2020.0</v>
      </c>
      <c r="I5378" s="51">
        <v>1961250.0</v>
      </c>
      <c r="J5378" s="49" t="s">
        <v>82</v>
      </c>
      <c r="K5378" s="49" t="s">
        <v>83</v>
      </c>
    </row>
    <row r="5379">
      <c r="A5379" s="49" t="s">
        <v>11012</v>
      </c>
      <c r="B5379" s="49" t="s">
        <v>11013</v>
      </c>
      <c r="C5379" s="50">
        <v>11.03</v>
      </c>
      <c r="D5379" s="51">
        <v>-0.39</v>
      </c>
      <c r="E5379" s="52">
        <v>-0.0342</v>
      </c>
      <c r="F5379" s="53">
        <v>3.29E8</v>
      </c>
      <c r="G5379" s="49" t="s">
        <v>56</v>
      </c>
      <c r="I5379" s="51">
        <v>300168.0</v>
      </c>
      <c r="J5379" s="49" t="s">
        <v>82</v>
      </c>
      <c r="K5379" s="49" t="s">
        <v>396</v>
      </c>
    </row>
    <row r="5380">
      <c r="A5380" s="49" t="s">
        <v>11014</v>
      </c>
      <c r="B5380" s="49" t="s">
        <v>11015</v>
      </c>
      <c r="C5380" s="50">
        <v>75.3</v>
      </c>
      <c r="D5380" s="51">
        <v>-0.42</v>
      </c>
      <c r="E5380" s="52">
        <v>-0.0056</v>
      </c>
      <c r="F5380" s="53">
        <v>8.53E9</v>
      </c>
      <c r="G5380" s="49" t="s">
        <v>56</v>
      </c>
      <c r="I5380" s="51">
        <v>497806.0</v>
      </c>
      <c r="J5380" s="49" t="s">
        <v>365</v>
      </c>
      <c r="K5380" s="49" t="s">
        <v>456</v>
      </c>
    </row>
    <row r="5381">
      <c r="A5381" s="49" t="s">
        <v>11016</v>
      </c>
      <c r="B5381" s="49" t="s">
        <v>11017</v>
      </c>
      <c r="C5381" s="50">
        <v>3.6</v>
      </c>
      <c r="D5381" s="51">
        <v>-0.0501</v>
      </c>
      <c r="E5381" s="52">
        <v>-0.0137</v>
      </c>
      <c r="F5381" s="51">
        <v>1.4502107E7</v>
      </c>
      <c r="G5381" s="49" t="s">
        <v>56</v>
      </c>
      <c r="I5381" s="51">
        <v>15045.0</v>
      </c>
      <c r="J5381" s="49" t="s">
        <v>82</v>
      </c>
      <c r="K5381" s="49" t="s">
        <v>379</v>
      </c>
    </row>
    <row r="5382">
      <c r="A5382" s="49" t="s">
        <v>11018</v>
      </c>
      <c r="B5382" s="49" t="s">
        <v>11019</v>
      </c>
      <c r="C5382" s="50">
        <v>6.18</v>
      </c>
      <c r="D5382" s="51">
        <v>0.38</v>
      </c>
      <c r="E5382" s="52">
        <v>0.0655</v>
      </c>
      <c r="F5382" s="51">
        <v>3.7491081E7</v>
      </c>
      <c r="G5382" s="49" t="s">
        <v>56</v>
      </c>
      <c r="I5382" s="51">
        <v>10259.0</v>
      </c>
      <c r="J5382" s="49" t="s">
        <v>82</v>
      </c>
      <c r="K5382" s="49" t="s">
        <v>498</v>
      </c>
    </row>
    <row r="5383">
      <c r="A5383" s="49" t="s">
        <v>11020</v>
      </c>
      <c r="B5383" s="49" t="s">
        <v>11021</v>
      </c>
      <c r="C5383" s="50">
        <v>2.38</v>
      </c>
      <c r="D5383" s="51">
        <v>-0.3</v>
      </c>
      <c r="E5383" s="52">
        <v>-0.1119</v>
      </c>
      <c r="F5383" s="51">
        <v>5.4408552E7</v>
      </c>
      <c r="G5383" s="49" t="s">
        <v>56</v>
      </c>
      <c r="I5383" s="51">
        <v>711336.0</v>
      </c>
      <c r="J5383" s="54"/>
      <c r="K5383" s="54"/>
    </row>
    <row r="5384">
      <c r="A5384" s="49" t="s">
        <v>11022</v>
      </c>
      <c r="B5384" s="49" t="s">
        <v>11023</v>
      </c>
      <c r="C5384" s="50">
        <v>145.24</v>
      </c>
      <c r="D5384" s="51">
        <v>0.37</v>
      </c>
      <c r="E5384" s="52">
        <v>0.0026</v>
      </c>
      <c r="F5384" s="53">
        <v>1.01E10</v>
      </c>
      <c r="G5384" s="49" t="s">
        <v>56</v>
      </c>
      <c r="H5384" s="51">
        <v>2007.0</v>
      </c>
      <c r="I5384" s="51">
        <v>1717561.0</v>
      </c>
      <c r="J5384" s="49" t="s">
        <v>82</v>
      </c>
      <c r="K5384" s="49" t="s">
        <v>178</v>
      </c>
    </row>
    <row r="5385">
      <c r="A5385" s="49" t="s">
        <v>11024</v>
      </c>
      <c r="B5385" s="49" t="s">
        <v>11025</v>
      </c>
      <c r="C5385" s="50">
        <v>2.94</v>
      </c>
      <c r="D5385" s="51">
        <v>-0.05</v>
      </c>
      <c r="E5385" s="52">
        <v>-0.0167</v>
      </c>
      <c r="F5385" s="53">
        <v>1.19E8</v>
      </c>
      <c r="G5385" s="49" t="s">
        <v>121</v>
      </c>
      <c r="H5385" s="54"/>
      <c r="I5385" s="51">
        <v>10582.0</v>
      </c>
      <c r="J5385" s="49" t="s">
        <v>107</v>
      </c>
      <c r="K5385" s="49" t="s">
        <v>108</v>
      </c>
    </row>
    <row r="5386">
      <c r="A5386" s="49" t="s">
        <v>11026</v>
      </c>
      <c r="B5386" s="49" t="s">
        <v>11027</v>
      </c>
      <c r="C5386" s="50">
        <v>0.054</v>
      </c>
      <c r="D5386" s="51">
        <v>-0.0124</v>
      </c>
      <c r="E5386" s="52">
        <v>-0.1868</v>
      </c>
      <c r="F5386" s="51">
        <v>5695373.0</v>
      </c>
      <c r="G5386" s="49" t="s">
        <v>56</v>
      </c>
      <c r="H5386" s="51">
        <v>2020.0</v>
      </c>
      <c r="I5386" s="51">
        <v>6931949.0</v>
      </c>
      <c r="J5386" s="49" t="s">
        <v>95</v>
      </c>
      <c r="K5386" s="49" t="s">
        <v>2465</v>
      </c>
    </row>
    <row r="5387">
      <c r="A5387" s="49" t="s">
        <v>11028</v>
      </c>
      <c r="B5387" s="49" t="s">
        <v>11029</v>
      </c>
      <c r="C5387" s="50">
        <v>0.95</v>
      </c>
      <c r="D5387" s="51">
        <v>-0.01</v>
      </c>
      <c r="E5387" s="52">
        <v>-0.0104</v>
      </c>
      <c r="F5387" s="51">
        <v>1.2302073E7</v>
      </c>
      <c r="G5387" s="49" t="s">
        <v>56</v>
      </c>
      <c r="H5387" s="51">
        <v>2016.0</v>
      </c>
      <c r="I5387" s="51">
        <v>10755.0</v>
      </c>
      <c r="J5387" s="49" t="s">
        <v>315</v>
      </c>
      <c r="K5387" s="49" t="s">
        <v>111</v>
      </c>
    </row>
    <row r="5388">
      <c r="A5388" s="49" t="s">
        <v>11030</v>
      </c>
      <c r="B5388" s="49" t="s">
        <v>11031</v>
      </c>
      <c r="C5388" s="50">
        <v>325.2</v>
      </c>
      <c r="D5388" s="51">
        <v>-11.54</v>
      </c>
      <c r="E5388" s="52">
        <v>-0.0343</v>
      </c>
      <c r="F5388" s="53">
        <v>1.27E10</v>
      </c>
      <c r="G5388" s="49" t="s">
        <v>56</v>
      </c>
      <c r="H5388" s="51">
        <v>1995.0</v>
      </c>
      <c r="I5388" s="51">
        <v>1006710.0</v>
      </c>
      <c r="J5388" s="49" t="s">
        <v>95</v>
      </c>
      <c r="K5388" s="49" t="s">
        <v>379</v>
      </c>
    </row>
    <row r="5389">
      <c r="A5389" s="49" t="s">
        <v>11032</v>
      </c>
      <c r="B5389" s="49" t="s">
        <v>11033</v>
      </c>
      <c r="C5389" s="50">
        <v>40.55</v>
      </c>
      <c r="D5389" s="51">
        <v>-0.15</v>
      </c>
      <c r="E5389" s="52">
        <v>-0.0037</v>
      </c>
      <c r="F5389" s="53">
        <v>4.1E9</v>
      </c>
      <c r="G5389" s="49" t="s">
        <v>56</v>
      </c>
      <c r="I5389" s="51">
        <v>1225794.0</v>
      </c>
      <c r="J5389" s="49" t="s">
        <v>365</v>
      </c>
      <c r="K5389" s="49" t="s">
        <v>456</v>
      </c>
    </row>
    <row r="5390">
      <c r="A5390" s="49" t="s">
        <v>11034</v>
      </c>
      <c r="B5390" s="49" t="s">
        <v>11035</v>
      </c>
      <c r="C5390" s="50">
        <v>10.6</v>
      </c>
      <c r="D5390" s="51">
        <v>0.0</v>
      </c>
      <c r="E5390" s="52">
        <v>0.0</v>
      </c>
      <c r="F5390" s="51">
        <v>0.0</v>
      </c>
      <c r="G5390" s="54"/>
      <c r="H5390" s="51">
        <v>2022.0</v>
      </c>
      <c r="I5390" s="51">
        <v>14247.0</v>
      </c>
      <c r="J5390" s="49" t="s">
        <v>72</v>
      </c>
      <c r="K5390" s="49" t="s">
        <v>73</v>
      </c>
    </row>
    <row r="5391">
      <c r="A5391" s="49" t="s">
        <v>11036</v>
      </c>
      <c r="B5391" s="49" t="s">
        <v>11037</v>
      </c>
      <c r="C5391" s="50">
        <v>81.76</v>
      </c>
      <c r="D5391" s="51">
        <v>-0.51</v>
      </c>
      <c r="E5391" s="52">
        <v>-0.0062</v>
      </c>
      <c r="F5391" s="53">
        <v>5.01E9</v>
      </c>
      <c r="G5391" s="49" t="s">
        <v>56</v>
      </c>
      <c r="H5391" s="51">
        <v>2012.0</v>
      </c>
      <c r="I5391" s="51">
        <v>418305.0</v>
      </c>
      <c r="J5391" s="49" t="s">
        <v>145</v>
      </c>
      <c r="K5391" s="49" t="s">
        <v>355</v>
      </c>
    </row>
    <row r="5392">
      <c r="A5392" s="49" t="s">
        <v>11038</v>
      </c>
      <c r="B5392" s="49" t="s">
        <v>11039</v>
      </c>
      <c r="C5392" s="50">
        <v>72.58</v>
      </c>
      <c r="D5392" s="51">
        <v>-1.55</v>
      </c>
      <c r="E5392" s="52">
        <v>-0.0209</v>
      </c>
      <c r="F5392" s="53">
        <v>4.17E9</v>
      </c>
      <c r="G5392" s="49" t="s">
        <v>56</v>
      </c>
      <c r="H5392" s="51">
        <v>1997.0</v>
      </c>
      <c r="I5392" s="51">
        <v>372658.0</v>
      </c>
      <c r="J5392" s="49" t="s">
        <v>107</v>
      </c>
      <c r="K5392" s="49" t="s">
        <v>108</v>
      </c>
    </row>
    <row r="5393">
      <c r="A5393" s="49" t="s">
        <v>11040</v>
      </c>
      <c r="B5393" s="49" t="s">
        <v>11041</v>
      </c>
      <c r="C5393" s="50">
        <v>75.08</v>
      </c>
      <c r="D5393" s="51">
        <v>-1.96</v>
      </c>
      <c r="E5393" s="52">
        <v>-0.0254</v>
      </c>
      <c r="F5393" s="53">
        <v>8.9E8</v>
      </c>
      <c r="G5393" s="49" t="s">
        <v>56</v>
      </c>
      <c r="I5393" s="51">
        <v>134921.0</v>
      </c>
      <c r="J5393" s="49" t="s">
        <v>223</v>
      </c>
      <c r="K5393" s="49" t="s">
        <v>58</v>
      </c>
    </row>
    <row r="5394">
      <c r="A5394" s="49" t="s">
        <v>11042</v>
      </c>
      <c r="B5394" s="49" t="s">
        <v>11043</v>
      </c>
      <c r="C5394" s="50">
        <v>2.64</v>
      </c>
      <c r="D5394" s="51">
        <v>0.01</v>
      </c>
      <c r="E5394" s="52">
        <v>0.0038</v>
      </c>
      <c r="F5394" s="53">
        <v>3.11E8</v>
      </c>
      <c r="G5394" s="49" t="s">
        <v>56</v>
      </c>
      <c r="I5394" s="51">
        <v>753617.0</v>
      </c>
      <c r="J5394" s="49" t="s">
        <v>57</v>
      </c>
      <c r="K5394" s="49" t="s">
        <v>1061</v>
      </c>
    </row>
    <row r="5395">
      <c r="A5395" s="49" t="s">
        <v>11044</v>
      </c>
      <c r="B5395" s="49" t="s">
        <v>11045</v>
      </c>
      <c r="C5395" s="50">
        <v>24.9406</v>
      </c>
      <c r="D5395" s="51">
        <v>0.0206</v>
      </c>
      <c r="E5395" s="52">
        <v>8.0E-4</v>
      </c>
      <c r="F5395" s="53">
        <v>2.94E9</v>
      </c>
      <c r="G5395" s="49" t="s">
        <v>56</v>
      </c>
      <c r="I5395" s="51">
        <v>3064.0</v>
      </c>
      <c r="J5395" s="49" t="s">
        <v>57</v>
      </c>
      <c r="K5395" s="49" t="s">
        <v>1061</v>
      </c>
    </row>
    <row r="5396">
      <c r="A5396" s="49" t="s">
        <v>11046</v>
      </c>
      <c r="B5396" s="49" t="s">
        <v>11047</v>
      </c>
      <c r="C5396" s="50">
        <v>21.06</v>
      </c>
      <c r="D5396" s="51">
        <v>-0.33</v>
      </c>
      <c r="E5396" s="52">
        <v>-0.0154</v>
      </c>
      <c r="F5396" s="53">
        <v>2.02E9</v>
      </c>
      <c r="G5396" s="49" t="s">
        <v>56</v>
      </c>
      <c r="I5396" s="51">
        <v>909184.0</v>
      </c>
      <c r="J5396" s="49" t="s">
        <v>72</v>
      </c>
      <c r="K5396" s="49" t="s">
        <v>133</v>
      </c>
    </row>
    <row r="5397">
      <c r="A5397" s="49" t="s">
        <v>11048</v>
      </c>
      <c r="B5397" s="49" t="s">
        <v>11049</v>
      </c>
      <c r="C5397" s="50">
        <v>1.56</v>
      </c>
      <c r="D5397" s="51">
        <v>0.18</v>
      </c>
      <c r="E5397" s="52">
        <v>0.1304</v>
      </c>
      <c r="F5397" s="51">
        <v>2.8831154E7</v>
      </c>
      <c r="G5397" s="49" t="s">
        <v>738</v>
      </c>
      <c r="H5397" s="51">
        <v>2015.0</v>
      </c>
      <c r="I5397" s="51">
        <v>258119.0</v>
      </c>
      <c r="J5397" s="49" t="s">
        <v>82</v>
      </c>
      <c r="K5397" s="49" t="s">
        <v>83</v>
      </c>
    </row>
    <row r="5398">
      <c r="A5398" s="49" t="s">
        <v>11050</v>
      </c>
      <c r="B5398" s="49" t="s">
        <v>11051</v>
      </c>
      <c r="C5398" s="50">
        <v>24.46</v>
      </c>
      <c r="D5398" s="51">
        <v>-0.23</v>
      </c>
      <c r="E5398" s="52">
        <v>-0.0093</v>
      </c>
      <c r="F5398" s="53">
        <v>5.79E9</v>
      </c>
      <c r="G5398" s="49" t="s">
        <v>56</v>
      </c>
      <c r="I5398" s="51">
        <v>843210.0</v>
      </c>
      <c r="J5398" s="49" t="s">
        <v>145</v>
      </c>
      <c r="K5398" s="49" t="s">
        <v>2406</v>
      </c>
    </row>
    <row r="5399">
      <c r="A5399" s="49" t="s">
        <v>11052</v>
      </c>
      <c r="B5399" s="49" t="s">
        <v>11053</v>
      </c>
      <c r="C5399" s="50">
        <v>124.34</v>
      </c>
      <c r="D5399" s="51">
        <v>-3.44</v>
      </c>
      <c r="E5399" s="52">
        <v>-0.0269</v>
      </c>
      <c r="F5399" s="53">
        <v>2.93E10</v>
      </c>
      <c r="G5399" s="49" t="s">
        <v>56</v>
      </c>
      <c r="I5399" s="51">
        <v>4053130.0</v>
      </c>
      <c r="J5399" s="49" t="s">
        <v>95</v>
      </c>
      <c r="K5399" s="49" t="s">
        <v>1667</v>
      </c>
    </row>
    <row r="5400">
      <c r="A5400" s="49" t="s">
        <v>11054</v>
      </c>
      <c r="B5400" s="49" t="s">
        <v>11055</v>
      </c>
      <c r="C5400" s="50">
        <v>10.94</v>
      </c>
      <c r="D5400" s="51">
        <v>-0.06</v>
      </c>
      <c r="E5400" s="52">
        <v>-0.0055</v>
      </c>
      <c r="F5400" s="51">
        <v>0.0</v>
      </c>
      <c r="G5400" s="49" t="s">
        <v>1172</v>
      </c>
      <c r="H5400" s="51">
        <v>2021.0</v>
      </c>
      <c r="I5400" s="51">
        <v>252.0</v>
      </c>
      <c r="J5400" s="49" t="s">
        <v>72</v>
      </c>
      <c r="K5400" s="49" t="s">
        <v>73</v>
      </c>
    </row>
    <row r="5401">
      <c r="A5401" s="49" t="s">
        <v>11056</v>
      </c>
      <c r="B5401" s="49" t="s">
        <v>11057</v>
      </c>
      <c r="C5401" s="50">
        <v>0.1633</v>
      </c>
      <c r="D5401" s="51">
        <v>0.0</v>
      </c>
      <c r="E5401" s="52">
        <v>0.0</v>
      </c>
      <c r="F5401" s="51">
        <v>0.0</v>
      </c>
      <c r="G5401" s="49" t="s">
        <v>1172</v>
      </c>
      <c r="H5401" s="51">
        <v>2021.0</v>
      </c>
      <c r="I5401" s="51">
        <v>3.0</v>
      </c>
      <c r="J5401" s="49" t="s">
        <v>72</v>
      </c>
      <c r="K5401" s="49" t="s">
        <v>73</v>
      </c>
    </row>
    <row r="5402">
      <c r="A5402" s="49" t="s">
        <v>11058</v>
      </c>
      <c r="B5402" s="49" t="s">
        <v>11059</v>
      </c>
      <c r="C5402" s="50">
        <v>0.0274</v>
      </c>
      <c r="D5402" s="51">
        <v>-0.008</v>
      </c>
      <c r="E5402" s="52">
        <v>-0.226</v>
      </c>
      <c r="F5402" s="51">
        <v>0.0</v>
      </c>
      <c r="G5402" s="49" t="s">
        <v>1172</v>
      </c>
      <c r="H5402" s="51">
        <v>2021.0</v>
      </c>
      <c r="I5402" s="51">
        <v>10200.0</v>
      </c>
      <c r="J5402" s="49" t="s">
        <v>72</v>
      </c>
      <c r="K5402" s="49" t="s">
        <v>73</v>
      </c>
    </row>
    <row r="5403">
      <c r="A5403" s="49" t="s">
        <v>11060</v>
      </c>
      <c r="B5403" s="49" t="s">
        <v>11061</v>
      </c>
      <c r="C5403" s="50">
        <v>6.73</v>
      </c>
      <c r="D5403" s="51">
        <v>-0.1</v>
      </c>
      <c r="E5403" s="52">
        <v>-0.0146</v>
      </c>
      <c r="F5403" s="51">
        <v>5.4267362E7</v>
      </c>
      <c r="G5403" s="49" t="s">
        <v>56</v>
      </c>
      <c r="I5403" s="51">
        <v>3316.0</v>
      </c>
      <c r="J5403" s="49" t="s">
        <v>57</v>
      </c>
      <c r="K5403" s="49" t="s">
        <v>2923</v>
      </c>
    </row>
    <row r="5404">
      <c r="A5404" s="49" t="s">
        <v>11062</v>
      </c>
      <c r="B5404" s="49" t="s">
        <v>11063</v>
      </c>
      <c r="C5404" s="50">
        <v>23.82</v>
      </c>
      <c r="D5404" s="51">
        <v>-0.25</v>
      </c>
      <c r="E5404" s="52">
        <v>-0.0104</v>
      </c>
      <c r="F5404" s="53">
        <v>1.76E10</v>
      </c>
      <c r="G5404" s="49" t="s">
        <v>56</v>
      </c>
      <c r="I5404" s="51">
        <v>5111262.0</v>
      </c>
      <c r="J5404" s="49" t="s">
        <v>365</v>
      </c>
      <c r="K5404" s="49" t="s">
        <v>456</v>
      </c>
    </row>
    <row r="5405">
      <c r="A5405" s="49" t="s">
        <v>11064</v>
      </c>
      <c r="B5405" s="49" t="s">
        <v>11065</v>
      </c>
      <c r="C5405" s="50">
        <v>5.66</v>
      </c>
      <c r="D5405" s="51">
        <v>-0.12</v>
      </c>
      <c r="E5405" s="52">
        <v>-0.0208</v>
      </c>
      <c r="F5405" s="51">
        <v>5.6654025E7</v>
      </c>
      <c r="G5405" s="49" t="s">
        <v>56</v>
      </c>
      <c r="I5405" s="51">
        <v>53591.0</v>
      </c>
      <c r="J5405" s="49" t="s">
        <v>57</v>
      </c>
      <c r="K5405" s="49" t="s">
        <v>58</v>
      </c>
    </row>
    <row r="5406">
      <c r="A5406" s="49" t="s">
        <v>11066</v>
      </c>
      <c r="B5406" s="49" t="s">
        <v>11067</v>
      </c>
      <c r="C5406" s="50">
        <v>3.33</v>
      </c>
      <c r="D5406" s="51">
        <v>-0.01</v>
      </c>
      <c r="E5406" s="52">
        <v>-0.003</v>
      </c>
      <c r="F5406" s="53">
        <v>3.31E8</v>
      </c>
      <c r="G5406" s="49" t="s">
        <v>56</v>
      </c>
      <c r="H5406" s="51">
        <v>1988.0</v>
      </c>
      <c r="I5406" s="51">
        <v>197393.0</v>
      </c>
      <c r="J5406" s="49" t="s">
        <v>72</v>
      </c>
      <c r="K5406" s="49" t="s">
        <v>552</v>
      </c>
    </row>
    <row r="5407">
      <c r="A5407" s="49" t="s">
        <v>11068</v>
      </c>
      <c r="B5407" s="49" t="s">
        <v>11069</v>
      </c>
      <c r="C5407" s="50">
        <v>3.7</v>
      </c>
      <c r="D5407" s="51">
        <v>0.01</v>
      </c>
      <c r="E5407" s="52">
        <v>0.0027</v>
      </c>
      <c r="F5407" s="53">
        <v>2.34E8</v>
      </c>
      <c r="G5407" s="49" t="s">
        <v>121</v>
      </c>
      <c r="H5407" s="54"/>
      <c r="I5407" s="51">
        <v>77534.0</v>
      </c>
      <c r="J5407" s="49" t="s">
        <v>127</v>
      </c>
      <c r="K5407" s="49" t="s">
        <v>441</v>
      </c>
    </row>
    <row r="5408">
      <c r="A5408" s="49" t="s">
        <v>11070</v>
      </c>
      <c r="B5408" s="49" t="s">
        <v>11071</v>
      </c>
      <c r="C5408" s="50">
        <v>10.64</v>
      </c>
      <c r="D5408" s="51">
        <v>-0.05</v>
      </c>
      <c r="E5408" s="52">
        <v>-0.0047</v>
      </c>
      <c r="F5408" s="51">
        <v>0.0</v>
      </c>
      <c r="G5408" s="49" t="s">
        <v>56</v>
      </c>
      <c r="H5408" s="51">
        <v>2022.0</v>
      </c>
      <c r="I5408" s="51">
        <v>354.0</v>
      </c>
      <c r="J5408" s="49" t="s">
        <v>72</v>
      </c>
      <c r="K5408" s="49" t="s">
        <v>73</v>
      </c>
    </row>
    <row r="5409">
      <c r="A5409" s="49" t="s">
        <v>11072</v>
      </c>
      <c r="B5409" s="49" t="s">
        <v>11073</v>
      </c>
      <c r="C5409" s="50">
        <v>0.0251</v>
      </c>
      <c r="D5409" s="51">
        <v>0.0</v>
      </c>
      <c r="E5409" s="52">
        <v>0.0</v>
      </c>
      <c r="F5409" s="51">
        <v>0.0</v>
      </c>
      <c r="G5409" s="49" t="s">
        <v>56</v>
      </c>
      <c r="H5409" s="51">
        <v>2022.0</v>
      </c>
      <c r="I5409" s="51">
        <v>300.0</v>
      </c>
      <c r="J5409" s="49" t="s">
        <v>72</v>
      </c>
      <c r="K5409" s="49" t="s">
        <v>73</v>
      </c>
    </row>
    <row r="5410">
      <c r="A5410" s="49" t="s">
        <v>11074</v>
      </c>
      <c r="B5410" s="49" t="s">
        <v>11075</v>
      </c>
      <c r="C5410" s="50">
        <v>15.46</v>
      </c>
      <c r="D5410" s="51">
        <v>0.22</v>
      </c>
      <c r="E5410" s="52">
        <v>0.0144</v>
      </c>
      <c r="F5410" s="53">
        <v>8.66E9</v>
      </c>
      <c r="G5410" s="49" t="s">
        <v>56</v>
      </c>
      <c r="H5410" s="51">
        <v>2022.0</v>
      </c>
      <c r="I5410" s="51">
        <v>9878447.0</v>
      </c>
      <c r="J5410" s="49" t="s">
        <v>223</v>
      </c>
      <c r="K5410" s="49" t="s">
        <v>953</v>
      </c>
    </row>
    <row r="5411">
      <c r="A5411" s="49" t="s">
        <v>11076</v>
      </c>
      <c r="B5411" s="49" t="s">
        <v>11077</v>
      </c>
      <c r="C5411" s="50">
        <v>18.17</v>
      </c>
      <c r="D5411" s="51">
        <v>-0.36</v>
      </c>
      <c r="E5411" s="52">
        <v>-0.0194</v>
      </c>
      <c r="F5411" s="53">
        <v>9.46E8</v>
      </c>
      <c r="G5411" s="49" t="s">
        <v>56</v>
      </c>
      <c r="I5411" s="51">
        <v>421658.0</v>
      </c>
      <c r="J5411" s="49" t="s">
        <v>72</v>
      </c>
      <c r="K5411" s="49" t="s">
        <v>237</v>
      </c>
    </row>
    <row r="5412">
      <c r="A5412" s="49" t="s">
        <v>11078</v>
      </c>
      <c r="B5412" s="49" t="s">
        <v>11079</v>
      </c>
      <c r="C5412" s="50">
        <v>15.915</v>
      </c>
      <c r="D5412" s="51">
        <v>-0.835</v>
      </c>
      <c r="E5412" s="52">
        <v>-0.0499</v>
      </c>
      <c r="F5412" s="53">
        <v>6.25E8</v>
      </c>
      <c r="G5412" s="49" t="s">
        <v>56</v>
      </c>
      <c r="H5412" s="51">
        <v>2002.0</v>
      </c>
      <c r="I5412" s="51">
        <v>310556.0</v>
      </c>
      <c r="J5412" s="49" t="s">
        <v>72</v>
      </c>
      <c r="K5412" s="49" t="s">
        <v>650</v>
      </c>
    </row>
    <row r="5413">
      <c r="A5413" s="49" t="s">
        <v>11080</v>
      </c>
      <c r="B5413" s="49" t="s">
        <v>11081</v>
      </c>
      <c r="C5413" s="50">
        <v>1.19</v>
      </c>
      <c r="D5413" s="51">
        <v>-0.06</v>
      </c>
      <c r="E5413" s="52">
        <v>-0.048</v>
      </c>
      <c r="F5413" s="53">
        <v>1.53E8</v>
      </c>
      <c r="G5413" s="49" t="s">
        <v>56</v>
      </c>
      <c r="H5413" s="51">
        <v>2020.0</v>
      </c>
      <c r="I5413" s="51">
        <v>534209.0</v>
      </c>
      <c r="J5413" s="49" t="s">
        <v>82</v>
      </c>
      <c r="K5413" s="49" t="s">
        <v>83</v>
      </c>
    </row>
    <row r="5414">
      <c r="A5414" s="49" t="s">
        <v>11082</v>
      </c>
      <c r="B5414" s="49" t="s">
        <v>11083</v>
      </c>
      <c r="C5414" s="50">
        <v>0.5605</v>
      </c>
      <c r="D5414" s="51">
        <v>-0.0495</v>
      </c>
      <c r="E5414" s="52">
        <v>-0.0812</v>
      </c>
      <c r="F5414" s="51">
        <v>5.5171024E7</v>
      </c>
      <c r="G5414" s="49" t="s">
        <v>56</v>
      </c>
      <c r="H5414" s="51">
        <v>2020.0</v>
      </c>
      <c r="I5414" s="51">
        <v>777260.0</v>
      </c>
      <c r="J5414" s="49" t="s">
        <v>107</v>
      </c>
      <c r="K5414" s="49" t="s">
        <v>262</v>
      </c>
    </row>
    <row r="5415">
      <c r="A5415" s="49" t="s">
        <v>11084</v>
      </c>
      <c r="B5415" s="49" t="s">
        <v>11085</v>
      </c>
      <c r="C5415" s="50">
        <v>28.06</v>
      </c>
      <c r="D5415" s="51">
        <v>-0.11</v>
      </c>
      <c r="E5415" s="52">
        <v>-0.0039</v>
      </c>
      <c r="F5415" s="53">
        <v>1.27E9</v>
      </c>
      <c r="G5415" s="49" t="s">
        <v>56</v>
      </c>
      <c r="H5415" s="51">
        <v>2021.0</v>
      </c>
      <c r="I5415" s="51">
        <v>465466.0</v>
      </c>
      <c r="J5415" s="49" t="s">
        <v>82</v>
      </c>
      <c r="K5415" s="49" t="s">
        <v>244</v>
      </c>
    </row>
    <row r="5416">
      <c r="A5416" s="49" t="s">
        <v>11086</v>
      </c>
      <c r="B5416" s="49" t="s">
        <v>11087</v>
      </c>
      <c r="C5416" s="50">
        <v>17.76</v>
      </c>
      <c r="D5416" s="51">
        <v>-0.54</v>
      </c>
      <c r="E5416" s="52">
        <v>-0.0295</v>
      </c>
      <c r="F5416" s="53">
        <v>1.17E9</v>
      </c>
      <c r="G5416" s="49" t="s">
        <v>56</v>
      </c>
      <c r="I5416" s="51">
        <v>479379.0</v>
      </c>
      <c r="J5416" s="49" t="s">
        <v>68</v>
      </c>
      <c r="K5416" s="49" t="s">
        <v>69</v>
      </c>
    </row>
    <row r="5417">
      <c r="A5417" s="49" t="s">
        <v>11088</v>
      </c>
      <c r="B5417" s="49" t="s">
        <v>11089</v>
      </c>
      <c r="C5417" s="50">
        <v>0.43</v>
      </c>
      <c r="D5417" s="51">
        <v>-0.0188</v>
      </c>
      <c r="E5417" s="52">
        <v>-0.0419</v>
      </c>
      <c r="F5417" s="51">
        <v>5.8902737E7</v>
      </c>
      <c r="G5417" s="49" t="s">
        <v>214</v>
      </c>
      <c r="I5417" s="51">
        <v>56379.0</v>
      </c>
      <c r="J5417" s="49" t="s">
        <v>57</v>
      </c>
      <c r="K5417" s="49" t="s">
        <v>1611</v>
      </c>
    </row>
    <row r="5418">
      <c r="A5418" s="49" t="s">
        <v>11090</v>
      </c>
      <c r="B5418" s="49" t="s">
        <v>11091</v>
      </c>
      <c r="C5418" s="50">
        <v>17.9</v>
      </c>
      <c r="D5418" s="51">
        <v>0.08</v>
      </c>
      <c r="E5418" s="52">
        <v>0.0045</v>
      </c>
      <c r="F5418" s="54"/>
      <c r="G5418" s="49" t="s">
        <v>236</v>
      </c>
      <c r="H5418" s="54"/>
      <c r="I5418" s="51">
        <v>4429.0</v>
      </c>
      <c r="J5418" s="54"/>
      <c r="K5418" s="54"/>
    </row>
    <row r="5419">
      <c r="A5419" s="49" t="s">
        <v>11092</v>
      </c>
      <c r="B5419" s="49" t="s">
        <v>11093</v>
      </c>
      <c r="C5419" s="50">
        <v>0.0225</v>
      </c>
      <c r="D5419" s="51">
        <v>0.0</v>
      </c>
      <c r="E5419" s="52">
        <v>0.0</v>
      </c>
      <c r="F5419" s="51">
        <v>3082120.0</v>
      </c>
      <c r="G5419" s="49" t="s">
        <v>214</v>
      </c>
      <c r="I5419" s="51">
        <v>951.0</v>
      </c>
      <c r="J5419" s="49" t="s">
        <v>57</v>
      </c>
      <c r="K5419" s="49" t="s">
        <v>1611</v>
      </c>
    </row>
    <row r="5420">
      <c r="A5420" s="49" t="s">
        <v>11094</v>
      </c>
      <c r="B5420" s="49" t="s">
        <v>11095</v>
      </c>
      <c r="C5420" s="50">
        <v>56.48</v>
      </c>
      <c r="D5420" s="51">
        <v>-1.74</v>
      </c>
      <c r="E5420" s="52">
        <v>-0.0299</v>
      </c>
      <c r="F5420" s="53">
        <v>1.97E9</v>
      </c>
      <c r="G5420" s="49" t="s">
        <v>56</v>
      </c>
      <c r="H5420" s="51">
        <v>1999.0</v>
      </c>
      <c r="I5420" s="51">
        <v>246249.0</v>
      </c>
      <c r="J5420" s="49" t="s">
        <v>107</v>
      </c>
      <c r="K5420" s="49" t="s">
        <v>348</v>
      </c>
    </row>
    <row r="5421">
      <c r="A5421" s="49" t="s">
        <v>11096</v>
      </c>
      <c r="B5421" s="49" t="s">
        <v>11097</v>
      </c>
      <c r="C5421" s="50">
        <v>2.53</v>
      </c>
      <c r="D5421" s="51">
        <v>-0.12</v>
      </c>
      <c r="E5421" s="52">
        <v>-0.0453</v>
      </c>
      <c r="F5421" s="51">
        <v>2712160.0</v>
      </c>
      <c r="G5421" s="49" t="s">
        <v>738</v>
      </c>
      <c r="H5421" s="51">
        <v>2020.0</v>
      </c>
      <c r="I5421" s="51">
        <v>5519.0</v>
      </c>
      <c r="J5421" s="49" t="s">
        <v>82</v>
      </c>
      <c r="K5421" s="49" t="s">
        <v>83</v>
      </c>
    </row>
    <row r="5422">
      <c r="A5422" s="49" t="s">
        <v>11098</v>
      </c>
      <c r="B5422" s="49" t="s">
        <v>11099</v>
      </c>
      <c r="C5422" s="50">
        <v>29.19</v>
      </c>
      <c r="D5422" s="51">
        <v>-0.8</v>
      </c>
      <c r="E5422" s="52">
        <v>-0.0267</v>
      </c>
      <c r="F5422" s="53">
        <v>1.33E9</v>
      </c>
      <c r="G5422" s="49" t="s">
        <v>56</v>
      </c>
      <c r="I5422" s="51">
        <v>233334.0</v>
      </c>
      <c r="J5422" s="49" t="s">
        <v>95</v>
      </c>
      <c r="K5422" s="49" t="s">
        <v>104</v>
      </c>
    </row>
    <row r="5423">
      <c r="A5423" s="49" t="s">
        <v>11100</v>
      </c>
      <c r="B5423" s="49" t="s">
        <v>11101</v>
      </c>
      <c r="C5423" s="50">
        <v>29.66</v>
      </c>
      <c r="D5423" s="51">
        <v>-0.42</v>
      </c>
      <c r="E5423" s="52">
        <v>-0.014</v>
      </c>
      <c r="F5423" s="53">
        <v>4.02E9</v>
      </c>
      <c r="G5423" s="49" t="s">
        <v>56</v>
      </c>
      <c r="I5423" s="51">
        <v>1509972.0</v>
      </c>
      <c r="J5423" s="49" t="s">
        <v>82</v>
      </c>
      <c r="K5423" s="49" t="s">
        <v>83</v>
      </c>
    </row>
    <row r="5424">
      <c r="A5424" s="49" t="s">
        <v>11102</v>
      </c>
      <c r="B5424" s="49" t="s">
        <v>11103</v>
      </c>
      <c r="C5424" s="50">
        <v>51.35</v>
      </c>
      <c r="D5424" s="51">
        <v>-1.18</v>
      </c>
      <c r="E5424" s="52">
        <v>-0.0225</v>
      </c>
      <c r="F5424" s="53">
        <v>2.24E9</v>
      </c>
      <c r="G5424" s="49" t="s">
        <v>56</v>
      </c>
      <c r="H5424" s="51">
        <v>1991.0</v>
      </c>
      <c r="I5424" s="51">
        <v>510607.0</v>
      </c>
      <c r="J5424" s="49" t="s">
        <v>107</v>
      </c>
      <c r="K5424" s="49" t="s">
        <v>262</v>
      </c>
    </row>
    <row r="5425">
      <c r="A5425" s="49" t="s">
        <v>11104</v>
      </c>
      <c r="B5425" s="49" t="s">
        <v>11105</v>
      </c>
      <c r="C5425" s="50">
        <v>23.79</v>
      </c>
      <c r="D5425" s="51">
        <v>0.0</v>
      </c>
      <c r="E5425" s="52">
        <v>0.0</v>
      </c>
      <c r="F5425" s="53">
        <v>8.64E9</v>
      </c>
      <c r="G5425" s="49" t="s">
        <v>56</v>
      </c>
      <c r="H5425" s="51">
        <v>2022.0</v>
      </c>
      <c r="I5425" s="51">
        <v>35699.0</v>
      </c>
      <c r="J5425" s="49" t="s">
        <v>72</v>
      </c>
      <c r="K5425" s="49" t="s">
        <v>101</v>
      </c>
    </row>
    <row r="5426">
      <c r="A5426" s="49" t="s">
        <v>11106</v>
      </c>
      <c r="B5426" s="49" t="s">
        <v>11107</v>
      </c>
      <c r="C5426" s="50">
        <v>204.66</v>
      </c>
      <c r="D5426" s="51">
        <v>-3.06</v>
      </c>
      <c r="E5426" s="52">
        <v>-0.0147</v>
      </c>
      <c r="F5426" s="53">
        <v>7.32E9</v>
      </c>
      <c r="G5426" s="49" t="s">
        <v>56</v>
      </c>
      <c r="H5426" s="51">
        <v>2010.0</v>
      </c>
      <c r="I5426" s="51">
        <v>124979.0</v>
      </c>
      <c r="J5426" s="49" t="s">
        <v>72</v>
      </c>
      <c r="K5426" s="49" t="s">
        <v>101</v>
      </c>
    </row>
    <row r="5427">
      <c r="A5427" s="49" t="s">
        <v>11108</v>
      </c>
      <c r="B5427" s="49" t="s">
        <v>11109</v>
      </c>
      <c r="C5427" s="50">
        <v>22.45</v>
      </c>
      <c r="D5427" s="51">
        <v>0.0101</v>
      </c>
      <c r="E5427" s="52">
        <v>5.0E-4</v>
      </c>
      <c r="F5427" s="54"/>
      <c r="G5427" s="54"/>
      <c r="H5427" s="54"/>
      <c r="I5427" s="51">
        <v>523.0</v>
      </c>
      <c r="J5427" s="54"/>
      <c r="K5427" s="54"/>
    </row>
    <row r="5428">
      <c r="A5428" s="49" t="s">
        <v>11110</v>
      </c>
      <c r="B5428" s="49" t="s">
        <v>11111</v>
      </c>
      <c r="C5428" s="50">
        <v>23.366</v>
      </c>
      <c r="D5428" s="51">
        <v>0.296</v>
      </c>
      <c r="E5428" s="52">
        <v>0.0128</v>
      </c>
      <c r="F5428" s="54"/>
      <c r="G5428" s="54"/>
      <c r="H5428" s="54"/>
      <c r="I5428" s="51">
        <v>150.0</v>
      </c>
      <c r="J5428" s="54"/>
      <c r="K5428" s="54"/>
    </row>
    <row r="5429">
      <c r="A5429" s="49" t="s">
        <v>11112</v>
      </c>
      <c r="B5429" s="49" t="s">
        <v>11113</v>
      </c>
      <c r="C5429" s="50">
        <v>23.0876</v>
      </c>
      <c r="D5429" s="51">
        <v>-0.0874</v>
      </c>
      <c r="E5429" s="52">
        <v>-0.0038</v>
      </c>
      <c r="F5429" s="54"/>
      <c r="G5429" s="54"/>
      <c r="H5429" s="54"/>
      <c r="I5429" s="51">
        <v>2101.0</v>
      </c>
      <c r="J5429" s="54"/>
      <c r="K5429" s="54"/>
    </row>
    <row r="5430">
      <c r="A5430" s="49" t="s">
        <v>11114</v>
      </c>
      <c r="B5430" s="49" t="s">
        <v>11115</v>
      </c>
      <c r="C5430" s="50">
        <v>22.57</v>
      </c>
      <c r="D5430" s="51">
        <v>0.1201</v>
      </c>
      <c r="E5430" s="52">
        <v>0.0054</v>
      </c>
      <c r="F5430" s="54"/>
      <c r="G5430" s="54"/>
      <c r="H5430" s="54"/>
      <c r="I5430" s="51">
        <v>1523.0</v>
      </c>
      <c r="J5430" s="54"/>
      <c r="K5430" s="54"/>
    </row>
    <row r="5431">
      <c r="A5431" s="49" t="s">
        <v>11116</v>
      </c>
      <c r="B5431" s="49" t="s">
        <v>11117</v>
      </c>
      <c r="C5431" s="50">
        <v>22.36</v>
      </c>
      <c r="D5431" s="51">
        <v>0.0</v>
      </c>
      <c r="E5431" s="52">
        <v>0.0</v>
      </c>
      <c r="F5431" s="54"/>
      <c r="G5431" s="54"/>
      <c r="H5431" s="54"/>
      <c r="I5431" s="51">
        <v>12.0</v>
      </c>
      <c r="J5431" s="54"/>
      <c r="K5431" s="54"/>
    </row>
    <row r="5432">
      <c r="A5432" s="49" t="s">
        <v>11118</v>
      </c>
      <c r="B5432" s="49" t="s">
        <v>11119</v>
      </c>
      <c r="C5432" s="50">
        <v>19.45</v>
      </c>
      <c r="D5432" s="51">
        <v>0.0</v>
      </c>
      <c r="E5432" s="52">
        <v>0.0</v>
      </c>
      <c r="F5432" s="54"/>
      <c r="G5432" s="54"/>
      <c r="H5432" s="54"/>
      <c r="I5432" s="51">
        <v>205.0</v>
      </c>
      <c r="J5432" s="54"/>
      <c r="K5432" s="54"/>
    </row>
    <row r="5433">
      <c r="A5433" s="49" t="s">
        <v>11120</v>
      </c>
      <c r="B5433" s="49" t="s">
        <v>11121</v>
      </c>
      <c r="C5433" s="50">
        <v>21.9654</v>
      </c>
      <c r="D5433" s="51">
        <v>0.0</v>
      </c>
      <c r="E5433" s="52">
        <v>0.0</v>
      </c>
      <c r="F5433" s="54"/>
      <c r="G5433" s="54"/>
      <c r="H5433" s="54"/>
      <c r="I5433" s="51">
        <v>125.0</v>
      </c>
      <c r="J5433" s="54"/>
      <c r="K5433" s="54"/>
    </row>
    <row r="5434">
      <c r="A5434" s="49" t="s">
        <v>11122</v>
      </c>
      <c r="B5434" s="49" t="s">
        <v>11123</v>
      </c>
      <c r="C5434" s="50">
        <v>30.1</v>
      </c>
      <c r="D5434" s="51">
        <v>-0.53</v>
      </c>
      <c r="E5434" s="52">
        <v>-0.0173</v>
      </c>
      <c r="F5434" s="53">
        <v>1.61E9</v>
      </c>
      <c r="G5434" s="49" t="s">
        <v>56</v>
      </c>
      <c r="I5434" s="51">
        <v>184295.0</v>
      </c>
      <c r="J5434" s="49" t="s">
        <v>57</v>
      </c>
      <c r="K5434" s="49" t="s">
        <v>4493</v>
      </c>
    </row>
    <row r="5435">
      <c r="A5435" s="49" t="s">
        <v>11124</v>
      </c>
      <c r="B5435" s="49" t="s">
        <v>11125</v>
      </c>
      <c r="C5435" s="50">
        <v>95.87</v>
      </c>
      <c r="D5435" s="51">
        <v>-0.56</v>
      </c>
      <c r="E5435" s="52">
        <v>-0.0058</v>
      </c>
      <c r="F5435" s="53">
        <v>1.55E9</v>
      </c>
      <c r="G5435" s="49" t="s">
        <v>56</v>
      </c>
      <c r="H5435" s="51">
        <v>1994.0</v>
      </c>
      <c r="I5435" s="51">
        <v>40102.0</v>
      </c>
      <c r="J5435" s="49" t="s">
        <v>72</v>
      </c>
      <c r="K5435" s="49" t="s">
        <v>133</v>
      </c>
    </row>
    <row r="5436">
      <c r="A5436" s="49" t="s">
        <v>11126</v>
      </c>
      <c r="B5436" s="49" t="s">
        <v>11127</v>
      </c>
      <c r="C5436" s="50">
        <v>25.11</v>
      </c>
      <c r="D5436" s="51">
        <v>-0.18</v>
      </c>
      <c r="E5436" s="52">
        <v>-0.0071</v>
      </c>
      <c r="F5436" s="53">
        <v>6.55E8</v>
      </c>
      <c r="G5436" s="49" t="s">
        <v>56</v>
      </c>
      <c r="H5436" s="51">
        <v>2012.0</v>
      </c>
      <c r="I5436" s="51">
        <v>187135.0</v>
      </c>
      <c r="J5436" s="49" t="s">
        <v>57</v>
      </c>
      <c r="K5436" s="49" t="s">
        <v>469</v>
      </c>
    </row>
    <row r="5437">
      <c r="A5437" s="49" t="s">
        <v>11128</v>
      </c>
      <c r="B5437" s="49" t="s">
        <v>11129</v>
      </c>
      <c r="C5437" s="50">
        <v>2.32</v>
      </c>
      <c r="D5437" s="51">
        <v>-0.06</v>
      </c>
      <c r="E5437" s="52">
        <v>-0.0252</v>
      </c>
      <c r="F5437" s="53">
        <v>1.27E8</v>
      </c>
      <c r="G5437" s="49" t="s">
        <v>56</v>
      </c>
      <c r="H5437" s="51">
        <v>2020.0</v>
      </c>
      <c r="I5437" s="51">
        <v>43968.0</v>
      </c>
      <c r="J5437" s="49" t="s">
        <v>82</v>
      </c>
      <c r="K5437" s="49" t="s">
        <v>211</v>
      </c>
    </row>
    <row r="5438">
      <c r="A5438" s="49" t="s">
        <v>11130</v>
      </c>
      <c r="B5438" s="49" t="s">
        <v>11131</v>
      </c>
      <c r="C5438" s="50">
        <v>10.73</v>
      </c>
      <c r="D5438" s="51">
        <v>-0.0022</v>
      </c>
      <c r="E5438" s="52">
        <v>-2.0E-4</v>
      </c>
      <c r="F5438" s="51">
        <v>0.0</v>
      </c>
      <c r="G5438" s="49" t="s">
        <v>56</v>
      </c>
      <c r="H5438" s="51">
        <v>2022.0</v>
      </c>
      <c r="I5438" s="51">
        <v>48957.0</v>
      </c>
      <c r="J5438" s="49" t="s">
        <v>72</v>
      </c>
      <c r="K5438" s="49" t="s">
        <v>73</v>
      </c>
    </row>
    <row r="5439">
      <c r="A5439" s="49" t="s">
        <v>11132</v>
      </c>
      <c r="B5439" s="49" t="s">
        <v>11133</v>
      </c>
      <c r="C5439" s="50">
        <v>10.78</v>
      </c>
      <c r="D5439" s="51">
        <v>0.05</v>
      </c>
      <c r="E5439" s="52">
        <v>0.0047</v>
      </c>
      <c r="F5439" s="51">
        <v>0.0</v>
      </c>
      <c r="G5439" s="49" t="s">
        <v>56</v>
      </c>
      <c r="H5439" s="51">
        <v>2021.0</v>
      </c>
      <c r="I5439" s="51">
        <v>421.0</v>
      </c>
      <c r="J5439" s="49" t="s">
        <v>72</v>
      </c>
      <c r="K5439" s="49" t="s">
        <v>73</v>
      </c>
    </row>
    <row r="5440">
      <c r="A5440" s="49" t="s">
        <v>11134</v>
      </c>
      <c r="B5440" s="49" t="s">
        <v>11135</v>
      </c>
      <c r="C5440" s="50">
        <v>3.14</v>
      </c>
      <c r="D5440" s="51">
        <v>-0.21</v>
      </c>
      <c r="E5440" s="52">
        <v>-0.0627</v>
      </c>
      <c r="F5440" s="53">
        <v>4.85E8</v>
      </c>
      <c r="G5440" s="49" t="s">
        <v>587</v>
      </c>
      <c r="H5440" s="51">
        <v>2021.0</v>
      </c>
      <c r="I5440" s="51">
        <v>2120631.0</v>
      </c>
      <c r="J5440" s="49" t="s">
        <v>95</v>
      </c>
      <c r="K5440" s="49" t="s">
        <v>4022</v>
      </c>
    </row>
    <row r="5441">
      <c r="A5441" s="49" t="s">
        <v>11136</v>
      </c>
      <c r="B5441" s="49" t="s">
        <v>11137</v>
      </c>
      <c r="C5441" s="50">
        <v>7.38</v>
      </c>
      <c r="D5441" s="51">
        <v>-0.15</v>
      </c>
      <c r="E5441" s="52">
        <v>-0.0199</v>
      </c>
      <c r="F5441" s="53">
        <v>7.18E8</v>
      </c>
      <c r="G5441" s="49" t="s">
        <v>56</v>
      </c>
      <c r="H5441" s="51">
        <v>2022.0</v>
      </c>
      <c r="I5441" s="51">
        <v>458834.0</v>
      </c>
      <c r="J5441" s="49" t="s">
        <v>82</v>
      </c>
      <c r="K5441" s="49" t="s">
        <v>211</v>
      </c>
    </row>
    <row r="5442">
      <c r="A5442" s="49" t="s">
        <v>11138</v>
      </c>
      <c r="B5442" s="49" t="s">
        <v>11139</v>
      </c>
      <c r="C5442" s="50">
        <v>13.42</v>
      </c>
      <c r="D5442" s="51">
        <v>-0.09</v>
      </c>
      <c r="E5442" s="52">
        <v>-0.0067</v>
      </c>
      <c r="F5442" s="53">
        <v>2.14E9</v>
      </c>
      <c r="G5442" s="49" t="s">
        <v>121</v>
      </c>
      <c r="H5442" s="54"/>
      <c r="I5442" s="51">
        <v>553446.0</v>
      </c>
      <c r="J5442" s="49" t="s">
        <v>145</v>
      </c>
      <c r="K5442" s="49" t="s">
        <v>588</v>
      </c>
    </row>
    <row r="5443">
      <c r="A5443" s="49" t="s">
        <v>11140</v>
      </c>
      <c r="B5443" s="49" t="s">
        <v>11141</v>
      </c>
      <c r="C5443" s="50">
        <v>33.58</v>
      </c>
      <c r="D5443" s="51">
        <v>0.07</v>
      </c>
      <c r="E5443" s="52">
        <v>0.0021</v>
      </c>
      <c r="F5443" s="53">
        <v>1.55E9</v>
      </c>
      <c r="G5443" s="49" t="s">
        <v>56</v>
      </c>
      <c r="H5443" s="51">
        <v>2007.0</v>
      </c>
      <c r="I5443" s="51">
        <v>159061.0</v>
      </c>
      <c r="J5443" s="49" t="s">
        <v>107</v>
      </c>
      <c r="K5443" s="49" t="s">
        <v>348</v>
      </c>
    </row>
    <row r="5444">
      <c r="A5444" s="49" t="s">
        <v>11142</v>
      </c>
      <c r="B5444" s="49" t="s">
        <v>11143</v>
      </c>
      <c r="C5444" s="50">
        <v>2.39</v>
      </c>
      <c r="D5444" s="51">
        <v>0.09</v>
      </c>
      <c r="E5444" s="52">
        <v>0.0391</v>
      </c>
      <c r="F5444" s="53">
        <v>2.7E8</v>
      </c>
      <c r="G5444" s="49" t="s">
        <v>587</v>
      </c>
      <c r="I5444" s="51">
        <v>15791.0</v>
      </c>
      <c r="J5444" s="49" t="s">
        <v>82</v>
      </c>
      <c r="K5444" s="49" t="s">
        <v>83</v>
      </c>
    </row>
    <row r="5445">
      <c r="A5445" s="49" t="s">
        <v>11144</v>
      </c>
      <c r="B5445" s="49" t="s">
        <v>11145</v>
      </c>
      <c r="C5445" s="50">
        <v>0.055</v>
      </c>
      <c r="D5445" s="51">
        <v>3.0E-4</v>
      </c>
      <c r="E5445" s="52">
        <v>0.0055</v>
      </c>
      <c r="F5445" s="51">
        <v>6205330.0</v>
      </c>
      <c r="G5445" s="49" t="s">
        <v>587</v>
      </c>
      <c r="I5445" s="51">
        <v>6700.0</v>
      </c>
      <c r="J5445" s="49" t="s">
        <v>82</v>
      </c>
      <c r="K5445" s="49" t="s">
        <v>83</v>
      </c>
    </row>
    <row r="5446">
      <c r="A5446" s="49" t="s">
        <v>11146</v>
      </c>
      <c r="B5446" s="49" t="s">
        <v>11147</v>
      </c>
      <c r="C5446" s="50">
        <v>9.26</v>
      </c>
      <c r="D5446" s="51">
        <v>-0.08</v>
      </c>
      <c r="E5446" s="52">
        <v>-0.0086</v>
      </c>
      <c r="F5446" s="53">
        <v>1.97E8</v>
      </c>
      <c r="G5446" s="49" t="s">
        <v>121</v>
      </c>
      <c r="H5446" s="54"/>
      <c r="I5446" s="51">
        <v>5889.0</v>
      </c>
      <c r="J5446" s="54"/>
      <c r="K5446" s="54"/>
    </row>
    <row r="5447">
      <c r="A5447" s="49" t="s">
        <v>11148</v>
      </c>
      <c r="B5447" s="49" t="s">
        <v>11149</v>
      </c>
      <c r="C5447" s="50">
        <v>2.205</v>
      </c>
      <c r="D5447" s="51">
        <v>-0.015</v>
      </c>
      <c r="E5447" s="52">
        <v>-0.0068</v>
      </c>
      <c r="F5447" s="53">
        <v>5.19E8</v>
      </c>
      <c r="G5447" s="49" t="s">
        <v>56</v>
      </c>
      <c r="H5447" s="51">
        <v>2021.0</v>
      </c>
      <c r="I5447" s="51">
        <v>1315778.0</v>
      </c>
      <c r="J5447" s="49" t="s">
        <v>82</v>
      </c>
      <c r="K5447" s="49" t="s">
        <v>139</v>
      </c>
    </row>
    <row r="5448">
      <c r="A5448" s="49" t="s">
        <v>11150</v>
      </c>
      <c r="B5448" s="49" t="s">
        <v>11151</v>
      </c>
      <c r="C5448" s="50">
        <v>12.36</v>
      </c>
      <c r="D5448" s="51">
        <v>0.05</v>
      </c>
      <c r="E5448" s="52">
        <v>0.0041</v>
      </c>
      <c r="F5448" s="51">
        <v>8.6616161E7</v>
      </c>
      <c r="G5448" s="49" t="s">
        <v>56</v>
      </c>
      <c r="I5448" s="51">
        <v>1466.0</v>
      </c>
      <c r="J5448" s="49" t="s">
        <v>72</v>
      </c>
      <c r="K5448" s="49" t="s">
        <v>1641</v>
      </c>
    </row>
    <row r="5449">
      <c r="A5449" s="49" t="s">
        <v>11152</v>
      </c>
      <c r="B5449" s="49" t="s">
        <v>11153</v>
      </c>
      <c r="C5449" s="50">
        <v>10.93</v>
      </c>
      <c r="D5449" s="51">
        <v>0.0</v>
      </c>
      <c r="E5449" s="52">
        <v>0.0</v>
      </c>
      <c r="F5449" s="51">
        <v>0.0</v>
      </c>
      <c r="G5449" s="54"/>
      <c r="H5449" s="51">
        <v>2021.0</v>
      </c>
      <c r="I5449" s="51">
        <v>46776.0</v>
      </c>
      <c r="J5449" s="49" t="s">
        <v>72</v>
      </c>
      <c r="K5449" s="49" t="s">
        <v>73</v>
      </c>
    </row>
    <row r="5450">
      <c r="A5450" s="49" t="s">
        <v>11154</v>
      </c>
      <c r="B5450" s="49" t="s">
        <v>11155</v>
      </c>
      <c r="C5450" s="50">
        <v>4.51</v>
      </c>
      <c r="D5450" s="51">
        <v>-0.1</v>
      </c>
      <c r="E5450" s="52">
        <v>-0.0217</v>
      </c>
      <c r="F5450" s="51">
        <v>7.5971081E7</v>
      </c>
      <c r="G5450" s="49" t="s">
        <v>56</v>
      </c>
      <c r="I5450" s="51">
        <v>13753.0</v>
      </c>
      <c r="J5450" s="49" t="s">
        <v>82</v>
      </c>
      <c r="K5450" s="49" t="s">
        <v>83</v>
      </c>
    </row>
    <row r="5451">
      <c r="A5451" s="49" t="s">
        <v>11156</v>
      </c>
      <c r="B5451" s="49" t="s">
        <v>11157</v>
      </c>
      <c r="C5451" s="50">
        <v>1.34</v>
      </c>
      <c r="D5451" s="51">
        <v>0.04</v>
      </c>
      <c r="E5451" s="52">
        <v>0.0308</v>
      </c>
      <c r="F5451" s="53">
        <v>1.42E8</v>
      </c>
      <c r="G5451" s="49" t="s">
        <v>56</v>
      </c>
      <c r="H5451" s="51">
        <v>2015.0</v>
      </c>
      <c r="I5451" s="51">
        <v>861803.0</v>
      </c>
      <c r="J5451" s="49" t="s">
        <v>95</v>
      </c>
      <c r="K5451" s="49" t="s">
        <v>2465</v>
      </c>
    </row>
    <row r="5452">
      <c r="A5452" s="49" t="s">
        <v>11158</v>
      </c>
      <c r="B5452" s="49" t="s">
        <v>11159</v>
      </c>
      <c r="C5452" s="50">
        <v>6.6799</v>
      </c>
      <c r="D5452" s="51">
        <v>-1.0E-4</v>
      </c>
      <c r="E5452" s="52">
        <v>0.0</v>
      </c>
      <c r="F5452" s="51">
        <v>9205670.0</v>
      </c>
      <c r="G5452" s="49" t="s">
        <v>56</v>
      </c>
      <c r="I5452" s="51">
        <v>3873.0</v>
      </c>
      <c r="J5452" s="49" t="s">
        <v>57</v>
      </c>
      <c r="K5452" s="49" t="s">
        <v>1611</v>
      </c>
    </row>
    <row r="5453">
      <c r="A5453" s="49" t="s">
        <v>11160</v>
      </c>
      <c r="B5453" s="49" t="s">
        <v>11161</v>
      </c>
      <c r="C5453" s="50">
        <v>1.35</v>
      </c>
      <c r="D5453" s="51">
        <v>0.02</v>
      </c>
      <c r="E5453" s="52">
        <v>0.015</v>
      </c>
      <c r="F5453" s="53">
        <v>1.09E8</v>
      </c>
      <c r="G5453" s="49" t="s">
        <v>422</v>
      </c>
      <c r="H5453" s="51">
        <v>2014.0</v>
      </c>
      <c r="I5453" s="51">
        <v>61126.0</v>
      </c>
      <c r="J5453" s="49" t="s">
        <v>82</v>
      </c>
      <c r="K5453" s="49" t="s">
        <v>83</v>
      </c>
    </row>
    <row r="5454">
      <c r="A5454" s="49" t="s">
        <v>11162</v>
      </c>
      <c r="B5454" s="49" t="s">
        <v>11163</v>
      </c>
      <c r="C5454" s="50">
        <v>22.52</v>
      </c>
      <c r="D5454" s="51">
        <v>-0.31</v>
      </c>
      <c r="E5454" s="52">
        <v>-0.0136</v>
      </c>
      <c r="F5454" s="53">
        <v>8.17E9</v>
      </c>
      <c r="G5454" s="49" t="s">
        <v>56</v>
      </c>
      <c r="H5454" s="51">
        <v>2018.0</v>
      </c>
      <c r="I5454" s="51">
        <v>27748.0</v>
      </c>
      <c r="J5454" s="49" t="s">
        <v>72</v>
      </c>
      <c r="K5454" s="49" t="s">
        <v>101</v>
      </c>
    </row>
    <row r="5455">
      <c r="A5455" s="49" t="s">
        <v>11164</v>
      </c>
      <c r="B5455" s="49" t="s">
        <v>11165</v>
      </c>
      <c r="C5455" s="50">
        <v>0.164</v>
      </c>
      <c r="D5455" s="51">
        <v>-0.0017</v>
      </c>
      <c r="E5455" s="52">
        <v>-0.0103</v>
      </c>
      <c r="F5455" s="51">
        <v>3679998.0</v>
      </c>
      <c r="G5455" s="49" t="s">
        <v>56</v>
      </c>
      <c r="I5455" s="51">
        <v>1878581.0</v>
      </c>
      <c r="J5455" s="49" t="s">
        <v>107</v>
      </c>
      <c r="K5455" s="49" t="s">
        <v>108</v>
      </c>
    </row>
    <row r="5456">
      <c r="A5456" s="49" t="s">
        <v>11166</v>
      </c>
      <c r="B5456" s="49" t="s">
        <v>11167</v>
      </c>
      <c r="C5456" s="50">
        <v>10.78</v>
      </c>
      <c r="D5456" s="51">
        <v>0.01</v>
      </c>
      <c r="E5456" s="52">
        <v>9.0E-4</v>
      </c>
      <c r="F5456" s="51">
        <v>0.0</v>
      </c>
      <c r="G5456" s="49" t="s">
        <v>56</v>
      </c>
      <c r="H5456" s="51">
        <v>2021.0</v>
      </c>
      <c r="I5456" s="51">
        <v>4076.0</v>
      </c>
      <c r="J5456" s="49" t="s">
        <v>72</v>
      </c>
      <c r="K5456" s="49" t="s">
        <v>73</v>
      </c>
    </row>
    <row r="5457">
      <c r="A5457" s="49" t="s">
        <v>11168</v>
      </c>
      <c r="B5457" s="49" t="s">
        <v>11169</v>
      </c>
      <c r="C5457" s="50">
        <v>10.71</v>
      </c>
      <c r="D5457" s="51">
        <v>0.0</v>
      </c>
      <c r="E5457" s="52">
        <v>0.0</v>
      </c>
      <c r="F5457" s="51">
        <v>0.0</v>
      </c>
      <c r="G5457" s="49" t="s">
        <v>56</v>
      </c>
      <c r="H5457" s="51">
        <v>2021.0</v>
      </c>
      <c r="I5457" s="51">
        <v>90.0</v>
      </c>
      <c r="J5457" s="49" t="s">
        <v>72</v>
      </c>
      <c r="K5457" s="49" t="s">
        <v>73</v>
      </c>
    </row>
    <row r="5458">
      <c r="A5458" s="49" t="s">
        <v>11170</v>
      </c>
      <c r="B5458" s="49" t="s">
        <v>11171</v>
      </c>
      <c r="C5458" s="50">
        <v>0.05</v>
      </c>
      <c r="D5458" s="51">
        <v>0.0</v>
      </c>
      <c r="E5458" s="52">
        <v>0.0</v>
      </c>
      <c r="F5458" s="51">
        <v>0.0</v>
      </c>
      <c r="G5458" s="49" t="s">
        <v>56</v>
      </c>
      <c r="H5458" s="51">
        <v>2021.0</v>
      </c>
      <c r="I5458" s="51">
        <v>13478.0</v>
      </c>
      <c r="J5458" s="49" t="s">
        <v>72</v>
      </c>
      <c r="K5458" s="49" t="s">
        <v>73</v>
      </c>
    </row>
    <row r="5459">
      <c r="A5459" s="49" t="s">
        <v>11172</v>
      </c>
      <c r="B5459" s="49" t="s">
        <v>11173</v>
      </c>
      <c r="C5459" s="50">
        <v>1.48</v>
      </c>
      <c r="D5459" s="51">
        <v>0.0</v>
      </c>
      <c r="E5459" s="52">
        <v>0.0</v>
      </c>
      <c r="F5459" s="51">
        <v>8.5626279E7</v>
      </c>
      <c r="G5459" s="49" t="s">
        <v>56</v>
      </c>
      <c r="H5459" s="51">
        <v>2021.0</v>
      </c>
      <c r="I5459" s="51">
        <v>98155.0</v>
      </c>
      <c r="J5459" s="49" t="s">
        <v>107</v>
      </c>
      <c r="K5459" s="49" t="s">
        <v>348</v>
      </c>
    </row>
    <row r="5460">
      <c r="A5460" s="49" t="s">
        <v>11174</v>
      </c>
      <c r="B5460" s="49" t="s">
        <v>11175</v>
      </c>
      <c r="C5460" s="50">
        <v>0.0355</v>
      </c>
      <c r="D5460" s="51">
        <v>-0.0038</v>
      </c>
      <c r="E5460" s="52">
        <v>-0.0967</v>
      </c>
      <c r="F5460" s="51">
        <v>2053874.0</v>
      </c>
      <c r="G5460" s="49" t="s">
        <v>56</v>
      </c>
      <c r="H5460" s="51">
        <v>2021.0</v>
      </c>
      <c r="I5460" s="51">
        <v>34855.0</v>
      </c>
      <c r="J5460" s="49" t="s">
        <v>107</v>
      </c>
      <c r="K5460" s="49" t="s">
        <v>348</v>
      </c>
    </row>
    <row r="5461">
      <c r="A5461" s="49" t="s">
        <v>11176</v>
      </c>
      <c r="B5461" s="49" t="s">
        <v>11177</v>
      </c>
      <c r="C5461" s="50">
        <v>6.18</v>
      </c>
      <c r="D5461" s="51">
        <v>0.05</v>
      </c>
      <c r="E5461" s="52">
        <v>0.0082</v>
      </c>
      <c r="F5461" s="51">
        <v>7.5184224E7</v>
      </c>
      <c r="G5461" s="49" t="s">
        <v>56</v>
      </c>
      <c r="H5461" s="51">
        <v>2018.0</v>
      </c>
      <c r="I5461" s="51">
        <v>27154.0</v>
      </c>
      <c r="J5461" s="49" t="s">
        <v>223</v>
      </c>
      <c r="K5461" s="49" t="s">
        <v>953</v>
      </c>
    </row>
    <row r="5462">
      <c r="A5462" s="49" t="s">
        <v>11178</v>
      </c>
      <c r="B5462" s="49" t="s">
        <v>11179</v>
      </c>
      <c r="C5462" s="50">
        <v>44.6</v>
      </c>
      <c r="D5462" s="51">
        <v>-0.31</v>
      </c>
      <c r="E5462" s="52">
        <v>-0.0069</v>
      </c>
      <c r="F5462" s="53">
        <v>2.39E9</v>
      </c>
      <c r="G5462" s="49" t="s">
        <v>56</v>
      </c>
      <c r="I5462" s="51">
        <v>459953.0</v>
      </c>
      <c r="J5462" s="49" t="s">
        <v>82</v>
      </c>
      <c r="K5462" s="49" t="s">
        <v>83</v>
      </c>
    </row>
    <row r="5463">
      <c r="A5463" s="49" t="s">
        <v>11180</v>
      </c>
      <c r="B5463" s="49" t="s">
        <v>11181</v>
      </c>
      <c r="C5463" s="50">
        <v>19.525</v>
      </c>
      <c r="D5463" s="51">
        <v>-0.835</v>
      </c>
      <c r="E5463" s="52">
        <v>-0.041</v>
      </c>
      <c r="F5463" s="53">
        <v>5.4E8</v>
      </c>
      <c r="G5463" s="49" t="s">
        <v>56</v>
      </c>
      <c r="I5463" s="51">
        <v>8816.0</v>
      </c>
      <c r="J5463" s="49" t="s">
        <v>82</v>
      </c>
      <c r="K5463" s="49" t="s">
        <v>83</v>
      </c>
    </row>
    <row r="5464">
      <c r="A5464" s="49" t="s">
        <v>11182</v>
      </c>
      <c r="B5464" s="49" t="s">
        <v>11183</v>
      </c>
      <c r="C5464" s="50">
        <v>2.12</v>
      </c>
      <c r="D5464" s="51">
        <v>-0.23</v>
      </c>
      <c r="E5464" s="52">
        <v>-0.0979</v>
      </c>
      <c r="F5464" s="51">
        <v>3.61884E7</v>
      </c>
      <c r="G5464" s="49" t="s">
        <v>121</v>
      </c>
      <c r="H5464" s="54"/>
      <c r="I5464" s="51">
        <v>14190.0</v>
      </c>
      <c r="J5464" s="49" t="s">
        <v>223</v>
      </c>
      <c r="K5464" s="49" t="s">
        <v>953</v>
      </c>
    </row>
    <row r="5465">
      <c r="A5465" s="49" t="s">
        <v>11184</v>
      </c>
      <c r="B5465" s="49" t="s">
        <v>11185</v>
      </c>
      <c r="C5465" s="50">
        <v>3.15</v>
      </c>
      <c r="D5465" s="51">
        <v>-0.1</v>
      </c>
      <c r="E5465" s="52">
        <v>-0.0308</v>
      </c>
      <c r="F5465" s="53">
        <v>2.41E8</v>
      </c>
      <c r="G5465" s="49" t="s">
        <v>56</v>
      </c>
      <c r="H5465" s="51">
        <v>2016.0</v>
      </c>
      <c r="I5465" s="51">
        <v>13909.0</v>
      </c>
      <c r="J5465" s="49" t="s">
        <v>95</v>
      </c>
      <c r="K5465" s="49" t="s">
        <v>215</v>
      </c>
    </row>
    <row r="5466">
      <c r="A5466" s="49" t="s">
        <v>11186</v>
      </c>
      <c r="B5466" s="49" t="s">
        <v>11187</v>
      </c>
      <c r="C5466" s="50">
        <v>3.63</v>
      </c>
      <c r="D5466" s="51">
        <v>0.04</v>
      </c>
      <c r="E5466" s="52">
        <v>0.0111</v>
      </c>
      <c r="F5466" s="53">
        <v>2.07E8</v>
      </c>
      <c r="G5466" s="49" t="s">
        <v>56</v>
      </c>
      <c r="H5466" s="51">
        <v>2007.0</v>
      </c>
      <c r="I5466" s="51">
        <v>582988.0</v>
      </c>
      <c r="J5466" s="49" t="s">
        <v>95</v>
      </c>
      <c r="K5466" s="49" t="s">
        <v>114</v>
      </c>
    </row>
    <row r="5467">
      <c r="A5467" s="49" t="s">
        <v>11188</v>
      </c>
      <c r="B5467" s="49" t="s">
        <v>11189</v>
      </c>
      <c r="C5467" s="50">
        <v>93.29</v>
      </c>
      <c r="D5467" s="51">
        <v>-1.52</v>
      </c>
      <c r="E5467" s="52">
        <v>-0.016</v>
      </c>
      <c r="F5467" s="53">
        <v>3.39E10</v>
      </c>
      <c r="G5467" s="49" t="s">
        <v>56</v>
      </c>
      <c r="H5467" s="51">
        <v>2001.0</v>
      </c>
      <c r="I5467" s="51">
        <v>1259502.0</v>
      </c>
      <c r="J5467" s="49" t="s">
        <v>72</v>
      </c>
      <c r="K5467" s="49" t="s">
        <v>101</v>
      </c>
    </row>
    <row r="5468">
      <c r="A5468" s="49" t="s">
        <v>11190</v>
      </c>
      <c r="B5468" s="49" t="s">
        <v>11191</v>
      </c>
      <c r="C5468" s="50">
        <v>23.05</v>
      </c>
      <c r="D5468" s="51">
        <v>0.48</v>
      </c>
      <c r="E5468" s="52">
        <v>0.0213</v>
      </c>
      <c r="F5468" s="53">
        <v>2.71E9</v>
      </c>
      <c r="G5468" s="49" t="s">
        <v>56</v>
      </c>
      <c r="H5468" s="51">
        <v>2021.0</v>
      </c>
      <c r="I5468" s="51">
        <v>611888.0</v>
      </c>
      <c r="J5468" s="49" t="s">
        <v>107</v>
      </c>
      <c r="K5468" s="49" t="s">
        <v>282</v>
      </c>
    </row>
    <row r="5469">
      <c r="A5469" s="49" t="s">
        <v>11192</v>
      </c>
      <c r="B5469" s="49" t="s">
        <v>11193</v>
      </c>
      <c r="C5469" s="50">
        <v>2.14</v>
      </c>
      <c r="D5469" s="51">
        <v>-0.33</v>
      </c>
      <c r="E5469" s="52">
        <v>-0.1336</v>
      </c>
      <c r="F5469" s="51">
        <v>1.2952175E7</v>
      </c>
      <c r="G5469" s="49" t="s">
        <v>738</v>
      </c>
      <c r="H5469" s="51">
        <v>2023.0</v>
      </c>
      <c r="I5469" s="51">
        <v>1943002.0</v>
      </c>
      <c r="J5469" s="54"/>
      <c r="K5469" s="54"/>
    </row>
    <row r="5470">
      <c r="A5470" s="49" t="s">
        <v>11194</v>
      </c>
      <c r="B5470" s="49" t="s">
        <v>11195</v>
      </c>
      <c r="C5470" s="50">
        <v>258.5</v>
      </c>
      <c r="D5470" s="51">
        <v>-8.13</v>
      </c>
      <c r="E5470" s="52">
        <v>-0.0305</v>
      </c>
      <c r="F5470" s="53">
        <v>4.55E10</v>
      </c>
      <c r="G5470" s="49" t="s">
        <v>56</v>
      </c>
      <c r="I5470" s="51">
        <v>739780.0</v>
      </c>
      <c r="J5470" s="49" t="s">
        <v>68</v>
      </c>
      <c r="K5470" s="49" t="s">
        <v>86</v>
      </c>
    </row>
    <row r="5471">
      <c r="A5471" s="49" t="s">
        <v>11196</v>
      </c>
      <c r="B5471" s="49" t="s">
        <v>11197</v>
      </c>
      <c r="C5471" s="50">
        <v>20.87</v>
      </c>
      <c r="D5471" s="51">
        <v>-0.21</v>
      </c>
      <c r="E5471" s="52">
        <v>-0.01</v>
      </c>
      <c r="F5471" s="54"/>
      <c r="G5471" s="49" t="s">
        <v>56</v>
      </c>
      <c r="I5471" s="51">
        <v>11305.0</v>
      </c>
      <c r="J5471" s="54"/>
      <c r="K5471" s="54"/>
    </row>
    <row r="5472">
      <c r="A5472" s="49" t="s">
        <v>11198</v>
      </c>
      <c r="B5472" s="49" t="s">
        <v>11199</v>
      </c>
      <c r="C5472" s="50">
        <v>21.11</v>
      </c>
      <c r="D5472" s="51">
        <v>-0.23</v>
      </c>
      <c r="E5472" s="52">
        <v>-0.0108</v>
      </c>
      <c r="F5472" s="54"/>
      <c r="G5472" s="49" t="s">
        <v>56</v>
      </c>
      <c r="I5472" s="51">
        <v>18538.0</v>
      </c>
      <c r="J5472" s="54"/>
      <c r="K5472" s="54"/>
    </row>
    <row r="5473">
      <c r="A5473" s="49" t="s">
        <v>11200</v>
      </c>
      <c r="B5473" s="49" t="s">
        <v>11201</v>
      </c>
      <c r="C5473" s="50">
        <v>22.76</v>
      </c>
      <c r="D5473" s="51">
        <v>-0.14</v>
      </c>
      <c r="E5473" s="52">
        <v>-0.0061</v>
      </c>
      <c r="F5473" s="54"/>
      <c r="G5473" s="49" t="s">
        <v>56</v>
      </c>
      <c r="I5473" s="51">
        <v>15683.0</v>
      </c>
      <c r="J5473" s="54"/>
      <c r="K5473" s="54"/>
    </row>
    <row r="5474">
      <c r="A5474" s="49" t="s">
        <v>11202</v>
      </c>
      <c r="B5474" s="49" t="s">
        <v>11203</v>
      </c>
      <c r="C5474" s="50">
        <v>19.44</v>
      </c>
      <c r="D5474" s="51">
        <v>-0.27</v>
      </c>
      <c r="E5474" s="52">
        <v>-0.0137</v>
      </c>
      <c r="F5474" s="54"/>
      <c r="G5474" s="49" t="s">
        <v>56</v>
      </c>
      <c r="I5474" s="51">
        <v>10315.0</v>
      </c>
      <c r="J5474" s="54"/>
      <c r="K5474" s="54"/>
    </row>
    <row r="5475">
      <c r="A5475" s="49" t="s">
        <v>11204</v>
      </c>
      <c r="B5475" s="49" t="s">
        <v>11205</v>
      </c>
      <c r="C5475" s="50">
        <v>18.25</v>
      </c>
      <c r="D5475" s="51">
        <v>-0.08</v>
      </c>
      <c r="E5475" s="52">
        <v>-0.0044</v>
      </c>
      <c r="F5475" s="54"/>
      <c r="G5475" s="49" t="s">
        <v>56</v>
      </c>
      <c r="I5475" s="51">
        <v>8243.0</v>
      </c>
      <c r="J5475" s="54"/>
      <c r="K5475" s="54"/>
    </row>
    <row r="5476">
      <c r="A5476" s="49" t="s">
        <v>11206</v>
      </c>
      <c r="B5476" s="49" t="s">
        <v>11207</v>
      </c>
      <c r="C5476" s="50">
        <v>18.4</v>
      </c>
      <c r="D5476" s="51">
        <v>-0.11</v>
      </c>
      <c r="E5476" s="52">
        <v>-0.0059</v>
      </c>
      <c r="F5476" s="54"/>
      <c r="G5476" s="49" t="s">
        <v>56</v>
      </c>
      <c r="I5476" s="51">
        <v>10870.0</v>
      </c>
      <c r="J5476" s="54"/>
      <c r="K5476" s="54"/>
    </row>
    <row r="5477">
      <c r="A5477" s="49" t="s">
        <v>11208</v>
      </c>
      <c r="B5477" s="49" t="s">
        <v>11209</v>
      </c>
      <c r="C5477" s="50">
        <v>18.17</v>
      </c>
      <c r="D5477" s="51">
        <v>-0.23</v>
      </c>
      <c r="E5477" s="52">
        <v>-0.0125</v>
      </c>
      <c r="F5477" s="54"/>
      <c r="G5477" s="49" t="s">
        <v>56</v>
      </c>
      <c r="I5477" s="51">
        <v>19730.0</v>
      </c>
      <c r="J5477" s="54"/>
      <c r="K5477" s="54"/>
    </row>
    <row r="5478">
      <c r="A5478" s="49" t="s">
        <v>11210</v>
      </c>
      <c r="B5478" s="49" t="s">
        <v>11211</v>
      </c>
      <c r="C5478" s="50">
        <v>16.05</v>
      </c>
      <c r="D5478" s="51">
        <v>-0.1</v>
      </c>
      <c r="E5478" s="52">
        <v>-0.0062</v>
      </c>
      <c r="F5478" s="54"/>
      <c r="G5478" s="49" t="s">
        <v>56</v>
      </c>
      <c r="I5478" s="51">
        <v>8518.0</v>
      </c>
      <c r="J5478" s="54"/>
      <c r="K5478" s="54"/>
    </row>
    <row r="5479">
      <c r="A5479" s="49" t="s">
        <v>11212</v>
      </c>
      <c r="B5479" s="49" t="s">
        <v>11213</v>
      </c>
      <c r="C5479" s="50">
        <v>15.12</v>
      </c>
      <c r="D5479" s="51">
        <v>-0.06</v>
      </c>
      <c r="E5479" s="52">
        <v>-0.004</v>
      </c>
      <c r="F5479" s="54"/>
      <c r="G5479" s="49" t="s">
        <v>56</v>
      </c>
      <c r="I5479" s="51">
        <v>29138.0</v>
      </c>
      <c r="J5479" s="54"/>
      <c r="K5479" s="54"/>
    </row>
    <row r="5480">
      <c r="A5480" s="49" t="s">
        <v>11214</v>
      </c>
      <c r="B5480" s="49" t="s">
        <v>11215</v>
      </c>
      <c r="C5480" s="50">
        <v>15.53</v>
      </c>
      <c r="D5480" s="51">
        <v>0.01</v>
      </c>
      <c r="E5480" s="52">
        <v>6.0E-4</v>
      </c>
      <c r="F5480" s="54"/>
      <c r="G5480" s="49" t="s">
        <v>56</v>
      </c>
      <c r="I5480" s="51">
        <v>10404.0</v>
      </c>
      <c r="J5480" s="54"/>
      <c r="K5480" s="54"/>
    </row>
    <row r="5481">
      <c r="A5481" s="49" t="s">
        <v>11216</v>
      </c>
      <c r="B5481" s="49" t="s">
        <v>11217</v>
      </c>
      <c r="C5481" s="50">
        <v>15.5435</v>
      </c>
      <c r="D5481" s="51">
        <v>-0.2165</v>
      </c>
      <c r="E5481" s="52">
        <v>-0.0137</v>
      </c>
      <c r="F5481" s="54"/>
      <c r="G5481" s="49" t="s">
        <v>56</v>
      </c>
      <c r="I5481" s="51">
        <v>24612.0</v>
      </c>
      <c r="J5481" s="54"/>
      <c r="K5481" s="54"/>
    </row>
    <row r="5482">
      <c r="A5482" s="49" t="s">
        <v>11218</v>
      </c>
      <c r="B5482" s="49" t="s">
        <v>11219</v>
      </c>
      <c r="C5482" s="50">
        <v>15.31</v>
      </c>
      <c r="D5482" s="51">
        <v>-0.09</v>
      </c>
      <c r="E5482" s="52">
        <v>-0.0058</v>
      </c>
      <c r="F5482" s="54"/>
      <c r="G5482" s="49" t="s">
        <v>56</v>
      </c>
      <c r="I5482" s="51">
        <v>13248.0</v>
      </c>
      <c r="J5482" s="54"/>
      <c r="K5482" s="54"/>
    </row>
    <row r="5483">
      <c r="A5483" s="49" t="s">
        <v>11220</v>
      </c>
      <c r="B5483" s="49" t="s">
        <v>11221</v>
      </c>
      <c r="C5483" s="50">
        <v>15.59</v>
      </c>
      <c r="D5483" s="51">
        <v>-0.13</v>
      </c>
      <c r="E5483" s="52">
        <v>-0.0083</v>
      </c>
      <c r="F5483" s="54"/>
      <c r="G5483" s="49" t="s">
        <v>56</v>
      </c>
      <c r="I5483" s="51">
        <v>18019.0</v>
      </c>
      <c r="J5483" s="54"/>
      <c r="K5483" s="54"/>
    </row>
    <row r="5484">
      <c r="A5484" s="49" t="s">
        <v>11222</v>
      </c>
      <c r="B5484" s="49" t="s">
        <v>11223</v>
      </c>
      <c r="C5484" s="50">
        <v>15.83</v>
      </c>
      <c r="D5484" s="51">
        <v>-0.27</v>
      </c>
      <c r="E5484" s="52">
        <v>-0.0168</v>
      </c>
      <c r="F5484" s="54"/>
      <c r="G5484" s="49" t="s">
        <v>56</v>
      </c>
      <c r="I5484" s="51">
        <v>14237.0</v>
      </c>
      <c r="J5484" s="54"/>
      <c r="K5484" s="54"/>
    </row>
    <row r="5485">
      <c r="A5485" s="49" t="s">
        <v>11224</v>
      </c>
      <c r="B5485" s="49" t="s">
        <v>11225</v>
      </c>
      <c r="C5485" s="50">
        <v>5.83</v>
      </c>
      <c r="D5485" s="51">
        <v>-0.05</v>
      </c>
      <c r="E5485" s="52">
        <v>-0.0085</v>
      </c>
      <c r="F5485" s="53">
        <v>2.38E9</v>
      </c>
      <c r="G5485" s="49" t="s">
        <v>56</v>
      </c>
      <c r="H5485" s="51">
        <v>2004.0</v>
      </c>
      <c r="I5485" s="51">
        <v>1296379.0</v>
      </c>
      <c r="J5485" s="49" t="s">
        <v>72</v>
      </c>
      <c r="K5485" s="49" t="s">
        <v>650</v>
      </c>
    </row>
    <row r="5486">
      <c r="A5486" s="49" t="s">
        <v>11226</v>
      </c>
      <c r="B5486" s="49" t="s">
        <v>11227</v>
      </c>
      <c r="C5486" s="50">
        <v>15.21</v>
      </c>
      <c r="D5486" s="51">
        <v>-0.22</v>
      </c>
      <c r="E5486" s="52">
        <v>-0.0143</v>
      </c>
      <c r="F5486" s="54"/>
      <c r="G5486" s="49" t="s">
        <v>56</v>
      </c>
      <c r="I5486" s="51">
        <v>5003.0</v>
      </c>
      <c r="J5486" s="54"/>
      <c r="K5486" s="54"/>
    </row>
    <row r="5487">
      <c r="A5487" s="49" t="s">
        <v>11228</v>
      </c>
      <c r="B5487" s="49" t="s">
        <v>11229</v>
      </c>
      <c r="C5487" s="50">
        <v>16.91</v>
      </c>
      <c r="D5487" s="51">
        <v>-0.1</v>
      </c>
      <c r="E5487" s="52">
        <v>-0.0059</v>
      </c>
      <c r="F5487" s="53">
        <v>8.31E8</v>
      </c>
      <c r="G5487" s="54"/>
      <c r="H5487" s="51">
        <v>2010.0</v>
      </c>
      <c r="I5487" s="51">
        <v>26643.0</v>
      </c>
      <c r="J5487" s="49" t="s">
        <v>72</v>
      </c>
      <c r="K5487" s="49" t="s">
        <v>124</v>
      </c>
    </row>
    <row r="5488">
      <c r="A5488" s="49" t="s">
        <v>11230</v>
      </c>
      <c r="B5488" s="49" t="s">
        <v>11231</v>
      </c>
      <c r="C5488" s="50">
        <v>11.03</v>
      </c>
      <c r="D5488" s="51">
        <v>0.16</v>
      </c>
      <c r="E5488" s="52">
        <v>0.0147</v>
      </c>
      <c r="F5488" s="53">
        <v>6.76E8</v>
      </c>
      <c r="G5488" s="54"/>
      <c r="H5488" s="51">
        <v>2021.0</v>
      </c>
      <c r="I5488" s="51">
        <v>531019.0</v>
      </c>
      <c r="J5488" s="49" t="s">
        <v>95</v>
      </c>
      <c r="K5488" s="49" t="s">
        <v>215</v>
      </c>
    </row>
    <row r="5489">
      <c r="A5489" s="49" t="s">
        <v>11232</v>
      </c>
      <c r="B5489" s="49" t="s">
        <v>11233</v>
      </c>
      <c r="C5489" s="50">
        <v>1.96</v>
      </c>
      <c r="D5489" s="51">
        <v>-0.05</v>
      </c>
      <c r="E5489" s="52">
        <v>-0.0249</v>
      </c>
      <c r="F5489" s="51">
        <v>2.3330684E7</v>
      </c>
      <c r="G5489" s="49" t="s">
        <v>3183</v>
      </c>
      <c r="H5489" s="54"/>
      <c r="I5489" s="51">
        <v>148793.0</v>
      </c>
      <c r="J5489" s="49" t="s">
        <v>95</v>
      </c>
      <c r="K5489" s="49" t="s">
        <v>1315</v>
      </c>
    </row>
    <row r="5490">
      <c r="A5490" s="49" t="s">
        <v>11234</v>
      </c>
      <c r="B5490" s="49" t="s">
        <v>11235</v>
      </c>
      <c r="C5490" s="50">
        <v>73.02</v>
      </c>
      <c r="D5490" s="51">
        <v>0.0</v>
      </c>
      <c r="E5490" s="52">
        <v>0.0</v>
      </c>
      <c r="F5490" s="53">
        <v>2.27E9</v>
      </c>
      <c r="G5490" s="49" t="s">
        <v>56</v>
      </c>
      <c r="I5490" s="51">
        <v>274726.0</v>
      </c>
      <c r="J5490" s="49" t="s">
        <v>95</v>
      </c>
      <c r="K5490" s="49" t="s">
        <v>1767</v>
      </c>
    </row>
    <row r="5491">
      <c r="A5491" s="49" t="s">
        <v>11236</v>
      </c>
      <c r="B5491" s="49" t="s">
        <v>11237</v>
      </c>
      <c r="C5491" s="50">
        <v>57.93</v>
      </c>
      <c r="D5491" s="51">
        <v>0.28</v>
      </c>
      <c r="E5491" s="52">
        <v>0.0049</v>
      </c>
      <c r="F5491" s="53">
        <v>6.08E9</v>
      </c>
      <c r="G5491" s="49" t="s">
        <v>56</v>
      </c>
      <c r="H5491" s="51">
        <v>2019.0</v>
      </c>
      <c r="I5491" s="51">
        <v>866367.0</v>
      </c>
      <c r="J5491" s="49" t="s">
        <v>107</v>
      </c>
      <c r="K5491" s="49" t="s">
        <v>348</v>
      </c>
    </row>
    <row r="5492">
      <c r="A5492" s="49" t="s">
        <v>11238</v>
      </c>
      <c r="B5492" s="49" t="s">
        <v>11239</v>
      </c>
      <c r="C5492" s="50">
        <v>1.07</v>
      </c>
      <c r="D5492" s="51">
        <v>-0.005</v>
      </c>
      <c r="E5492" s="52">
        <v>-0.0047</v>
      </c>
      <c r="F5492" s="51">
        <v>5.1915224E7</v>
      </c>
      <c r="G5492" s="49" t="s">
        <v>56</v>
      </c>
      <c r="H5492" s="51">
        <v>2019.0</v>
      </c>
      <c r="I5492" s="51">
        <v>93861.0</v>
      </c>
      <c r="J5492" s="49" t="s">
        <v>82</v>
      </c>
      <c r="K5492" s="49" t="s">
        <v>244</v>
      </c>
    </row>
    <row r="5493">
      <c r="A5493" s="49" t="s">
        <v>11240</v>
      </c>
      <c r="B5493" s="49" t="s">
        <v>11241</v>
      </c>
      <c r="C5493" s="50">
        <v>2.49</v>
      </c>
      <c r="D5493" s="51">
        <v>-0.16</v>
      </c>
      <c r="E5493" s="52">
        <v>-0.0604</v>
      </c>
      <c r="F5493" s="53">
        <v>5.25E9</v>
      </c>
      <c r="G5493" s="49" t="s">
        <v>858</v>
      </c>
      <c r="H5493" s="54"/>
      <c r="I5493" s="51">
        <v>2142262.0</v>
      </c>
      <c r="J5493" s="49" t="s">
        <v>95</v>
      </c>
      <c r="K5493" s="49" t="s">
        <v>1289</v>
      </c>
    </row>
    <row r="5494">
      <c r="A5494" s="49" t="s">
        <v>11242</v>
      </c>
      <c r="B5494" s="49" t="s">
        <v>11243</v>
      </c>
      <c r="C5494" s="50">
        <v>0.3727</v>
      </c>
      <c r="D5494" s="51">
        <v>-0.0118</v>
      </c>
      <c r="E5494" s="52">
        <v>-0.0307</v>
      </c>
      <c r="F5494" s="53">
        <v>7.86E8</v>
      </c>
      <c r="G5494" s="49" t="s">
        <v>858</v>
      </c>
      <c r="H5494" s="54"/>
      <c r="I5494" s="51">
        <v>17324.0</v>
      </c>
      <c r="J5494" s="49" t="s">
        <v>95</v>
      </c>
      <c r="K5494" s="49" t="s">
        <v>1289</v>
      </c>
    </row>
    <row r="5495">
      <c r="A5495" s="49" t="s">
        <v>11244</v>
      </c>
      <c r="B5495" s="49" t="s">
        <v>11245</v>
      </c>
      <c r="C5495" s="50">
        <v>10.94</v>
      </c>
      <c r="D5495" s="51">
        <v>-0.15</v>
      </c>
      <c r="E5495" s="52">
        <v>-0.0135</v>
      </c>
      <c r="F5495" s="53">
        <v>7.81E9</v>
      </c>
      <c r="G5495" s="49" t="s">
        <v>138</v>
      </c>
      <c r="I5495" s="51">
        <v>258638.0</v>
      </c>
      <c r="J5495" s="49" t="s">
        <v>95</v>
      </c>
      <c r="K5495" s="49" t="s">
        <v>11246</v>
      </c>
    </row>
    <row r="5496">
      <c r="A5496" s="49" t="s">
        <v>11247</v>
      </c>
      <c r="B5496" s="49" t="s">
        <v>11248</v>
      </c>
      <c r="C5496" s="50">
        <v>5.85</v>
      </c>
      <c r="D5496" s="51">
        <v>0.22</v>
      </c>
      <c r="E5496" s="52">
        <v>0.0391</v>
      </c>
      <c r="F5496" s="53">
        <v>1.52E8</v>
      </c>
      <c r="G5496" s="54"/>
      <c r="H5496" s="51">
        <v>2021.0</v>
      </c>
      <c r="I5496" s="51">
        <v>140300.0</v>
      </c>
      <c r="J5496" s="49" t="s">
        <v>95</v>
      </c>
      <c r="K5496" s="49" t="s">
        <v>388</v>
      </c>
    </row>
    <row r="5497">
      <c r="A5497" s="49" t="s">
        <v>11249</v>
      </c>
      <c r="B5497" s="49" t="s">
        <v>11250</v>
      </c>
      <c r="C5497" s="50">
        <v>33.84</v>
      </c>
      <c r="D5497" s="51">
        <v>-0.43</v>
      </c>
      <c r="E5497" s="52">
        <v>-0.0126</v>
      </c>
      <c r="F5497" s="53">
        <v>1.06E10</v>
      </c>
      <c r="G5497" s="49" t="s">
        <v>56</v>
      </c>
      <c r="H5497" s="51">
        <v>2015.0</v>
      </c>
      <c r="I5497" s="51">
        <v>1807658.0</v>
      </c>
      <c r="J5497" s="49" t="s">
        <v>107</v>
      </c>
      <c r="K5497" s="49" t="s">
        <v>1294</v>
      </c>
    </row>
    <row r="5498">
      <c r="A5498" s="49" t="s">
        <v>11251</v>
      </c>
      <c r="B5498" s="49" t="s">
        <v>11252</v>
      </c>
      <c r="C5498" s="50">
        <v>13.41</v>
      </c>
      <c r="D5498" s="51">
        <v>0.01</v>
      </c>
      <c r="E5498" s="52">
        <v>8.0E-4</v>
      </c>
      <c r="F5498" s="53">
        <v>2.77E8</v>
      </c>
      <c r="G5498" s="49" t="s">
        <v>56</v>
      </c>
      <c r="H5498" s="51">
        <v>2019.0</v>
      </c>
      <c r="I5498" s="51">
        <v>92800.0</v>
      </c>
      <c r="J5498" s="49" t="s">
        <v>68</v>
      </c>
      <c r="K5498" s="49" t="s">
        <v>86</v>
      </c>
    </row>
    <row r="5499">
      <c r="A5499" s="49" t="s">
        <v>11253</v>
      </c>
      <c r="B5499" s="49" t="s">
        <v>11254</v>
      </c>
      <c r="C5499" s="50">
        <v>1.17</v>
      </c>
      <c r="D5499" s="51">
        <v>-0.09</v>
      </c>
      <c r="E5499" s="52">
        <v>-0.0714</v>
      </c>
      <c r="F5499" s="51">
        <v>3369155.0</v>
      </c>
      <c r="G5499" s="49" t="s">
        <v>56</v>
      </c>
      <c r="I5499" s="51">
        <v>45873.0</v>
      </c>
      <c r="J5499" s="49" t="s">
        <v>82</v>
      </c>
      <c r="K5499" s="49" t="s">
        <v>178</v>
      </c>
    </row>
    <row r="5500">
      <c r="A5500" s="49" t="s">
        <v>11255</v>
      </c>
      <c r="B5500" s="49" t="s">
        <v>11256</v>
      </c>
      <c r="C5500" s="50">
        <v>2.37</v>
      </c>
      <c r="D5500" s="51">
        <v>0.04</v>
      </c>
      <c r="E5500" s="52">
        <v>0.0172</v>
      </c>
      <c r="F5500" s="53">
        <v>2.06E8</v>
      </c>
      <c r="G5500" s="49" t="s">
        <v>56</v>
      </c>
      <c r="H5500" s="51">
        <v>2020.0</v>
      </c>
      <c r="I5500" s="51">
        <v>349384.0</v>
      </c>
      <c r="J5500" s="49" t="s">
        <v>82</v>
      </c>
      <c r="K5500" s="49" t="s">
        <v>139</v>
      </c>
    </row>
    <row r="5501">
      <c r="A5501" s="49" t="s">
        <v>11257</v>
      </c>
      <c r="B5501" s="49" t="s">
        <v>11258</v>
      </c>
      <c r="C5501" s="50">
        <v>115.19</v>
      </c>
      <c r="D5501" s="51">
        <v>-1.06</v>
      </c>
      <c r="E5501" s="52">
        <v>-0.0091</v>
      </c>
      <c r="F5501" s="53">
        <v>5.13E10</v>
      </c>
      <c r="G5501" s="49" t="s">
        <v>56</v>
      </c>
      <c r="I5501" s="51">
        <v>2091378.0</v>
      </c>
      <c r="J5501" s="49" t="s">
        <v>223</v>
      </c>
      <c r="K5501" s="49" t="s">
        <v>2349</v>
      </c>
    </row>
    <row r="5502">
      <c r="A5502" s="49" t="s">
        <v>11259</v>
      </c>
      <c r="B5502" s="49" t="s">
        <v>11260</v>
      </c>
      <c r="C5502" s="50">
        <v>1.14</v>
      </c>
      <c r="D5502" s="51">
        <v>-0.07</v>
      </c>
      <c r="E5502" s="52">
        <v>-0.0579</v>
      </c>
      <c r="F5502" s="51">
        <v>9892876.0</v>
      </c>
      <c r="G5502" s="49" t="s">
        <v>67</v>
      </c>
      <c r="H5502" s="51">
        <v>2018.0</v>
      </c>
      <c r="I5502" s="51">
        <v>86119.0</v>
      </c>
      <c r="J5502" s="49" t="s">
        <v>107</v>
      </c>
      <c r="K5502" s="49" t="s">
        <v>2079</v>
      </c>
    </row>
    <row r="5503">
      <c r="A5503" s="49" t="s">
        <v>11261</v>
      </c>
      <c r="B5503" s="49" t="s">
        <v>11262</v>
      </c>
      <c r="C5503" s="50">
        <v>16.74</v>
      </c>
      <c r="D5503" s="51">
        <v>-0.19</v>
      </c>
      <c r="E5503" s="52">
        <v>-0.0112</v>
      </c>
      <c r="F5503" s="53">
        <v>9.25E8</v>
      </c>
      <c r="G5503" s="49" t="s">
        <v>56</v>
      </c>
      <c r="H5503" s="51">
        <v>2020.0</v>
      </c>
      <c r="I5503" s="51">
        <v>115509.0</v>
      </c>
      <c r="J5503" s="49" t="s">
        <v>72</v>
      </c>
      <c r="K5503" s="49" t="s">
        <v>481</v>
      </c>
    </row>
    <row r="5504">
      <c r="A5504" s="49" t="s">
        <v>11263</v>
      </c>
      <c r="B5504" s="49" t="s">
        <v>11264</v>
      </c>
      <c r="C5504" s="50">
        <v>141.32</v>
      </c>
      <c r="D5504" s="51">
        <v>-3.82</v>
      </c>
      <c r="E5504" s="52">
        <v>-0.0263</v>
      </c>
      <c r="F5504" s="53">
        <v>1.68E10</v>
      </c>
      <c r="G5504" s="49" t="s">
        <v>56</v>
      </c>
      <c r="I5504" s="51">
        <v>526216.0</v>
      </c>
      <c r="J5504" s="49" t="s">
        <v>107</v>
      </c>
      <c r="K5504" s="49" t="s">
        <v>262</v>
      </c>
    </row>
    <row r="5505">
      <c r="A5505" s="49" t="s">
        <v>11265</v>
      </c>
      <c r="B5505" s="49" t="s">
        <v>11266</v>
      </c>
      <c r="C5505" s="50">
        <v>23.57</v>
      </c>
      <c r="D5505" s="51">
        <v>3.07</v>
      </c>
      <c r="E5505" s="52">
        <v>0.1498</v>
      </c>
      <c r="F5505" s="53">
        <v>1.78E9</v>
      </c>
      <c r="G5505" s="49" t="s">
        <v>56</v>
      </c>
      <c r="H5505" s="51">
        <v>2013.0</v>
      </c>
      <c r="I5505" s="51">
        <v>5178311.0</v>
      </c>
      <c r="J5505" s="49" t="s">
        <v>82</v>
      </c>
      <c r="K5505" s="49" t="s">
        <v>83</v>
      </c>
    </row>
    <row r="5506">
      <c r="A5506" s="49" t="s">
        <v>11267</v>
      </c>
      <c r="B5506" s="49" t="s">
        <v>11268</v>
      </c>
      <c r="C5506" s="50">
        <v>13.96</v>
      </c>
      <c r="D5506" s="51">
        <v>0.15</v>
      </c>
      <c r="E5506" s="52">
        <v>0.0109</v>
      </c>
      <c r="F5506" s="53">
        <v>2.9E9</v>
      </c>
      <c r="G5506" s="49" t="s">
        <v>56</v>
      </c>
      <c r="H5506" s="51">
        <v>1993.0</v>
      </c>
      <c r="I5506" s="51">
        <v>7766552.0</v>
      </c>
      <c r="J5506" s="49" t="s">
        <v>223</v>
      </c>
      <c r="K5506" s="49" t="s">
        <v>953</v>
      </c>
    </row>
    <row r="5507">
      <c r="A5507" s="49" t="s">
        <v>11269</v>
      </c>
      <c r="B5507" s="49" t="s">
        <v>11270</v>
      </c>
      <c r="C5507" s="50">
        <v>14.41</v>
      </c>
      <c r="D5507" s="51">
        <v>-0.45</v>
      </c>
      <c r="E5507" s="52">
        <v>-0.0303</v>
      </c>
      <c r="F5507" s="53">
        <v>8.29E8</v>
      </c>
      <c r="G5507" s="49" t="s">
        <v>56</v>
      </c>
      <c r="H5507" s="51">
        <v>2016.0</v>
      </c>
      <c r="I5507" s="51">
        <v>526756.0</v>
      </c>
      <c r="J5507" s="49" t="s">
        <v>82</v>
      </c>
      <c r="K5507" s="49" t="s">
        <v>83</v>
      </c>
    </row>
    <row r="5508">
      <c r="A5508" s="49" t="s">
        <v>11271</v>
      </c>
      <c r="B5508" s="49" t="s">
        <v>11272</v>
      </c>
      <c r="C5508" s="50">
        <v>10.58</v>
      </c>
      <c r="D5508" s="51">
        <v>0.005</v>
      </c>
      <c r="E5508" s="52">
        <v>5.0E-4</v>
      </c>
      <c r="F5508" s="51">
        <v>0.0</v>
      </c>
      <c r="G5508" s="49" t="s">
        <v>56</v>
      </c>
      <c r="H5508" s="51">
        <v>2023.0</v>
      </c>
      <c r="I5508" s="51">
        <v>300.0</v>
      </c>
      <c r="J5508" s="49" t="s">
        <v>72</v>
      </c>
      <c r="K5508" s="49" t="s">
        <v>73</v>
      </c>
    </row>
    <row r="5509">
      <c r="A5509" s="49" t="s">
        <v>11273</v>
      </c>
      <c r="B5509" s="49" t="s">
        <v>11274</v>
      </c>
      <c r="C5509" s="50">
        <v>0.0656</v>
      </c>
      <c r="D5509" s="51">
        <v>0.0156</v>
      </c>
      <c r="E5509" s="52">
        <v>0.312</v>
      </c>
      <c r="F5509" s="51">
        <v>0.0</v>
      </c>
      <c r="G5509" s="49" t="s">
        <v>56</v>
      </c>
      <c r="H5509" s="51">
        <v>2023.0</v>
      </c>
      <c r="I5509" s="51">
        <v>100.0</v>
      </c>
      <c r="J5509" s="49" t="s">
        <v>72</v>
      </c>
      <c r="K5509" s="49" t="s">
        <v>73</v>
      </c>
    </row>
    <row r="5510">
      <c r="A5510" s="49" t="s">
        <v>11275</v>
      </c>
      <c r="B5510" s="49" t="s">
        <v>11276</v>
      </c>
      <c r="C5510" s="50">
        <v>0.88</v>
      </c>
      <c r="D5510" s="51">
        <v>-0.02</v>
      </c>
      <c r="E5510" s="52">
        <v>-0.0222</v>
      </c>
      <c r="F5510" s="51">
        <v>3811244.0</v>
      </c>
      <c r="G5510" s="49" t="s">
        <v>56</v>
      </c>
      <c r="I5510" s="51">
        <v>8707.0</v>
      </c>
      <c r="J5510" s="49" t="s">
        <v>82</v>
      </c>
      <c r="K5510" s="49" t="s">
        <v>83</v>
      </c>
    </row>
    <row r="5511">
      <c r="A5511" s="49" t="s">
        <v>11277</v>
      </c>
      <c r="B5511" s="49" t="s">
        <v>11278</v>
      </c>
      <c r="C5511" s="50">
        <v>0.028</v>
      </c>
      <c r="D5511" s="51">
        <v>0.0</v>
      </c>
      <c r="E5511" s="52">
        <v>0.0</v>
      </c>
      <c r="F5511" s="51">
        <v>121267.0</v>
      </c>
      <c r="G5511" s="49" t="s">
        <v>56</v>
      </c>
      <c r="I5511" s="51">
        <v>100.0</v>
      </c>
      <c r="J5511" s="49" t="s">
        <v>82</v>
      </c>
      <c r="K5511" s="49" t="s">
        <v>83</v>
      </c>
    </row>
    <row r="5512">
      <c r="A5512" s="49" t="s">
        <v>11279</v>
      </c>
      <c r="B5512" s="49" t="s">
        <v>11280</v>
      </c>
      <c r="C5512" s="50">
        <v>14.84</v>
      </c>
      <c r="D5512" s="51">
        <v>0.17</v>
      </c>
      <c r="E5512" s="52">
        <v>0.0116</v>
      </c>
      <c r="F5512" s="53">
        <v>8.18E8</v>
      </c>
      <c r="G5512" s="49" t="s">
        <v>56</v>
      </c>
      <c r="H5512" s="51">
        <v>2021.0</v>
      </c>
      <c r="I5512" s="51">
        <v>542725.0</v>
      </c>
      <c r="J5512" s="49" t="s">
        <v>95</v>
      </c>
      <c r="K5512" s="49" t="s">
        <v>1195</v>
      </c>
    </row>
    <row r="5513">
      <c r="A5513" s="49" t="s">
        <v>11281</v>
      </c>
      <c r="B5513" s="49" t="s">
        <v>11282</v>
      </c>
      <c r="C5513" s="50">
        <v>18.21</v>
      </c>
      <c r="D5513" s="51">
        <v>-0.1</v>
      </c>
      <c r="E5513" s="52">
        <v>-0.0055</v>
      </c>
      <c r="F5513" s="53">
        <v>1.73E8</v>
      </c>
      <c r="G5513" s="49" t="s">
        <v>56</v>
      </c>
      <c r="H5513" s="51">
        <v>2006.0</v>
      </c>
      <c r="I5513" s="51">
        <v>23045.0</v>
      </c>
      <c r="J5513" s="49" t="s">
        <v>72</v>
      </c>
      <c r="K5513" s="49" t="s">
        <v>650</v>
      </c>
    </row>
    <row r="5514">
      <c r="A5514" s="49" t="s">
        <v>11283</v>
      </c>
      <c r="B5514" s="49" t="s">
        <v>11284</v>
      </c>
      <c r="C5514" s="50">
        <v>2.12</v>
      </c>
      <c r="D5514" s="51">
        <v>0.39</v>
      </c>
      <c r="E5514" s="52">
        <v>0.2254</v>
      </c>
      <c r="F5514" s="51">
        <v>2.532689E7</v>
      </c>
      <c r="G5514" s="49" t="s">
        <v>56</v>
      </c>
      <c r="H5514" s="51">
        <v>1999.0</v>
      </c>
      <c r="I5514" s="51">
        <v>920121.0</v>
      </c>
      <c r="J5514" s="49" t="s">
        <v>82</v>
      </c>
      <c r="K5514" s="49" t="s">
        <v>83</v>
      </c>
    </row>
    <row r="5515">
      <c r="A5515" s="49" t="s">
        <v>11285</v>
      </c>
      <c r="B5515" s="49" t="s">
        <v>11286</v>
      </c>
      <c r="C5515" s="50">
        <v>4.79</v>
      </c>
      <c r="D5515" s="51">
        <v>-0.01</v>
      </c>
      <c r="E5515" s="52">
        <v>-0.0021</v>
      </c>
      <c r="F5515" s="53">
        <v>1.71E9</v>
      </c>
      <c r="G5515" s="49" t="s">
        <v>56</v>
      </c>
      <c r="H5515" s="51">
        <v>2019.0</v>
      </c>
      <c r="I5515" s="51">
        <v>1.5400895E7</v>
      </c>
      <c r="J5515" s="49" t="s">
        <v>95</v>
      </c>
      <c r="K5515" s="49" t="s">
        <v>1354</v>
      </c>
    </row>
    <row r="5516">
      <c r="A5516" s="49" t="s">
        <v>11287</v>
      </c>
      <c r="B5516" s="49" t="s">
        <v>11288</v>
      </c>
      <c r="C5516" s="50">
        <v>1.5501</v>
      </c>
      <c r="D5516" s="51">
        <v>0.0201</v>
      </c>
      <c r="E5516" s="52">
        <v>0.0131</v>
      </c>
      <c r="F5516" s="51">
        <v>3276245.0</v>
      </c>
      <c r="G5516" s="49" t="s">
        <v>56</v>
      </c>
      <c r="I5516" s="51">
        <v>27101.0</v>
      </c>
      <c r="J5516" s="49" t="s">
        <v>82</v>
      </c>
      <c r="K5516" s="49" t="s">
        <v>83</v>
      </c>
    </row>
    <row r="5517">
      <c r="A5517" s="49" t="s">
        <v>11289</v>
      </c>
      <c r="B5517" s="49" t="s">
        <v>11290</v>
      </c>
      <c r="C5517" s="50">
        <v>7.46</v>
      </c>
      <c r="D5517" s="51">
        <v>-0.03</v>
      </c>
      <c r="E5517" s="52">
        <v>-0.004</v>
      </c>
      <c r="F5517" s="53">
        <v>1.34E8</v>
      </c>
      <c r="G5517" s="49" t="s">
        <v>56</v>
      </c>
      <c r="I5517" s="51">
        <v>9065.0</v>
      </c>
      <c r="J5517" s="49" t="s">
        <v>72</v>
      </c>
      <c r="K5517" s="49" t="s">
        <v>133</v>
      </c>
    </row>
    <row r="5518">
      <c r="A5518" s="49" t="s">
        <v>11291</v>
      </c>
      <c r="B5518" s="49" t="s">
        <v>11292</v>
      </c>
      <c r="C5518" s="50">
        <v>18.49</v>
      </c>
      <c r="D5518" s="51">
        <v>-2.37</v>
      </c>
      <c r="E5518" s="52">
        <v>-0.1136</v>
      </c>
      <c r="F5518" s="53">
        <v>4.07E8</v>
      </c>
      <c r="G5518" s="49" t="s">
        <v>56</v>
      </c>
      <c r="H5518" s="51">
        <v>1986.0</v>
      </c>
      <c r="I5518" s="51">
        <v>15979.0</v>
      </c>
      <c r="J5518" s="49" t="s">
        <v>57</v>
      </c>
      <c r="K5518" s="49" t="s">
        <v>1185</v>
      </c>
    </row>
    <row r="5519">
      <c r="A5519" s="49" t="s">
        <v>11293</v>
      </c>
      <c r="B5519" s="49" t="s">
        <v>11294</v>
      </c>
      <c r="C5519" s="50">
        <v>8.01</v>
      </c>
      <c r="D5519" s="51">
        <v>-0.07</v>
      </c>
      <c r="E5519" s="52">
        <v>-0.0087</v>
      </c>
      <c r="F5519" s="53">
        <v>1.43E9</v>
      </c>
      <c r="G5519" s="49" t="s">
        <v>56</v>
      </c>
      <c r="H5519" s="51">
        <v>2020.0</v>
      </c>
      <c r="I5519" s="51">
        <v>129038.0</v>
      </c>
      <c r="J5519" s="49" t="s">
        <v>95</v>
      </c>
      <c r="K5519" s="49" t="s">
        <v>898</v>
      </c>
    </row>
    <row r="5520">
      <c r="A5520" s="49" t="s">
        <v>11295</v>
      </c>
      <c r="B5520" s="49" t="s">
        <v>11296</v>
      </c>
      <c r="C5520" s="50">
        <v>10.69</v>
      </c>
      <c r="D5520" s="51">
        <v>0.0</v>
      </c>
      <c r="E5520" s="52">
        <v>0.0</v>
      </c>
      <c r="F5520" s="51">
        <v>0.0</v>
      </c>
      <c r="G5520" s="49" t="s">
        <v>56</v>
      </c>
      <c r="H5520" s="51">
        <v>2022.0</v>
      </c>
      <c r="I5520" s="51">
        <v>416.0</v>
      </c>
      <c r="J5520" s="49" t="s">
        <v>72</v>
      </c>
      <c r="K5520" s="49" t="s">
        <v>73</v>
      </c>
    </row>
    <row r="5521">
      <c r="A5521" s="49" t="s">
        <v>11297</v>
      </c>
      <c r="B5521" s="49" t="s">
        <v>11298</v>
      </c>
      <c r="C5521" s="50">
        <v>0.0469</v>
      </c>
      <c r="D5521" s="51">
        <v>0.0</v>
      </c>
      <c r="E5521" s="52">
        <v>0.0</v>
      </c>
      <c r="F5521" s="51">
        <v>0.0</v>
      </c>
      <c r="G5521" s="49" t="s">
        <v>56</v>
      </c>
      <c r="H5521" s="51">
        <v>2022.0</v>
      </c>
      <c r="I5521" s="51">
        <v>100.0</v>
      </c>
      <c r="J5521" s="49" t="s">
        <v>72</v>
      </c>
      <c r="K5521" s="49" t="s">
        <v>73</v>
      </c>
    </row>
    <row r="5522">
      <c r="A5522" s="49" t="s">
        <v>11299</v>
      </c>
      <c r="B5522" s="49" t="s">
        <v>11300</v>
      </c>
      <c r="C5522" s="50">
        <v>12.32</v>
      </c>
      <c r="D5522" s="51">
        <v>-0.09</v>
      </c>
      <c r="E5522" s="52">
        <v>-0.0073</v>
      </c>
      <c r="F5522" s="51">
        <v>0.0</v>
      </c>
      <c r="G5522" s="49" t="s">
        <v>56</v>
      </c>
      <c r="H5522" s="51">
        <v>2002.0</v>
      </c>
      <c r="I5522" s="51">
        <v>471633.0</v>
      </c>
      <c r="J5522" s="49" t="s">
        <v>72</v>
      </c>
      <c r="K5522" s="49" t="s">
        <v>124</v>
      </c>
    </row>
    <row r="5523">
      <c r="A5523" s="49" t="s">
        <v>11301</v>
      </c>
      <c r="B5523" s="49" t="s">
        <v>11302</v>
      </c>
      <c r="C5523" s="50">
        <v>12.07</v>
      </c>
      <c r="D5523" s="51">
        <v>-0.07</v>
      </c>
      <c r="E5523" s="52">
        <v>-0.0058</v>
      </c>
      <c r="F5523" s="53">
        <v>6.26E8</v>
      </c>
      <c r="G5523" s="49" t="s">
        <v>56</v>
      </c>
      <c r="H5523" s="51">
        <v>2020.0</v>
      </c>
      <c r="I5523" s="51">
        <v>269503.0</v>
      </c>
      <c r="J5523" s="49" t="s">
        <v>107</v>
      </c>
      <c r="K5523" s="49" t="s">
        <v>262</v>
      </c>
    </row>
    <row r="5524">
      <c r="A5524" s="49" t="s">
        <v>11303</v>
      </c>
      <c r="B5524" s="49" t="s">
        <v>11304</v>
      </c>
      <c r="C5524" s="50">
        <v>10.52</v>
      </c>
      <c r="D5524" s="51">
        <v>0.0</v>
      </c>
      <c r="E5524" s="52">
        <v>0.0</v>
      </c>
      <c r="F5524" s="51">
        <v>0.0</v>
      </c>
      <c r="G5524" s="49" t="s">
        <v>56</v>
      </c>
      <c r="H5524" s="51">
        <v>2021.0</v>
      </c>
      <c r="I5524" s="51">
        <v>100.0</v>
      </c>
      <c r="J5524" s="49" t="s">
        <v>72</v>
      </c>
      <c r="K5524" s="49" t="s">
        <v>73</v>
      </c>
    </row>
    <row r="5525">
      <c r="A5525" s="49" t="s">
        <v>11305</v>
      </c>
      <c r="B5525" s="49" t="s">
        <v>11306</v>
      </c>
      <c r="C5525" s="50">
        <v>0.02</v>
      </c>
      <c r="D5525" s="51">
        <v>0.0014</v>
      </c>
      <c r="E5525" s="52">
        <v>0.0753</v>
      </c>
      <c r="F5525" s="51">
        <v>0.0</v>
      </c>
      <c r="G5525" s="49" t="s">
        <v>56</v>
      </c>
      <c r="H5525" s="51">
        <v>2021.0</v>
      </c>
      <c r="I5525" s="51">
        <v>2000.0</v>
      </c>
      <c r="J5525" s="49" t="s">
        <v>72</v>
      </c>
      <c r="K5525" s="49" t="s">
        <v>73</v>
      </c>
    </row>
    <row r="5526">
      <c r="A5526" s="49" t="s">
        <v>11307</v>
      </c>
      <c r="B5526" s="49" t="s">
        <v>11308</v>
      </c>
      <c r="C5526" s="50">
        <v>20.84</v>
      </c>
      <c r="D5526" s="51">
        <v>-0.38</v>
      </c>
      <c r="E5526" s="52">
        <v>-0.0179</v>
      </c>
      <c r="F5526" s="53">
        <v>2.87E10</v>
      </c>
      <c r="G5526" s="49" t="s">
        <v>138</v>
      </c>
      <c r="I5526" s="51">
        <v>803250.0</v>
      </c>
      <c r="J5526" s="49" t="s">
        <v>72</v>
      </c>
      <c r="K5526" s="49" t="s">
        <v>101</v>
      </c>
    </row>
    <row r="5527">
      <c r="A5527" s="49" t="s">
        <v>11309</v>
      </c>
      <c r="B5527" s="49" t="s">
        <v>11310</v>
      </c>
      <c r="C5527" s="50">
        <v>1.9499</v>
      </c>
      <c r="D5527" s="51">
        <v>-0.0501</v>
      </c>
      <c r="E5527" s="52">
        <v>-0.0251</v>
      </c>
      <c r="F5527" s="51">
        <v>7121591.0</v>
      </c>
      <c r="G5527" s="49" t="s">
        <v>56</v>
      </c>
      <c r="H5527" s="51">
        <v>2014.0</v>
      </c>
      <c r="I5527" s="51">
        <v>3573.0</v>
      </c>
      <c r="J5527" s="49" t="s">
        <v>82</v>
      </c>
      <c r="K5527" s="49" t="s">
        <v>83</v>
      </c>
    </row>
    <row r="5528">
      <c r="A5528" s="49" t="s">
        <v>11311</v>
      </c>
      <c r="B5528" s="49" t="s">
        <v>11312</v>
      </c>
      <c r="C5528" s="50">
        <v>10.83</v>
      </c>
      <c r="D5528" s="51">
        <v>0.06</v>
      </c>
      <c r="E5528" s="52">
        <v>0.0056</v>
      </c>
      <c r="F5528" s="53">
        <v>1.22E9</v>
      </c>
      <c r="G5528" s="49" t="s">
        <v>56</v>
      </c>
      <c r="H5528" s="51">
        <v>2017.0</v>
      </c>
      <c r="I5528" s="51">
        <v>1941568.0</v>
      </c>
      <c r="J5528" s="49" t="s">
        <v>223</v>
      </c>
      <c r="K5528" s="49" t="s">
        <v>224</v>
      </c>
    </row>
    <row r="5529">
      <c r="A5529" s="49" t="s">
        <v>11313</v>
      </c>
      <c r="B5529" s="49" t="s">
        <v>11314</v>
      </c>
      <c r="C5529" s="50">
        <v>5.7</v>
      </c>
      <c r="D5529" s="51">
        <v>0.18</v>
      </c>
      <c r="E5529" s="52">
        <v>0.0326</v>
      </c>
      <c r="F5529" s="53">
        <v>3.44E8</v>
      </c>
      <c r="G5529" s="49" t="s">
        <v>67</v>
      </c>
      <c r="H5529" s="51">
        <v>2019.0</v>
      </c>
      <c r="I5529" s="51">
        <v>6550.0</v>
      </c>
      <c r="J5529" s="49" t="s">
        <v>72</v>
      </c>
      <c r="K5529" s="49" t="s">
        <v>124</v>
      </c>
    </row>
    <row r="5530">
      <c r="A5530" s="49" t="s">
        <v>11315</v>
      </c>
      <c r="B5530" s="49" t="s">
        <v>11316</v>
      </c>
      <c r="C5530" s="50">
        <v>9.28</v>
      </c>
      <c r="D5530" s="51">
        <v>-0.21</v>
      </c>
      <c r="E5530" s="52">
        <v>-0.0221</v>
      </c>
      <c r="F5530" s="53">
        <v>1.64E8</v>
      </c>
      <c r="G5530" s="49" t="s">
        <v>56</v>
      </c>
      <c r="H5530" s="51">
        <v>2015.0</v>
      </c>
      <c r="I5530" s="51">
        <v>10495.0</v>
      </c>
      <c r="J5530" s="49" t="s">
        <v>72</v>
      </c>
      <c r="K5530" s="49" t="s">
        <v>133</v>
      </c>
    </row>
    <row r="5531">
      <c r="A5531" s="49" t="s">
        <v>11317</v>
      </c>
      <c r="B5531" s="49" t="s">
        <v>11318</v>
      </c>
      <c r="C5531" s="50">
        <v>73.92</v>
      </c>
      <c r="D5531" s="51">
        <v>-0.94</v>
      </c>
      <c r="E5531" s="52">
        <v>-0.0126</v>
      </c>
      <c r="F5531" s="53">
        <v>4.47E9</v>
      </c>
      <c r="G5531" s="49" t="s">
        <v>56</v>
      </c>
      <c r="I5531" s="51">
        <v>633552.0</v>
      </c>
      <c r="J5531" s="49" t="s">
        <v>95</v>
      </c>
      <c r="K5531" s="49" t="s">
        <v>2120</v>
      </c>
    </row>
    <row r="5532">
      <c r="A5532" s="49" t="s">
        <v>11319</v>
      </c>
      <c r="B5532" s="49" t="s">
        <v>11320</v>
      </c>
      <c r="C5532" s="50">
        <v>2.26</v>
      </c>
      <c r="D5532" s="51">
        <v>-0.02</v>
      </c>
      <c r="E5532" s="52">
        <v>-0.0088</v>
      </c>
      <c r="F5532" s="51">
        <v>7.458E7</v>
      </c>
      <c r="G5532" s="49" t="s">
        <v>56</v>
      </c>
      <c r="H5532" s="51">
        <v>2011.0</v>
      </c>
      <c r="I5532" s="51">
        <v>32319.0</v>
      </c>
      <c r="J5532" s="49" t="s">
        <v>223</v>
      </c>
      <c r="K5532" s="49" t="s">
        <v>953</v>
      </c>
    </row>
    <row r="5533">
      <c r="A5533" s="49" t="s">
        <v>11321</v>
      </c>
      <c r="B5533" s="49" t="s">
        <v>11322</v>
      </c>
      <c r="C5533" s="50">
        <v>0.7</v>
      </c>
      <c r="D5533" s="51">
        <v>-0.0125</v>
      </c>
      <c r="E5533" s="52">
        <v>-0.0175</v>
      </c>
      <c r="F5533" s="51">
        <v>2372763.0</v>
      </c>
      <c r="G5533" s="49" t="s">
        <v>56</v>
      </c>
      <c r="H5533" s="51">
        <v>1998.0</v>
      </c>
      <c r="I5533" s="51">
        <v>13978.0</v>
      </c>
      <c r="J5533" s="49" t="s">
        <v>68</v>
      </c>
      <c r="K5533" s="49" t="s">
        <v>86</v>
      </c>
    </row>
    <row r="5534">
      <c r="A5534" s="49" t="s">
        <v>11323</v>
      </c>
      <c r="B5534" s="49" t="s">
        <v>11324</v>
      </c>
      <c r="C5534" s="50">
        <v>3.35</v>
      </c>
      <c r="D5534" s="51">
        <v>-0.01</v>
      </c>
      <c r="E5534" s="52">
        <v>-0.003</v>
      </c>
      <c r="F5534" s="54"/>
      <c r="G5534" s="49" t="s">
        <v>56</v>
      </c>
      <c r="I5534" s="51">
        <v>1514.0</v>
      </c>
      <c r="J5534" s="54"/>
      <c r="K5534" s="54"/>
    </row>
    <row r="5535">
      <c r="A5535" s="49" t="s">
        <v>11325</v>
      </c>
      <c r="B5535" s="49" t="s">
        <v>11326</v>
      </c>
      <c r="C5535" s="50">
        <v>2.03</v>
      </c>
      <c r="D5535" s="51">
        <v>-0.01</v>
      </c>
      <c r="E5535" s="52">
        <v>-0.0049</v>
      </c>
      <c r="F5535" s="51">
        <v>7.3557074E7</v>
      </c>
      <c r="G5535" s="49" t="s">
        <v>56</v>
      </c>
      <c r="I5535" s="51">
        <v>473002.0</v>
      </c>
      <c r="J5535" s="49" t="s">
        <v>520</v>
      </c>
      <c r="K5535" s="49" t="s">
        <v>391</v>
      </c>
    </row>
    <row r="5536">
      <c r="A5536" s="49" t="s">
        <v>11327</v>
      </c>
      <c r="B5536" s="49" t="s">
        <v>11328</v>
      </c>
      <c r="C5536" s="50">
        <v>2.17</v>
      </c>
      <c r="D5536" s="51">
        <v>0.04</v>
      </c>
      <c r="E5536" s="52">
        <v>0.0188</v>
      </c>
      <c r="F5536" s="51">
        <v>1.953E7</v>
      </c>
      <c r="G5536" s="49" t="s">
        <v>214</v>
      </c>
      <c r="H5536" s="51">
        <v>2023.0</v>
      </c>
      <c r="I5536" s="51">
        <v>88494.0</v>
      </c>
      <c r="J5536" s="54"/>
      <c r="K5536" s="54"/>
    </row>
    <row r="5537">
      <c r="A5537" s="49" t="s">
        <v>11329</v>
      </c>
      <c r="B5537" s="49" t="s">
        <v>11330</v>
      </c>
      <c r="C5537" s="50">
        <v>21.16</v>
      </c>
      <c r="D5537" s="51">
        <v>0.08</v>
      </c>
      <c r="E5537" s="52">
        <v>0.0038</v>
      </c>
      <c r="F5537" s="53">
        <v>1.5E8</v>
      </c>
      <c r="G5537" s="49" t="s">
        <v>56</v>
      </c>
      <c r="I5537" s="51">
        <v>14689.0</v>
      </c>
      <c r="J5537" s="49" t="s">
        <v>72</v>
      </c>
      <c r="K5537" s="49" t="s">
        <v>133</v>
      </c>
    </row>
    <row r="5538">
      <c r="A5538" s="49" t="s">
        <v>11331</v>
      </c>
      <c r="B5538" s="49" t="s">
        <v>11332</v>
      </c>
      <c r="C5538" s="50">
        <v>9.41</v>
      </c>
      <c r="D5538" s="51">
        <v>-0.2</v>
      </c>
      <c r="E5538" s="52">
        <v>-0.0208</v>
      </c>
      <c r="F5538" s="53">
        <v>8.04E8</v>
      </c>
      <c r="G5538" s="49" t="s">
        <v>56</v>
      </c>
      <c r="H5538" s="51">
        <v>2020.0</v>
      </c>
      <c r="I5538" s="51">
        <v>465727.0</v>
      </c>
      <c r="J5538" s="49" t="s">
        <v>72</v>
      </c>
      <c r="K5538" s="49" t="s">
        <v>650</v>
      </c>
    </row>
    <row r="5539">
      <c r="A5539" s="49" t="s">
        <v>11333</v>
      </c>
      <c r="B5539" s="49" t="s">
        <v>11334</v>
      </c>
      <c r="C5539" s="50">
        <v>168.74</v>
      </c>
      <c r="D5539" s="51">
        <v>-3.3</v>
      </c>
      <c r="E5539" s="52">
        <v>-0.0192</v>
      </c>
      <c r="F5539" s="53">
        <v>2.45E10</v>
      </c>
      <c r="G5539" s="49" t="s">
        <v>56</v>
      </c>
      <c r="I5539" s="51">
        <v>1442300.0</v>
      </c>
      <c r="J5539" s="49" t="s">
        <v>57</v>
      </c>
      <c r="K5539" s="49" t="s">
        <v>340</v>
      </c>
    </row>
    <row r="5540">
      <c r="A5540" s="49" t="s">
        <v>11335</v>
      </c>
      <c r="B5540" s="49" t="s">
        <v>11336</v>
      </c>
      <c r="C5540" s="50">
        <v>20.82</v>
      </c>
      <c r="D5540" s="51">
        <v>-0.66</v>
      </c>
      <c r="E5540" s="52">
        <v>-0.0307</v>
      </c>
      <c r="F5540" s="53">
        <v>4.19E9</v>
      </c>
      <c r="G5540" s="49" t="s">
        <v>56</v>
      </c>
      <c r="H5540" s="51">
        <v>2021.0</v>
      </c>
      <c r="I5540" s="51">
        <v>375306.0</v>
      </c>
      <c r="J5540" s="49" t="s">
        <v>107</v>
      </c>
      <c r="K5540" s="49" t="s">
        <v>262</v>
      </c>
    </row>
    <row r="5541">
      <c r="A5541" s="49" t="s">
        <v>11337</v>
      </c>
      <c r="B5541" s="49" t="s">
        <v>11338</v>
      </c>
      <c r="C5541" s="50">
        <v>11.45</v>
      </c>
      <c r="D5541" s="51">
        <v>0.0</v>
      </c>
      <c r="E5541" s="52">
        <v>0.0</v>
      </c>
      <c r="F5541" s="51">
        <v>0.0</v>
      </c>
      <c r="G5541" s="49" t="s">
        <v>56</v>
      </c>
      <c r="H5541" s="51">
        <v>2022.0</v>
      </c>
      <c r="I5541" s="51">
        <v>4.0</v>
      </c>
      <c r="J5541" s="49" t="s">
        <v>72</v>
      </c>
      <c r="K5541" s="49" t="s">
        <v>73</v>
      </c>
    </row>
    <row r="5542">
      <c r="A5542" s="49" t="s">
        <v>11339</v>
      </c>
      <c r="B5542" s="49" t="s">
        <v>11340</v>
      </c>
      <c r="C5542" s="50">
        <v>10.79</v>
      </c>
      <c r="D5542" s="51">
        <v>0.0</v>
      </c>
      <c r="E5542" s="52">
        <v>0.0</v>
      </c>
      <c r="F5542" s="51">
        <v>0.0</v>
      </c>
      <c r="G5542" s="49" t="s">
        <v>56</v>
      </c>
      <c r="H5542" s="51">
        <v>2022.0</v>
      </c>
      <c r="I5542" s="51">
        <v>200.0</v>
      </c>
      <c r="J5542" s="49" t="s">
        <v>72</v>
      </c>
      <c r="K5542" s="49" t="s">
        <v>73</v>
      </c>
    </row>
    <row r="5543">
      <c r="A5543" s="49" t="s">
        <v>11341</v>
      </c>
      <c r="B5543" s="49" t="s">
        <v>11342</v>
      </c>
      <c r="C5543" s="50">
        <v>0.0575</v>
      </c>
      <c r="D5543" s="51">
        <v>0.0105</v>
      </c>
      <c r="E5543" s="52">
        <v>0.2234</v>
      </c>
      <c r="F5543" s="51">
        <v>0.0</v>
      </c>
      <c r="G5543" s="49" t="s">
        <v>56</v>
      </c>
      <c r="H5543" s="51">
        <v>2022.0</v>
      </c>
      <c r="I5543" s="51">
        <v>1000.0</v>
      </c>
      <c r="J5543" s="49" t="s">
        <v>72</v>
      </c>
      <c r="K5543" s="49" t="s">
        <v>73</v>
      </c>
    </row>
    <row r="5544">
      <c r="A5544" s="49" t="s">
        <v>11343</v>
      </c>
      <c r="B5544" s="49" t="s">
        <v>11344</v>
      </c>
      <c r="C5544" s="50">
        <v>9.68</v>
      </c>
      <c r="D5544" s="51">
        <v>-0.25</v>
      </c>
      <c r="E5544" s="52">
        <v>-0.0252</v>
      </c>
      <c r="F5544" s="53">
        <v>1.12E9</v>
      </c>
      <c r="G5544" s="49" t="s">
        <v>56</v>
      </c>
      <c r="H5544" s="51">
        <v>2021.0</v>
      </c>
      <c r="I5544" s="51">
        <v>162672.0</v>
      </c>
      <c r="J5544" s="49" t="s">
        <v>72</v>
      </c>
      <c r="K5544" s="49" t="s">
        <v>124</v>
      </c>
    </row>
    <row r="5545">
      <c r="A5545" s="49" t="s">
        <v>11345</v>
      </c>
      <c r="B5545" s="49" t="s">
        <v>11346</v>
      </c>
      <c r="C5545" s="50">
        <v>255.33</v>
      </c>
      <c r="D5545" s="51">
        <v>0.1</v>
      </c>
      <c r="E5545" s="52">
        <v>4.0E-4</v>
      </c>
      <c r="F5545" s="53">
        <v>5.95E10</v>
      </c>
      <c r="G5545" s="49" t="s">
        <v>56</v>
      </c>
      <c r="I5545" s="51">
        <v>3386348.0</v>
      </c>
      <c r="J5545" s="49" t="s">
        <v>223</v>
      </c>
      <c r="K5545" s="49" t="s">
        <v>953</v>
      </c>
    </row>
    <row r="5546">
      <c r="A5546" s="49" t="s">
        <v>11347</v>
      </c>
      <c r="B5546" s="49" t="s">
        <v>11348</v>
      </c>
      <c r="C5546" s="50">
        <v>8.601</v>
      </c>
      <c r="D5546" s="51">
        <v>-0.109</v>
      </c>
      <c r="E5546" s="52">
        <v>-0.0125</v>
      </c>
      <c r="F5546" s="53">
        <v>1.26E8</v>
      </c>
      <c r="G5546" s="49" t="s">
        <v>1626</v>
      </c>
      <c r="H5546" s="51">
        <v>2023.0</v>
      </c>
      <c r="I5546" s="51">
        <v>2309.0</v>
      </c>
      <c r="J5546" s="54"/>
      <c r="K5546" s="54"/>
    </row>
    <row r="5547">
      <c r="A5547" s="49" t="s">
        <v>11349</v>
      </c>
      <c r="B5547" s="49" t="s">
        <v>11350</v>
      </c>
      <c r="C5547" s="50">
        <v>1.27</v>
      </c>
      <c r="D5547" s="51">
        <v>-0.05</v>
      </c>
      <c r="E5547" s="52">
        <v>-0.0379</v>
      </c>
      <c r="F5547" s="51">
        <v>7.1392903E7</v>
      </c>
      <c r="G5547" s="49" t="s">
        <v>56</v>
      </c>
      <c r="H5547" s="51">
        <v>2000.0</v>
      </c>
      <c r="I5547" s="51">
        <v>65123.0</v>
      </c>
      <c r="J5547" s="49" t="s">
        <v>107</v>
      </c>
      <c r="K5547" s="49" t="s">
        <v>108</v>
      </c>
    </row>
    <row r="5548">
      <c r="A5548" s="49" t="s">
        <v>11351</v>
      </c>
      <c r="B5548" s="49" t="s">
        <v>11352</v>
      </c>
      <c r="C5548" s="50">
        <v>0.278</v>
      </c>
      <c r="D5548" s="51">
        <v>-0.0471</v>
      </c>
      <c r="E5548" s="52">
        <v>-0.1449</v>
      </c>
      <c r="F5548" s="51">
        <v>4569350.0</v>
      </c>
      <c r="G5548" s="49" t="s">
        <v>56</v>
      </c>
      <c r="H5548" s="51">
        <v>2022.0</v>
      </c>
      <c r="I5548" s="51">
        <v>1408601.0</v>
      </c>
      <c r="J5548" s="49" t="s">
        <v>82</v>
      </c>
      <c r="K5548" s="49" t="s">
        <v>211</v>
      </c>
    </row>
    <row r="5549">
      <c r="A5549" s="49" t="s">
        <v>11353</v>
      </c>
      <c r="B5549" s="49" t="s">
        <v>11354</v>
      </c>
      <c r="C5549" s="50">
        <v>3.79</v>
      </c>
      <c r="D5549" s="51">
        <v>-0.04</v>
      </c>
      <c r="E5549" s="52">
        <v>-0.0104</v>
      </c>
      <c r="F5549" s="51">
        <v>4.07425E7</v>
      </c>
      <c r="G5549" s="49" t="s">
        <v>3183</v>
      </c>
      <c r="H5549" s="54"/>
      <c r="I5549" s="51">
        <v>32454.0</v>
      </c>
      <c r="J5549" s="49" t="s">
        <v>95</v>
      </c>
      <c r="K5549" s="49" t="s">
        <v>1315</v>
      </c>
    </row>
    <row r="5550">
      <c r="A5550" s="49" t="s">
        <v>11355</v>
      </c>
      <c r="B5550" s="49" t="s">
        <v>11356</v>
      </c>
      <c r="C5550" s="50">
        <v>23.4</v>
      </c>
      <c r="D5550" s="51">
        <v>-0.34</v>
      </c>
      <c r="E5550" s="52">
        <v>-0.0143</v>
      </c>
      <c r="F5550" s="53">
        <v>2.96E8</v>
      </c>
      <c r="G5550" s="49" t="s">
        <v>3183</v>
      </c>
      <c r="H5550" s="54"/>
      <c r="I5550" s="51">
        <v>1316.0</v>
      </c>
      <c r="J5550" s="49" t="s">
        <v>95</v>
      </c>
      <c r="K5550" s="49" t="s">
        <v>1315</v>
      </c>
    </row>
    <row r="5551">
      <c r="A5551" s="49" t="s">
        <v>11357</v>
      </c>
      <c r="B5551" s="49" t="s">
        <v>11358</v>
      </c>
      <c r="C5551" s="50">
        <v>0.9201</v>
      </c>
      <c r="D5551" s="51">
        <v>-0.0799</v>
      </c>
      <c r="E5551" s="52">
        <v>-0.0799</v>
      </c>
      <c r="F5551" s="51">
        <v>1.1643251E7</v>
      </c>
      <c r="G5551" s="49" t="s">
        <v>3183</v>
      </c>
      <c r="H5551" s="54"/>
      <c r="I5551" s="51">
        <v>2300.0</v>
      </c>
      <c r="J5551" s="49" t="s">
        <v>95</v>
      </c>
      <c r="K5551" s="49" t="s">
        <v>1315</v>
      </c>
    </row>
    <row r="5552">
      <c r="A5552" s="49" t="s">
        <v>11359</v>
      </c>
      <c r="B5552" s="49" t="s">
        <v>11360</v>
      </c>
      <c r="C5552" s="50">
        <v>24.65</v>
      </c>
      <c r="D5552" s="51">
        <v>-0.6</v>
      </c>
      <c r="E5552" s="52">
        <v>-0.0238</v>
      </c>
      <c r="F5552" s="53">
        <v>4.36E9</v>
      </c>
      <c r="G5552" s="49" t="s">
        <v>56</v>
      </c>
      <c r="H5552" s="51">
        <v>2021.0</v>
      </c>
      <c r="I5552" s="51">
        <v>569326.0</v>
      </c>
      <c r="J5552" s="49" t="s">
        <v>107</v>
      </c>
      <c r="K5552" s="49" t="s">
        <v>262</v>
      </c>
    </row>
    <row r="5553">
      <c r="A5553" s="49" t="s">
        <v>11361</v>
      </c>
      <c r="B5553" s="49" t="s">
        <v>11362</v>
      </c>
      <c r="C5553" s="50">
        <v>4.98</v>
      </c>
      <c r="D5553" s="51">
        <v>-0.06</v>
      </c>
      <c r="E5553" s="52">
        <v>-0.0119</v>
      </c>
      <c r="F5553" s="51">
        <v>0.0</v>
      </c>
      <c r="G5553" s="49" t="s">
        <v>56</v>
      </c>
      <c r="H5553" s="51">
        <v>2002.0</v>
      </c>
      <c r="I5553" s="51">
        <v>14062.0</v>
      </c>
      <c r="J5553" s="49" t="s">
        <v>72</v>
      </c>
      <c r="K5553" s="49" t="s">
        <v>124</v>
      </c>
    </row>
    <row r="5554">
      <c r="A5554" s="49" t="s">
        <v>11363</v>
      </c>
      <c r="B5554" s="49" t="s">
        <v>11364</v>
      </c>
      <c r="C5554" s="50">
        <v>3.86</v>
      </c>
      <c r="D5554" s="51">
        <v>-0.056</v>
      </c>
      <c r="E5554" s="52">
        <v>-0.0143</v>
      </c>
      <c r="F5554" s="51">
        <v>6293661.0</v>
      </c>
      <c r="G5554" s="49" t="s">
        <v>738</v>
      </c>
      <c r="H5554" s="51">
        <v>2020.0</v>
      </c>
      <c r="I5554" s="51">
        <v>771.0</v>
      </c>
      <c r="J5554" s="49" t="s">
        <v>82</v>
      </c>
      <c r="K5554" s="49" t="s">
        <v>178</v>
      </c>
    </row>
    <row r="5555">
      <c r="A5555" s="49" t="s">
        <v>11365</v>
      </c>
      <c r="B5555" s="49" t="s">
        <v>11366</v>
      </c>
      <c r="C5555" s="50">
        <v>54.81</v>
      </c>
      <c r="D5555" s="51">
        <v>-0.99</v>
      </c>
      <c r="E5555" s="52">
        <v>-0.0177</v>
      </c>
      <c r="F5555" s="53">
        <v>6.02E10</v>
      </c>
      <c r="G5555" s="49" t="s">
        <v>56</v>
      </c>
      <c r="I5555" s="51">
        <v>1.6267055E7</v>
      </c>
      <c r="J5555" s="49" t="s">
        <v>95</v>
      </c>
      <c r="K5555" s="49" t="s">
        <v>215</v>
      </c>
    </row>
    <row r="5556">
      <c r="A5556" s="49" t="s">
        <v>11367</v>
      </c>
      <c r="B5556" s="49" t="s">
        <v>11368</v>
      </c>
      <c r="C5556" s="50">
        <v>0.455</v>
      </c>
      <c r="D5556" s="51">
        <v>0.045</v>
      </c>
      <c r="E5556" s="52">
        <v>0.1098</v>
      </c>
      <c r="F5556" s="51">
        <v>8.125408E7</v>
      </c>
      <c r="G5556" s="49" t="s">
        <v>121</v>
      </c>
      <c r="H5556" s="54"/>
      <c r="I5556" s="51">
        <v>5679.0</v>
      </c>
      <c r="J5556" s="49" t="s">
        <v>82</v>
      </c>
      <c r="K5556" s="49" t="s">
        <v>83</v>
      </c>
    </row>
    <row r="5557">
      <c r="A5557" s="49" t="s">
        <v>11369</v>
      </c>
      <c r="B5557" s="49" t="s">
        <v>11370</v>
      </c>
      <c r="C5557" s="50">
        <v>21.465</v>
      </c>
      <c r="D5557" s="51">
        <v>-0.105</v>
      </c>
      <c r="E5557" s="52">
        <v>-0.0049</v>
      </c>
      <c r="F5557" s="51">
        <v>0.0</v>
      </c>
      <c r="G5557" s="49" t="s">
        <v>56</v>
      </c>
      <c r="I5557" s="51">
        <v>350.0</v>
      </c>
      <c r="J5557" s="49" t="s">
        <v>72</v>
      </c>
      <c r="K5557" s="49" t="s">
        <v>650</v>
      </c>
    </row>
    <row r="5558">
      <c r="A5558" s="49" t="s">
        <v>11371</v>
      </c>
      <c r="B5558" s="49" t="s">
        <v>11372</v>
      </c>
      <c r="C5558" s="50">
        <v>1.74</v>
      </c>
      <c r="D5558" s="51">
        <v>-0.03</v>
      </c>
      <c r="E5558" s="52">
        <v>-0.017</v>
      </c>
      <c r="F5558" s="51">
        <v>6.8776705E7</v>
      </c>
      <c r="G5558" s="49" t="s">
        <v>56</v>
      </c>
      <c r="H5558" s="51">
        <v>2021.0</v>
      </c>
      <c r="I5558" s="51">
        <v>129141.0</v>
      </c>
      <c r="J5558" s="49" t="s">
        <v>82</v>
      </c>
      <c r="K5558" s="49" t="s">
        <v>83</v>
      </c>
    </row>
    <row r="5559">
      <c r="A5559" s="49" t="s">
        <v>11373</v>
      </c>
      <c r="B5559" s="49" t="s">
        <v>11374</v>
      </c>
      <c r="C5559" s="50">
        <v>6.48</v>
      </c>
      <c r="D5559" s="51">
        <v>-0.02</v>
      </c>
      <c r="E5559" s="52">
        <v>-0.0031</v>
      </c>
      <c r="F5559" s="51">
        <v>0.0</v>
      </c>
      <c r="G5559" s="49" t="s">
        <v>56</v>
      </c>
      <c r="H5559" s="51">
        <v>2002.0</v>
      </c>
      <c r="I5559" s="51">
        <v>41353.0</v>
      </c>
      <c r="J5559" s="49" t="s">
        <v>72</v>
      </c>
      <c r="K5559" s="49" t="s">
        <v>124</v>
      </c>
    </row>
    <row r="5560">
      <c r="A5560" s="49" t="s">
        <v>11375</v>
      </c>
      <c r="B5560" s="49" t="s">
        <v>11376</v>
      </c>
      <c r="C5560" s="50">
        <v>0.3299</v>
      </c>
      <c r="D5560" s="51">
        <v>4.0E-4</v>
      </c>
      <c r="E5560" s="52">
        <v>0.0012</v>
      </c>
      <c r="F5560" s="51">
        <v>1.9424725E7</v>
      </c>
      <c r="G5560" s="49" t="s">
        <v>56</v>
      </c>
      <c r="H5560" s="51">
        <v>2015.0</v>
      </c>
      <c r="I5560" s="51">
        <v>72702.0</v>
      </c>
      <c r="J5560" s="49" t="s">
        <v>127</v>
      </c>
      <c r="K5560" s="49" t="s">
        <v>441</v>
      </c>
    </row>
    <row r="5561">
      <c r="A5561" s="49" t="s">
        <v>11377</v>
      </c>
      <c r="B5561" s="49" t="s">
        <v>11378</v>
      </c>
      <c r="C5561" s="50">
        <v>66.37</v>
      </c>
      <c r="D5561" s="51">
        <v>-0.65</v>
      </c>
      <c r="E5561" s="52">
        <v>-0.0097</v>
      </c>
      <c r="F5561" s="53">
        <v>2.17E9</v>
      </c>
      <c r="G5561" s="49" t="s">
        <v>56</v>
      </c>
      <c r="H5561" s="51">
        <v>1993.0</v>
      </c>
      <c r="I5561" s="51">
        <v>621722.0</v>
      </c>
      <c r="J5561" s="49" t="s">
        <v>95</v>
      </c>
      <c r="K5561" s="49" t="s">
        <v>1195</v>
      </c>
    </row>
    <row r="5562">
      <c r="A5562" s="49" t="s">
        <v>11379</v>
      </c>
      <c r="B5562" s="49" t="s">
        <v>11380</v>
      </c>
      <c r="C5562" s="50">
        <v>0.8443</v>
      </c>
      <c r="D5562" s="51">
        <v>-0.0502</v>
      </c>
      <c r="E5562" s="52">
        <v>-0.0561</v>
      </c>
      <c r="F5562" s="51">
        <v>8.350302E7</v>
      </c>
      <c r="G5562" s="54"/>
      <c r="H5562" s="51">
        <v>2022.0</v>
      </c>
      <c r="I5562" s="51">
        <v>1118298.0</v>
      </c>
      <c r="J5562" s="49" t="s">
        <v>107</v>
      </c>
      <c r="K5562" s="49" t="s">
        <v>282</v>
      </c>
    </row>
    <row r="5563">
      <c r="A5563" s="49" t="s">
        <v>11381</v>
      </c>
      <c r="B5563" s="49" t="s">
        <v>11382</v>
      </c>
      <c r="C5563" s="50">
        <v>111.28</v>
      </c>
      <c r="D5563" s="51">
        <v>0.3</v>
      </c>
      <c r="E5563" s="52">
        <v>0.0027</v>
      </c>
      <c r="F5563" s="53">
        <v>1.24E11</v>
      </c>
      <c r="G5563" s="49" t="s">
        <v>56</v>
      </c>
      <c r="H5563" s="51">
        <v>1991.0</v>
      </c>
      <c r="I5563" s="51">
        <v>1.0508663E7</v>
      </c>
      <c r="J5563" s="49" t="s">
        <v>107</v>
      </c>
      <c r="K5563" s="49" t="s">
        <v>678</v>
      </c>
    </row>
    <row r="5564">
      <c r="A5564" s="49" t="s">
        <v>11383</v>
      </c>
      <c r="B5564" s="49" t="s">
        <v>11384</v>
      </c>
      <c r="C5564" s="50">
        <v>48.28</v>
      </c>
      <c r="D5564" s="51">
        <v>-0.1</v>
      </c>
      <c r="E5564" s="52">
        <v>-0.0021</v>
      </c>
      <c r="F5564" s="53">
        <v>8.07E8</v>
      </c>
      <c r="G5564" s="49" t="s">
        <v>56</v>
      </c>
      <c r="I5564" s="51">
        <v>40917.0</v>
      </c>
      <c r="J5564" s="49" t="s">
        <v>72</v>
      </c>
      <c r="K5564" s="49" t="s">
        <v>133</v>
      </c>
    </row>
    <row r="5565">
      <c r="A5565" s="49" t="s">
        <v>11385</v>
      </c>
      <c r="B5565" s="49" t="s">
        <v>11386</v>
      </c>
      <c r="C5565" s="50">
        <v>1.91</v>
      </c>
      <c r="D5565" s="51">
        <v>0.01</v>
      </c>
      <c r="E5565" s="52">
        <v>0.0053</v>
      </c>
      <c r="F5565" s="53">
        <v>4.44E8</v>
      </c>
      <c r="G5565" s="49" t="s">
        <v>67</v>
      </c>
      <c r="H5565" s="51">
        <v>2017.0</v>
      </c>
      <c r="I5565" s="51">
        <v>581984.0</v>
      </c>
      <c r="J5565" s="49" t="s">
        <v>72</v>
      </c>
      <c r="K5565" s="49" t="s">
        <v>650</v>
      </c>
    </row>
    <row r="5566">
      <c r="A5566" s="49" t="s">
        <v>11387</v>
      </c>
      <c r="B5566" s="49" t="s">
        <v>11388</v>
      </c>
      <c r="C5566" s="50">
        <v>67.03</v>
      </c>
      <c r="D5566" s="51">
        <v>-1.66</v>
      </c>
      <c r="E5566" s="52">
        <v>-0.0242</v>
      </c>
      <c r="F5566" s="53">
        <v>4.48E9</v>
      </c>
      <c r="G5566" s="49" t="s">
        <v>56</v>
      </c>
      <c r="I5566" s="51">
        <v>479460.0</v>
      </c>
      <c r="J5566" s="49" t="s">
        <v>82</v>
      </c>
      <c r="K5566" s="49" t="s">
        <v>244</v>
      </c>
    </row>
    <row r="5567">
      <c r="A5567" s="49" t="s">
        <v>11389</v>
      </c>
      <c r="B5567" s="49" t="s">
        <v>11390</v>
      </c>
      <c r="C5567" s="50">
        <v>10.68</v>
      </c>
      <c r="D5567" s="51">
        <v>0.0</v>
      </c>
      <c r="E5567" s="52">
        <v>0.0</v>
      </c>
      <c r="F5567" s="51">
        <v>0.0</v>
      </c>
      <c r="G5567" s="49" t="s">
        <v>56</v>
      </c>
      <c r="H5567" s="51">
        <v>2021.0</v>
      </c>
      <c r="I5567" s="51">
        <v>37.0</v>
      </c>
      <c r="J5567" s="49" t="s">
        <v>72</v>
      </c>
      <c r="K5567" s="49" t="s">
        <v>73</v>
      </c>
    </row>
    <row r="5568">
      <c r="A5568" s="49" t="s">
        <v>11391</v>
      </c>
      <c r="B5568" s="49" t="s">
        <v>11392</v>
      </c>
      <c r="C5568" s="50">
        <v>10.79</v>
      </c>
      <c r="D5568" s="51">
        <v>-0.01</v>
      </c>
      <c r="E5568" s="52">
        <v>-9.0E-4</v>
      </c>
      <c r="F5568" s="51">
        <v>0.0</v>
      </c>
      <c r="G5568" s="49" t="s">
        <v>56</v>
      </c>
      <c r="H5568" s="51">
        <v>2021.0</v>
      </c>
      <c r="I5568" s="51">
        <v>300.0</v>
      </c>
      <c r="J5568" s="49" t="s">
        <v>72</v>
      </c>
      <c r="K5568" s="49" t="s">
        <v>73</v>
      </c>
    </row>
    <row r="5569">
      <c r="A5569" s="49" t="s">
        <v>11393</v>
      </c>
      <c r="B5569" s="49" t="s">
        <v>11394</v>
      </c>
      <c r="C5569" s="50">
        <v>0.05</v>
      </c>
      <c r="D5569" s="51">
        <v>0.0</v>
      </c>
      <c r="E5569" s="52">
        <v>0.0</v>
      </c>
      <c r="F5569" s="51">
        <v>0.0</v>
      </c>
      <c r="G5569" s="49" t="s">
        <v>56</v>
      </c>
      <c r="H5569" s="51">
        <v>2021.0</v>
      </c>
      <c r="I5569" s="51">
        <v>64.0</v>
      </c>
      <c r="J5569" s="49" t="s">
        <v>72</v>
      </c>
      <c r="K5569" s="49" t="s">
        <v>73</v>
      </c>
    </row>
    <row r="5570">
      <c r="A5570" s="49" t="s">
        <v>11395</v>
      </c>
      <c r="B5570" s="49" t="s">
        <v>11396</v>
      </c>
      <c r="C5570" s="50">
        <v>10.11</v>
      </c>
      <c r="D5570" s="51">
        <v>-0.0095</v>
      </c>
      <c r="E5570" s="52">
        <v>-9.0E-4</v>
      </c>
      <c r="F5570" s="54"/>
      <c r="G5570" s="49" t="s">
        <v>56</v>
      </c>
      <c r="H5570" s="51">
        <v>2023.0</v>
      </c>
      <c r="I5570" s="51">
        <v>51372.0</v>
      </c>
      <c r="J5570" s="54"/>
      <c r="K5570" s="54"/>
    </row>
    <row r="5571">
      <c r="A5571" s="49" t="s">
        <v>11397</v>
      </c>
      <c r="B5571" s="49" t="s">
        <v>11398</v>
      </c>
      <c r="C5571" s="50">
        <v>14.24</v>
      </c>
      <c r="D5571" s="51">
        <v>-0.63</v>
      </c>
      <c r="E5571" s="52">
        <v>-0.0424</v>
      </c>
      <c r="F5571" s="53">
        <v>2.3E9</v>
      </c>
      <c r="G5571" s="49" t="s">
        <v>67</v>
      </c>
      <c r="H5571" s="51">
        <v>2018.0</v>
      </c>
      <c r="I5571" s="51">
        <v>787494.0</v>
      </c>
      <c r="J5571" s="49" t="s">
        <v>72</v>
      </c>
      <c r="K5571" s="49" t="s">
        <v>650</v>
      </c>
    </row>
    <row r="5572">
      <c r="A5572" s="49" t="s">
        <v>11399</v>
      </c>
      <c r="B5572" s="49" t="s">
        <v>11400</v>
      </c>
      <c r="C5572" s="50">
        <v>10.7</v>
      </c>
      <c r="D5572" s="51">
        <v>0.0</v>
      </c>
      <c r="E5572" s="52">
        <v>0.0</v>
      </c>
      <c r="F5572" s="51">
        <v>0.0</v>
      </c>
      <c r="G5572" s="54"/>
      <c r="H5572" s="51">
        <v>2021.0</v>
      </c>
      <c r="I5572" s="51">
        <v>11.0</v>
      </c>
      <c r="J5572" s="49" t="s">
        <v>72</v>
      </c>
      <c r="K5572" s="49" t="s">
        <v>73</v>
      </c>
    </row>
    <row r="5573">
      <c r="A5573" s="49" t="s">
        <v>11401</v>
      </c>
      <c r="B5573" s="49" t="s">
        <v>11402</v>
      </c>
      <c r="C5573" s="50">
        <v>37.52</v>
      </c>
      <c r="D5573" s="51">
        <v>-0.32</v>
      </c>
      <c r="E5573" s="52">
        <v>-0.0085</v>
      </c>
      <c r="F5573" s="53">
        <v>8.54E9</v>
      </c>
      <c r="G5573" s="49" t="s">
        <v>422</v>
      </c>
      <c r="I5573" s="51">
        <v>1366406.0</v>
      </c>
      <c r="J5573" s="49" t="s">
        <v>82</v>
      </c>
      <c r="K5573" s="49" t="s">
        <v>139</v>
      </c>
    </row>
    <row r="5574">
      <c r="A5574" s="49" t="s">
        <v>11403</v>
      </c>
      <c r="B5574" s="49" t="s">
        <v>11404</v>
      </c>
      <c r="C5574" s="50">
        <v>1.4</v>
      </c>
      <c r="D5574" s="51">
        <v>0.0</v>
      </c>
      <c r="E5574" s="52">
        <v>0.0</v>
      </c>
      <c r="F5574" s="51">
        <v>8634669.0</v>
      </c>
      <c r="G5574" s="49" t="s">
        <v>67</v>
      </c>
      <c r="H5574" s="51">
        <v>2020.0</v>
      </c>
      <c r="I5574" s="51">
        <v>74474.0</v>
      </c>
      <c r="J5574" s="49" t="s">
        <v>95</v>
      </c>
      <c r="K5574" s="49" t="s">
        <v>215</v>
      </c>
    </row>
    <row r="5575">
      <c r="A5575" s="49" t="s">
        <v>11405</v>
      </c>
      <c r="B5575" s="49" t="s">
        <v>11406</v>
      </c>
      <c r="C5575" s="50">
        <v>4.59</v>
      </c>
      <c r="D5575" s="51">
        <v>-0.14</v>
      </c>
      <c r="E5575" s="52">
        <v>-0.0296</v>
      </c>
      <c r="F5575" s="53">
        <v>1.93E8</v>
      </c>
      <c r="G5575" s="49" t="s">
        <v>56</v>
      </c>
      <c r="I5575" s="51">
        <v>103503.0</v>
      </c>
      <c r="J5575" s="49" t="s">
        <v>82</v>
      </c>
      <c r="K5575" s="49" t="s">
        <v>2612</v>
      </c>
    </row>
    <row r="5576">
      <c r="A5576" s="49" t="s">
        <v>11407</v>
      </c>
      <c r="B5576" s="49" t="s">
        <v>11408</v>
      </c>
      <c r="C5576" s="50">
        <v>0.8499</v>
      </c>
      <c r="D5576" s="51">
        <v>-0.05</v>
      </c>
      <c r="E5576" s="52">
        <v>-0.0556</v>
      </c>
      <c r="F5576" s="51">
        <v>4294088.0</v>
      </c>
      <c r="G5576" s="49" t="s">
        <v>56</v>
      </c>
      <c r="H5576" s="51">
        <v>2015.0</v>
      </c>
      <c r="I5576" s="51">
        <v>12011.0</v>
      </c>
      <c r="J5576" s="49" t="s">
        <v>82</v>
      </c>
      <c r="K5576" s="49" t="s">
        <v>83</v>
      </c>
    </row>
    <row r="5577">
      <c r="A5577" s="49" t="s">
        <v>11409</v>
      </c>
      <c r="B5577" s="49" t="s">
        <v>11410</v>
      </c>
      <c r="C5577" s="50">
        <v>0.7303</v>
      </c>
      <c r="D5577" s="51">
        <v>0.0</v>
      </c>
      <c r="E5577" s="52">
        <v>0.0</v>
      </c>
      <c r="F5577" s="51">
        <v>2.6108225E7</v>
      </c>
      <c r="G5577" s="49" t="s">
        <v>67</v>
      </c>
      <c r="H5577" s="51">
        <v>2021.0</v>
      </c>
      <c r="I5577" s="51">
        <v>33.0</v>
      </c>
      <c r="J5577" s="49" t="s">
        <v>82</v>
      </c>
      <c r="K5577" s="49" t="s">
        <v>83</v>
      </c>
    </row>
    <row r="5578">
      <c r="A5578" s="49" t="s">
        <v>11411</v>
      </c>
      <c r="B5578" s="49" t="s">
        <v>11412</v>
      </c>
      <c r="C5578" s="50">
        <v>161.53</v>
      </c>
      <c r="D5578" s="51">
        <v>-1.73</v>
      </c>
      <c r="E5578" s="52">
        <v>-0.0106</v>
      </c>
      <c r="F5578" s="53">
        <v>5.93E9</v>
      </c>
      <c r="G5578" s="49" t="s">
        <v>56</v>
      </c>
      <c r="H5578" s="51">
        <v>2012.0</v>
      </c>
      <c r="I5578" s="51">
        <v>272970.0</v>
      </c>
      <c r="J5578" s="49" t="s">
        <v>107</v>
      </c>
      <c r="K5578" s="49" t="s">
        <v>262</v>
      </c>
    </row>
    <row r="5579">
      <c r="A5579" s="49" t="s">
        <v>11413</v>
      </c>
      <c r="B5579" s="49" t="s">
        <v>11414</v>
      </c>
      <c r="C5579" s="50">
        <v>0.5022</v>
      </c>
      <c r="D5579" s="51">
        <v>-0.0933</v>
      </c>
      <c r="E5579" s="52">
        <v>-0.1567</v>
      </c>
      <c r="F5579" s="51">
        <v>4.7729393E7</v>
      </c>
      <c r="G5579" s="49" t="s">
        <v>56</v>
      </c>
      <c r="I5579" s="51">
        <v>1809323.0</v>
      </c>
      <c r="J5579" s="49" t="s">
        <v>107</v>
      </c>
      <c r="K5579" s="49" t="s">
        <v>1294</v>
      </c>
    </row>
    <row r="5580">
      <c r="A5580" s="49" t="s">
        <v>11415</v>
      </c>
      <c r="B5580" s="49" t="s">
        <v>11416</v>
      </c>
      <c r="C5580" s="50">
        <v>1.03</v>
      </c>
      <c r="D5580" s="51">
        <v>-0.02</v>
      </c>
      <c r="E5580" s="52">
        <v>-0.0191</v>
      </c>
      <c r="F5580" s="51">
        <v>3.7474479E7</v>
      </c>
      <c r="G5580" s="49" t="s">
        <v>56</v>
      </c>
      <c r="H5580" s="51">
        <v>2019.0</v>
      </c>
      <c r="I5580" s="51">
        <v>38225.0</v>
      </c>
      <c r="J5580" s="49" t="s">
        <v>82</v>
      </c>
      <c r="K5580" s="49" t="s">
        <v>139</v>
      </c>
    </row>
    <row r="5581">
      <c r="A5581" s="49" t="s">
        <v>11417</v>
      </c>
      <c r="B5581" s="49" t="s">
        <v>11418</v>
      </c>
      <c r="C5581" s="50">
        <v>4.1</v>
      </c>
      <c r="D5581" s="51">
        <v>0.08</v>
      </c>
      <c r="E5581" s="52">
        <v>0.0199</v>
      </c>
      <c r="F5581" s="51">
        <v>4047590.0</v>
      </c>
      <c r="G5581" s="49" t="s">
        <v>738</v>
      </c>
      <c r="H5581" s="51">
        <v>2016.0</v>
      </c>
      <c r="I5581" s="51">
        <v>3141.0</v>
      </c>
      <c r="J5581" s="49" t="s">
        <v>82</v>
      </c>
      <c r="K5581" s="49" t="s">
        <v>178</v>
      </c>
    </row>
    <row r="5582">
      <c r="A5582" s="49" t="s">
        <v>11419</v>
      </c>
      <c r="B5582" s="49" t="s">
        <v>11420</v>
      </c>
      <c r="C5582" s="50">
        <v>10.71</v>
      </c>
      <c r="D5582" s="51">
        <v>0.11</v>
      </c>
      <c r="E5582" s="52">
        <v>0.0104</v>
      </c>
      <c r="F5582" s="53">
        <v>5.85E8</v>
      </c>
      <c r="G5582" s="49" t="s">
        <v>56</v>
      </c>
      <c r="H5582" s="51">
        <v>2010.0</v>
      </c>
      <c r="I5582" s="51">
        <v>418428.0</v>
      </c>
      <c r="J5582" s="49" t="s">
        <v>95</v>
      </c>
      <c r="K5582" s="49" t="s">
        <v>388</v>
      </c>
    </row>
    <row r="5583">
      <c r="A5583" s="49" t="s">
        <v>11421</v>
      </c>
      <c r="B5583" s="49" t="s">
        <v>11422</v>
      </c>
      <c r="C5583" s="50">
        <v>10.62</v>
      </c>
      <c r="D5583" s="51">
        <v>0.0</v>
      </c>
      <c r="E5583" s="52">
        <v>0.0</v>
      </c>
      <c r="F5583" s="51">
        <v>0.0</v>
      </c>
      <c r="G5583" s="49" t="s">
        <v>56</v>
      </c>
      <c r="H5583" s="51">
        <v>2022.0</v>
      </c>
      <c r="I5583" s="51">
        <v>3.0</v>
      </c>
      <c r="J5583" s="49" t="s">
        <v>72</v>
      </c>
      <c r="K5583" s="49" t="s">
        <v>73</v>
      </c>
    </row>
    <row r="5584">
      <c r="A5584" s="49" t="s">
        <v>11423</v>
      </c>
      <c r="B5584" s="49" t="s">
        <v>11424</v>
      </c>
      <c r="C5584" s="50">
        <v>0.162</v>
      </c>
      <c r="D5584" s="51">
        <v>0.0</v>
      </c>
      <c r="E5584" s="52">
        <v>0.0</v>
      </c>
      <c r="F5584" s="51">
        <v>0.0</v>
      </c>
      <c r="G5584" s="49" t="s">
        <v>56</v>
      </c>
      <c r="H5584" s="51">
        <v>2022.0</v>
      </c>
      <c r="I5584" s="51">
        <v>1.0</v>
      </c>
      <c r="J5584" s="49" t="s">
        <v>72</v>
      </c>
      <c r="K5584" s="49" t="s">
        <v>73</v>
      </c>
    </row>
    <row r="5585">
      <c r="A5585" s="49" t="s">
        <v>11425</v>
      </c>
      <c r="B5585" s="49" t="s">
        <v>11426</v>
      </c>
      <c r="C5585" s="50">
        <v>0.0225</v>
      </c>
      <c r="D5585" s="51">
        <v>-1.0E-4</v>
      </c>
      <c r="E5585" s="52">
        <v>-0.0044</v>
      </c>
      <c r="F5585" s="51">
        <v>0.0</v>
      </c>
      <c r="G5585" s="49" t="s">
        <v>56</v>
      </c>
      <c r="H5585" s="51">
        <v>2022.0</v>
      </c>
      <c r="I5585" s="51">
        <v>120.0</v>
      </c>
      <c r="J5585" s="49" t="s">
        <v>72</v>
      </c>
      <c r="K5585" s="49" t="s">
        <v>73</v>
      </c>
    </row>
    <row r="5586">
      <c r="A5586" s="49" t="s">
        <v>11427</v>
      </c>
      <c r="B5586" s="49" t="s">
        <v>11428</v>
      </c>
      <c r="C5586" s="50">
        <v>21.19</v>
      </c>
      <c r="D5586" s="51">
        <v>-0.56</v>
      </c>
      <c r="E5586" s="52">
        <v>-0.0258</v>
      </c>
      <c r="F5586" s="51">
        <v>0.0</v>
      </c>
      <c r="G5586" s="49" t="s">
        <v>56</v>
      </c>
      <c r="I5586" s="51">
        <v>261322.0</v>
      </c>
      <c r="J5586" s="49" t="s">
        <v>72</v>
      </c>
      <c r="K5586" s="49" t="s">
        <v>552</v>
      </c>
    </row>
    <row r="5587">
      <c r="A5587" s="49" t="s">
        <v>11429</v>
      </c>
      <c r="B5587" s="49" t="s">
        <v>11430</v>
      </c>
      <c r="C5587" s="50">
        <v>7.22</v>
      </c>
      <c r="D5587" s="51">
        <v>-0.02</v>
      </c>
      <c r="E5587" s="52">
        <v>-0.0028</v>
      </c>
      <c r="F5587" s="53">
        <v>1.42E8</v>
      </c>
      <c r="G5587" s="49" t="s">
        <v>56</v>
      </c>
      <c r="I5587" s="51">
        <v>37756.0</v>
      </c>
      <c r="J5587" s="49" t="s">
        <v>365</v>
      </c>
      <c r="K5587" s="49" t="s">
        <v>893</v>
      </c>
    </row>
    <row r="5588">
      <c r="A5588" s="49" t="s">
        <v>11431</v>
      </c>
      <c r="B5588" s="49" t="s">
        <v>11432</v>
      </c>
      <c r="C5588" s="50">
        <v>0.5169</v>
      </c>
      <c r="D5588" s="51">
        <v>-0.0331</v>
      </c>
      <c r="E5588" s="52">
        <v>-0.0602</v>
      </c>
      <c r="F5588" s="53">
        <v>2.01E8</v>
      </c>
      <c r="G5588" s="49" t="s">
        <v>56</v>
      </c>
      <c r="I5588" s="51">
        <v>2957648.0</v>
      </c>
      <c r="J5588" s="49" t="s">
        <v>95</v>
      </c>
      <c r="K5588" s="49" t="s">
        <v>707</v>
      </c>
    </row>
    <row r="5589">
      <c r="A5589" s="49" t="s">
        <v>11433</v>
      </c>
      <c r="B5589" s="49" t="s">
        <v>11434</v>
      </c>
      <c r="C5589" s="50">
        <v>8.0</v>
      </c>
      <c r="D5589" s="51">
        <v>0.17</v>
      </c>
      <c r="E5589" s="52">
        <v>0.0217</v>
      </c>
      <c r="F5589" s="53">
        <v>3.11E9</v>
      </c>
      <c r="G5589" s="49" t="s">
        <v>56</v>
      </c>
      <c r="I5589" s="51">
        <v>2515.0</v>
      </c>
      <c r="J5589" s="49" t="s">
        <v>95</v>
      </c>
      <c r="K5589" s="49" t="s">
        <v>707</v>
      </c>
    </row>
    <row r="5590">
      <c r="A5590" s="49" t="s">
        <v>11435</v>
      </c>
      <c r="B5590" s="49" t="s">
        <v>11436</v>
      </c>
      <c r="C5590" s="50">
        <v>24.59</v>
      </c>
      <c r="D5590" s="51">
        <v>-0.65</v>
      </c>
      <c r="E5590" s="52">
        <v>-0.0258</v>
      </c>
      <c r="F5590" s="53">
        <v>9.56E9</v>
      </c>
      <c r="G5590" s="49" t="s">
        <v>56</v>
      </c>
      <c r="I5590" s="51">
        <v>55032.0</v>
      </c>
      <c r="J5590" s="49" t="s">
        <v>95</v>
      </c>
      <c r="K5590" s="49" t="s">
        <v>707</v>
      </c>
    </row>
    <row r="5591">
      <c r="A5591" s="49" t="s">
        <v>11437</v>
      </c>
      <c r="B5591" s="49" t="s">
        <v>11438</v>
      </c>
      <c r="C5591" s="50">
        <v>90.98</v>
      </c>
      <c r="D5591" s="51">
        <v>-0.72</v>
      </c>
      <c r="E5591" s="52">
        <v>-0.0079</v>
      </c>
      <c r="F5591" s="53">
        <v>8.91E9</v>
      </c>
      <c r="G5591" s="49" t="s">
        <v>56</v>
      </c>
      <c r="I5591" s="51">
        <v>1215746.0</v>
      </c>
      <c r="J5591" s="49" t="s">
        <v>107</v>
      </c>
      <c r="K5591" s="49" t="s">
        <v>108</v>
      </c>
    </row>
    <row r="5592">
      <c r="A5592" s="49" t="s">
        <v>11439</v>
      </c>
      <c r="B5592" s="49" t="s">
        <v>11440</v>
      </c>
      <c r="C5592" s="50">
        <v>6.08</v>
      </c>
      <c r="D5592" s="51">
        <v>-0.13</v>
      </c>
      <c r="E5592" s="52">
        <v>-0.0209</v>
      </c>
      <c r="F5592" s="53">
        <v>2.72E9</v>
      </c>
      <c r="G5592" s="49" t="s">
        <v>56</v>
      </c>
      <c r="H5592" s="51">
        <v>2020.0</v>
      </c>
      <c r="I5592" s="51">
        <v>4073861.0</v>
      </c>
      <c r="J5592" s="49" t="s">
        <v>95</v>
      </c>
      <c r="K5592" s="49" t="s">
        <v>362</v>
      </c>
    </row>
    <row r="5593">
      <c r="A5593" s="49" t="s">
        <v>11441</v>
      </c>
      <c r="B5593" s="49" t="s">
        <v>11442</v>
      </c>
      <c r="C5593" s="50">
        <v>2.45</v>
      </c>
      <c r="D5593" s="51">
        <v>0.05</v>
      </c>
      <c r="E5593" s="52">
        <v>0.0208</v>
      </c>
      <c r="F5593" s="53">
        <v>1.34E8</v>
      </c>
      <c r="G5593" s="49" t="s">
        <v>67</v>
      </c>
      <c r="H5593" s="51">
        <v>2023.0</v>
      </c>
      <c r="I5593" s="51">
        <v>17257.0</v>
      </c>
      <c r="J5593" s="49" t="s">
        <v>68</v>
      </c>
      <c r="K5593" s="49" t="s">
        <v>69</v>
      </c>
    </row>
    <row r="5594">
      <c r="A5594" s="49" t="s">
        <v>11443</v>
      </c>
      <c r="B5594" s="49" t="s">
        <v>11444</v>
      </c>
      <c r="C5594" s="50">
        <v>1.21</v>
      </c>
      <c r="D5594" s="51">
        <v>-0.08</v>
      </c>
      <c r="E5594" s="52">
        <v>-0.062</v>
      </c>
      <c r="F5594" s="51">
        <v>2.4124375E7</v>
      </c>
      <c r="G5594" s="49" t="s">
        <v>56</v>
      </c>
      <c r="H5594" s="51">
        <v>2020.0</v>
      </c>
      <c r="I5594" s="51">
        <v>882907.0</v>
      </c>
      <c r="J5594" s="49" t="s">
        <v>82</v>
      </c>
      <c r="K5594" s="49" t="s">
        <v>83</v>
      </c>
    </row>
    <row r="5595">
      <c r="A5595" s="49" t="s">
        <v>11445</v>
      </c>
      <c r="B5595" s="49" t="s">
        <v>11446</v>
      </c>
      <c r="C5595" s="50">
        <v>65.98</v>
      </c>
      <c r="D5595" s="51">
        <v>1.67</v>
      </c>
      <c r="E5595" s="52">
        <v>0.026</v>
      </c>
      <c r="F5595" s="53">
        <v>2.06E10</v>
      </c>
      <c r="G5595" s="49" t="s">
        <v>121</v>
      </c>
      <c r="H5595" s="51">
        <v>2014.0</v>
      </c>
      <c r="I5595" s="51">
        <v>2710157.0</v>
      </c>
      <c r="J5595" s="49" t="s">
        <v>95</v>
      </c>
      <c r="K5595" s="49" t="s">
        <v>1195</v>
      </c>
    </row>
    <row r="5596">
      <c r="A5596" s="49" t="s">
        <v>11447</v>
      </c>
      <c r="B5596" s="49" t="s">
        <v>11448</v>
      </c>
      <c r="C5596" s="50">
        <v>19.9</v>
      </c>
      <c r="D5596" s="51">
        <v>0.15</v>
      </c>
      <c r="E5596" s="52">
        <v>0.0076</v>
      </c>
      <c r="F5596" s="53">
        <v>7.47E8</v>
      </c>
      <c r="G5596" s="49" t="s">
        <v>56</v>
      </c>
      <c r="H5596" s="51">
        <v>2017.0</v>
      </c>
      <c r="I5596" s="51">
        <v>237278.0</v>
      </c>
      <c r="J5596" s="49" t="s">
        <v>57</v>
      </c>
      <c r="K5596" s="49" t="s">
        <v>1611</v>
      </c>
    </row>
    <row r="5597">
      <c r="A5597" s="49" t="s">
        <v>11449</v>
      </c>
      <c r="B5597" s="49" t="s">
        <v>11450</v>
      </c>
      <c r="C5597" s="50">
        <v>32.61</v>
      </c>
      <c r="D5597" s="51">
        <v>0.4</v>
      </c>
      <c r="E5597" s="52">
        <v>0.0124</v>
      </c>
      <c r="F5597" s="53">
        <v>1.91E9</v>
      </c>
      <c r="G5597" s="49" t="s">
        <v>56</v>
      </c>
      <c r="H5597" s="51">
        <v>2014.0</v>
      </c>
      <c r="I5597" s="51">
        <v>488745.0</v>
      </c>
      <c r="J5597" s="49" t="s">
        <v>107</v>
      </c>
      <c r="K5597" s="49" t="s">
        <v>262</v>
      </c>
    </row>
    <row r="5598">
      <c r="A5598" s="49" t="s">
        <v>11451</v>
      </c>
      <c r="B5598" s="49" t="s">
        <v>11452</v>
      </c>
      <c r="C5598" s="50">
        <v>4.56</v>
      </c>
      <c r="D5598" s="51">
        <v>-0.05</v>
      </c>
      <c r="E5598" s="52">
        <v>-0.0109</v>
      </c>
      <c r="F5598" s="53">
        <v>2.35E8</v>
      </c>
      <c r="G5598" s="49" t="s">
        <v>56</v>
      </c>
      <c r="I5598" s="51">
        <v>133723.0</v>
      </c>
      <c r="J5598" s="49" t="s">
        <v>95</v>
      </c>
      <c r="K5598" s="49" t="s">
        <v>220</v>
      </c>
    </row>
    <row r="5599">
      <c r="A5599" s="49" t="s">
        <v>11453</v>
      </c>
      <c r="B5599" s="49" t="s">
        <v>11454</v>
      </c>
      <c r="C5599" s="50">
        <v>0.8892</v>
      </c>
      <c r="D5599" s="51">
        <v>-0.0408</v>
      </c>
      <c r="E5599" s="52">
        <v>-0.0439</v>
      </c>
      <c r="F5599" s="51">
        <v>6.6064332E7</v>
      </c>
      <c r="G5599" s="49" t="s">
        <v>56</v>
      </c>
      <c r="I5599" s="51">
        <v>660857.0</v>
      </c>
      <c r="J5599" s="49" t="s">
        <v>107</v>
      </c>
      <c r="K5599" s="49" t="s">
        <v>262</v>
      </c>
    </row>
    <row r="5600">
      <c r="A5600" s="49" t="s">
        <v>11455</v>
      </c>
      <c r="B5600" s="49" t="s">
        <v>11456</v>
      </c>
      <c r="C5600" s="50">
        <v>9.14</v>
      </c>
      <c r="D5600" s="51">
        <v>-0.09</v>
      </c>
      <c r="E5600" s="52">
        <v>-0.0098</v>
      </c>
      <c r="F5600" s="53">
        <v>1.27E8</v>
      </c>
      <c r="G5600" s="49" t="s">
        <v>56</v>
      </c>
      <c r="H5600" s="51">
        <v>1999.0</v>
      </c>
      <c r="I5600" s="51">
        <v>42991.0</v>
      </c>
      <c r="J5600" s="49" t="s">
        <v>107</v>
      </c>
      <c r="K5600" s="49" t="s">
        <v>108</v>
      </c>
    </row>
    <row r="5601">
      <c r="A5601" s="49" t="s">
        <v>11457</v>
      </c>
      <c r="B5601" s="49" t="s">
        <v>11458</v>
      </c>
      <c r="C5601" s="50">
        <v>6.18</v>
      </c>
      <c r="D5601" s="51">
        <v>0.0</v>
      </c>
      <c r="E5601" s="52">
        <v>0.0</v>
      </c>
      <c r="F5601" s="53">
        <v>2.95E8</v>
      </c>
      <c r="G5601" s="49" t="s">
        <v>422</v>
      </c>
      <c r="H5601" s="51">
        <v>2014.0</v>
      </c>
      <c r="I5601" s="51">
        <v>1326073.0</v>
      </c>
      <c r="J5601" s="49" t="s">
        <v>82</v>
      </c>
      <c r="K5601" s="49" t="s">
        <v>83</v>
      </c>
    </row>
    <row r="5602">
      <c r="A5602" s="49" t="s">
        <v>11459</v>
      </c>
      <c r="B5602" s="49" t="s">
        <v>11460</v>
      </c>
      <c r="C5602" s="50">
        <v>8.35</v>
      </c>
      <c r="D5602" s="51">
        <v>-0.1891</v>
      </c>
      <c r="E5602" s="52">
        <v>-0.0222</v>
      </c>
      <c r="F5602" s="51">
        <v>8.0</v>
      </c>
      <c r="G5602" s="49" t="s">
        <v>56</v>
      </c>
      <c r="H5602" s="51">
        <v>2019.0</v>
      </c>
      <c r="I5602" s="51">
        <v>56362.0</v>
      </c>
      <c r="J5602" s="49" t="s">
        <v>95</v>
      </c>
      <c r="K5602" s="49" t="s">
        <v>707</v>
      </c>
    </row>
    <row r="5603">
      <c r="A5603" s="49" t="s">
        <v>11461</v>
      </c>
      <c r="B5603" s="49" t="s">
        <v>11462</v>
      </c>
      <c r="C5603" s="50">
        <v>8.31</v>
      </c>
      <c r="D5603" s="51">
        <v>-0.07</v>
      </c>
      <c r="E5603" s="52">
        <v>-0.0084</v>
      </c>
      <c r="F5603" s="51">
        <v>0.0</v>
      </c>
      <c r="G5603" s="49" t="s">
        <v>56</v>
      </c>
      <c r="H5603" s="51">
        <v>2018.0</v>
      </c>
      <c r="I5603" s="51">
        <v>25207.0</v>
      </c>
      <c r="J5603" s="49" t="s">
        <v>95</v>
      </c>
      <c r="K5603" s="49" t="s">
        <v>707</v>
      </c>
    </row>
    <row r="5604">
      <c r="A5604" s="49" t="s">
        <v>11463</v>
      </c>
      <c r="B5604" s="49" t="s">
        <v>11464</v>
      </c>
      <c r="C5604" s="50">
        <v>100.3</v>
      </c>
      <c r="D5604" s="51">
        <v>-1.29</v>
      </c>
      <c r="E5604" s="52">
        <v>-0.0127</v>
      </c>
      <c r="F5604" s="53">
        <v>4.57E9</v>
      </c>
      <c r="G5604" s="49" t="s">
        <v>56</v>
      </c>
      <c r="I5604" s="51">
        <v>229539.0</v>
      </c>
      <c r="J5604" s="49" t="s">
        <v>95</v>
      </c>
      <c r="K5604" s="49" t="s">
        <v>2718</v>
      </c>
    </row>
    <row r="5605">
      <c r="A5605" s="49" t="s">
        <v>11465</v>
      </c>
      <c r="B5605" s="49" t="s">
        <v>11466</v>
      </c>
      <c r="C5605" s="50">
        <v>11.95</v>
      </c>
      <c r="D5605" s="51">
        <v>0.01</v>
      </c>
      <c r="E5605" s="52">
        <v>8.0E-4</v>
      </c>
      <c r="F5605" s="51">
        <v>0.0</v>
      </c>
      <c r="G5605" s="54"/>
      <c r="H5605" s="51">
        <v>2016.0</v>
      </c>
      <c r="I5605" s="51">
        <v>281924.0</v>
      </c>
      <c r="J5605" s="49" t="s">
        <v>72</v>
      </c>
      <c r="K5605" s="49" t="s">
        <v>124</v>
      </c>
    </row>
    <row r="5606">
      <c r="A5606" s="49" t="s">
        <v>11467</v>
      </c>
      <c r="B5606" s="49" t="s">
        <v>11468</v>
      </c>
      <c r="C5606" s="50">
        <v>301.39</v>
      </c>
      <c r="D5606" s="51">
        <v>-2.1</v>
      </c>
      <c r="E5606" s="52">
        <v>-0.0069</v>
      </c>
      <c r="F5606" s="53">
        <v>5.84E10</v>
      </c>
      <c r="G5606" s="49" t="s">
        <v>4504</v>
      </c>
      <c r="H5606" s="51">
        <v>2015.0</v>
      </c>
      <c r="I5606" s="51">
        <v>503942.0</v>
      </c>
      <c r="J5606" s="49" t="s">
        <v>95</v>
      </c>
      <c r="K5606" s="49" t="s">
        <v>1289</v>
      </c>
    </row>
    <row r="5607">
      <c r="A5607" s="49" t="s">
        <v>11469</v>
      </c>
      <c r="B5607" s="49" t="s">
        <v>11470</v>
      </c>
      <c r="C5607" s="50">
        <v>2.83</v>
      </c>
      <c r="D5607" s="51">
        <v>-0.05</v>
      </c>
      <c r="E5607" s="52">
        <v>-0.0174</v>
      </c>
      <c r="F5607" s="51">
        <v>5.0664528E7</v>
      </c>
      <c r="G5607" s="49" t="s">
        <v>56</v>
      </c>
      <c r="H5607" s="51">
        <v>2005.0</v>
      </c>
      <c r="I5607" s="51">
        <v>13614.0</v>
      </c>
      <c r="J5607" s="49" t="s">
        <v>57</v>
      </c>
      <c r="K5607" s="49" t="s">
        <v>3581</v>
      </c>
    </row>
    <row r="5608">
      <c r="A5608" s="49" t="s">
        <v>11471</v>
      </c>
      <c r="B5608" s="49" t="s">
        <v>11472</v>
      </c>
      <c r="C5608" s="50">
        <v>1.0</v>
      </c>
      <c r="D5608" s="51">
        <v>-0.07</v>
      </c>
      <c r="E5608" s="52">
        <v>-0.0654</v>
      </c>
      <c r="F5608" s="51">
        <v>3.6375671E7</v>
      </c>
      <c r="G5608" s="49" t="s">
        <v>56</v>
      </c>
      <c r="H5608" s="51">
        <v>2021.0</v>
      </c>
      <c r="I5608" s="51">
        <v>143382.0</v>
      </c>
      <c r="J5608" s="49" t="s">
        <v>82</v>
      </c>
      <c r="K5608" s="49" t="s">
        <v>83</v>
      </c>
    </row>
    <row r="5609">
      <c r="A5609" s="49" t="s">
        <v>11473</v>
      </c>
      <c r="B5609" s="49" t="s">
        <v>11474</v>
      </c>
      <c r="C5609" s="50">
        <v>28.5</v>
      </c>
      <c r="D5609" s="51">
        <v>-0.66</v>
      </c>
      <c r="E5609" s="52">
        <v>-0.0226</v>
      </c>
      <c r="F5609" s="53">
        <v>1.89E9</v>
      </c>
      <c r="G5609" s="49" t="s">
        <v>56</v>
      </c>
      <c r="H5609" s="51">
        <v>2018.0</v>
      </c>
      <c r="I5609" s="51">
        <v>539906.0</v>
      </c>
      <c r="J5609" s="49" t="s">
        <v>107</v>
      </c>
      <c r="K5609" s="49" t="s">
        <v>348</v>
      </c>
    </row>
    <row r="5610">
      <c r="A5610" s="49" t="s">
        <v>11475</v>
      </c>
      <c r="B5610" s="49" t="s">
        <v>11476</v>
      </c>
      <c r="C5610" s="50">
        <v>13.0801</v>
      </c>
      <c r="D5610" s="51">
        <v>0.0501</v>
      </c>
      <c r="E5610" s="52">
        <v>0.0038</v>
      </c>
      <c r="F5610" s="51">
        <v>3.3760013E7</v>
      </c>
      <c r="G5610" s="49" t="s">
        <v>56</v>
      </c>
      <c r="I5610" s="51">
        <v>664.0</v>
      </c>
      <c r="J5610" s="49" t="s">
        <v>72</v>
      </c>
      <c r="K5610" s="49" t="s">
        <v>321</v>
      </c>
    </row>
    <row r="5611">
      <c r="A5611" s="49" t="s">
        <v>11477</v>
      </c>
      <c r="B5611" s="49" t="s">
        <v>11478</v>
      </c>
      <c r="C5611" s="50">
        <v>2.02</v>
      </c>
      <c r="D5611" s="51">
        <v>0.01</v>
      </c>
      <c r="E5611" s="52">
        <v>0.005</v>
      </c>
      <c r="F5611" s="53">
        <v>1.0E8</v>
      </c>
      <c r="G5611" s="49" t="s">
        <v>56</v>
      </c>
      <c r="H5611" s="51">
        <v>2021.0</v>
      </c>
      <c r="I5611" s="51">
        <v>55055.0</v>
      </c>
      <c r="J5611" s="49" t="s">
        <v>82</v>
      </c>
      <c r="K5611" s="49" t="s">
        <v>211</v>
      </c>
    </row>
    <row r="5612">
      <c r="A5612" s="49" t="s">
        <v>11479</v>
      </c>
      <c r="B5612" s="49" t="s">
        <v>11480</v>
      </c>
      <c r="C5612" s="50">
        <v>11.41</v>
      </c>
      <c r="D5612" s="51">
        <v>-0.32</v>
      </c>
      <c r="E5612" s="52">
        <v>-0.0273</v>
      </c>
      <c r="F5612" s="53">
        <v>3.92E8</v>
      </c>
      <c r="G5612" s="49" t="s">
        <v>56</v>
      </c>
      <c r="H5612" s="51">
        <v>2019.0</v>
      </c>
      <c r="I5612" s="51">
        <v>548075.0</v>
      </c>
      <c r="J5612" s="49" t="s">
        <v>82</v>
      </c>
      <c r="K5612" s="49" t="s">
        <v>83</v>
      </c>
    </row>
    <row r="5613">
      <c r="A5613" s="49" t="s">
        <v>11481</v>
      </c>
      <c r="B5613" s="49" t="s">
        <v>11482</v>
      </c>
      <c r="C5613" s="50">
        <v>33.45</v>
      </c>
      <c r="D5613" s="51">
        <v>1.72</v>
      </c>
      <c r="E5613" s="52">
        <v>0.0542</v>
      </c>
      <c r="F5613" s="53">
        <v>2.39E9</v>
      </c>
      <c r="G5613" s="49" t="s">
        <v>56</v>
      </c>
      <c r="H5613" s="51">
        <v>2014.0</v>
      </c>
      <c r="I5613" s="51">
        <v>4052709.0</v>
      </c>
      <c r="J5613" s="49" t="s">
        <v>82</v>
      </c>
      <c r="K5613" s="49" t="s">
        <v>83</v>
      </c>
    </row>
    <row r="5614">
      <c r="A5614" s="49" t="s">
        <v>11483</v>
      </c>
      <c r="B5614" s="49" t="s">
        <v>11484</v>
      </c>
      <c r="C5614" s="50">
        <v>2.13</v>
      </c>
      <c r="D5614" s="51">
        <v>-0.06</v>
      </c>
      <c r="E5614" s="52">
        <v>-0.0274</v>
      </c>
      <c r="F5614" s="51">
        <v>3.0148985E7</v>
      </c>
      <c r="G5614" s="49" t="s">
        <v>56</v>
      </c>
      <c r="I5614" s="51">
        <v>43448.0</v>
      </c>
      <c r="J5614" s="49" t="s">
        <v>95</v>
      </c>
      <c r="K5614" s="49" t="s">
        <v>3065</v>
      </c>
    </row>
    <row r="5615">
      <c r="A5615" s="49" t="s">
        <v>11485</v>
      </c>
      <c r="B5615" s="49" t="s">
        <v>11486</v>
      </c>
      <c r="C5615" s="50">
        <v>0.95</v>
      </c>
      <c r="D5615" s="51">
        <v>-0.02</v>
      </c>
      <c r="E5615" s="52">
        <v>-0.0206</v>
      </c>
      <c r="F5615" s="51">
        <v>1.18275E7</v>
      </c>
      <c r="G5615" s="49" t="s">
        <v>67</v>
      </c>
      <c r="H5615" s="51">
        <v>2022.0</v>
      </c>
      <c r="I5615" s="51">
        <v>8756.0</v>
      </c>
      <c r="J5615" s="49" t="s">
        <v>95</v>
      </c>
      <c r="K5615" s="49" t="s">
        <v>64</v>
      </c>
    </row>
    <row r="5616">
      <c r="A5616" s="49" t="s">
        <v>11487</v>
      </c>
      <c r="B5616" s="49" t="s">
        <v>11488</v>
      </c>
      <c r="C5616" s="50">
        <v>63.97</v>
      </c>
      <c r="D5616" s="51">
        <v>-0.8</v>
      </c>
      <c r="E5616" s="52">
        <v>-0.0124</v>
      </c>
      <c r="F5616" s="53">
        <v>1.16E10</v>
      </c>
      <c r="G5616" s="49" t="s">
        <v>121</v>
      </c>
      <c r="H5616" s="54"/>
      <c r="I5616" s="51">
        <v>773923.0</v>
      </c>
      <c r="J5616" s="54"/>
      <c r="K5616" s="54"/>
    </row>
    <row r="5617">
      <c r="A5617" s="49" t="s">
        <v>11489</v>
      </c>
      <c r="B5617" s="49" t="s">
        <v>11490</v>
      </c>
      <c r="C5617" s="50">
        <v>12.45</v>
      </c>
      <c r="D5617" s="51">
        <v>-0.26</v>
      </c>
      <c r="E5617" s="52">
        <v>-0.0205</v>
      </c>
      <c r="F5617" s="53">
        <v>2.36E8</v>
      </c>
      <c r="G5617" s="49" t="s">
        <v>56</v>
      </c>
      <c r="H5617" s="51">
        <v>2017.0</v>
      </c>
      <c r="I5617" s="51">
        <v>28412.0</v>
      </c>
      <c r="J5617" s="49" t="s">
        <v>72</v>
      </c>
      <c r="K5617" s="49" t="s">
        <v>133</v>
      </c>
    </row>
    <row r="5618">
      <c r="A5618" s="49" t="s">
        <v>11491</v>
      </c>
      <c r="B5618" s="49" t="s">
        <v>11492</v>
      </c>
      <c r="C5618" s="50">
        <v>1.92</v>
      </c>
      <c r="D5618" s="51">
        <v>-0.15</v>
      </c>
      <c r="E5618" s="52">
        <v>-0.0725</v>
      </c>
      <c r="F5618" s="53">
        <v>3.29E8</v>
      </c>
      <c r="G5618" s="49" t="s">
        <v>56</v>
      </c>
      <c r="I5618" s="51">
        <v>420162.0</v>
      </c>
      <c r="J5618" s="49" t="s">
        <v>107</v>
      </c>
      <c r="K5618" s="49" t="s">
        <v>348</v>
      </c>
    </row>
    <row r="5619">
      <c r="A5619" s="49" t="s">
        <v>11493</v>
      </c>
      <c r="B5619" s="49" t="s">
        <v>11494</v>
      </c>
      <c r="C5619" s="50">
        <v>220.06</v>
      </c>
      <c r="D5619" s="51">
        <v>-2.13</v>
      </c>
      <c r="E5619" s="52">
        <v>-0.0096</v>
      </c>
      <c r="F5619" s="53">
        <v>6.39E9</v>
      </c>
      <c r="G5619" s="49" t="s">
        <v>56</v>
      </c>
      <c r="H5619" s="51">
        <v>2022.0</v>
      </c>
      <c r="I5619" s="51">
        <v>273801.0</v>
      </c>
      <c r="J5619" s="49" t="s">
        <v>57</v>
      </c>
      <c r="K5619" s="49" t="s">
        <v>64</v>
      </c>
    </row>
    <row r="5620">
      <c r="A5620" s="49" t="s">
        <v>11495</v>
      </c>
      <c r="B5620" s="49" t="s">
        <v>11496</v>
      </c>
      <c r="C5620" s="50">
        <v>44.35</v>
      </c>
      <c r="D5620" s="51">
        <v>-0.32</v>
      </c>
      <c r="E5620" s="52">
        <v>-0.0072</v>
      </c>
      <c r="F5620" s="53">
        <v>8.67E8</v>
      </c>
      <c r="G5620" s="49" t="s">
        <v>56</v>
      </c>
      <c r="H5620" s="51">
        <v>1998.0</v>
      </c>
      <c r="I5620" s="51">
        <v>31981.0</v>
      </c>
      <c r="J5620" s="49" t="s">
        <v>72</v>
      </c>
      <c r="K5620" s="49" t="s">
        <v>133</v>
      </c>
    </row>
    <row r="5621">
      <c r="A5621" s="49" t="s">
        <v>11497</v>
      </c>
      <c r="B5621" s="49" t="s">
        <v>11498</v>
      </c>
      <c r="C5621" s="50">
        <v>105.31</v>
      </c>
      <c r="D5621" s="51">
        <v>-0.64</v>
      </c>
      <c r="E5621" s="52">
        <v>-0.006</v>
      </c>
      <c r="F5621" s="53">
        <v>3.06E9</v>
      </c>
      <c r="G5621" s="49" t="s">
        <v>56</v>
      </c>
      <c r="H5621" s="51">
        <v>2022.0</v>
      </c>
      <c r="I5621" s="51">
        <v>35678.0</v>
      </c>
      <c r="J5621" s="49" t="s">
        <v>57</v>
      </c>
      <c r="K5621" s="49" t="s">
        <v>64</v>
      </c>
    </row>
    <row r="5622">
      <c r="A5622" s="49" t="s">
        <v>11499</v>
      </c>
      <c r="B5622" s="49" t="s">
        <v>11500</v>
      </c>
      <c r="C5622" s="50">
        <v>6.55</v>
      </c>
      <c r="D5622" s="51">
        <v>0.0999</v>
      </c>
      <c r="E5622" s="52">
        <v>0.0155</v>
      </c>
      <c r="F5622" s="51">
        <v>7.2599525E7</v>
      </c>
      <c r="G5622" s="49" t="s">
        <v>56</v>
      </c>
      <c r="H5622" s="51">
        <v>2019.0</v>
      </c>
      <c r="I5622" s="51">
        <v>4173.0</v>
      </c>
      <c r="J5622" s="49" t="s">
        <v>72</v>
      </c>
      <c r="K5622" s="49" t="s">
        <v>1858</v>
      </c>
    </row>
    <row r="5623">
      <c r="A5623" s="49" t="s">
        <v>11501</v>
      </c>
      <c r="B5623" s="49" t="s">
        <v>11502</v>
      </c>
      <c r="C5623" s="50">
        <v>31.67</v>
      </c>
      <c r="D5623" s="51">
        <v>1.48</v>
      </c>
      <c r="E5623" s="52">
        <v>0.049</v>
      </c>
      <c r="F5623" s="53">
        <v>1.95E10</v>
      </c>
      <c r="G5623" s="49" t="s">
        <v>56</v>
      </c>
      <c r="H5623" s="51">
        <v>2021.0</v>
      </c>
      <c r="I5623" s="51">
        <v>1.1875568E7</v>
      </c>
      <c r="J5623" s="49" t="s">
        <v>107</v>
      </c>
      <c r="K5623" s="49" t="s">
        <v>348</v>
      </c>
    </row>
    <row r="5624">
      <c r="A5624" s="49" t="s">
        <v>11503</v>
      </c>
      <c r="B5624" s="49" t="s">
        <v>11504</v>
      </c>
      <c r="C5624" s="50">
        <v>0.3888</v>
      </c>
      <c r="D5624" s="51">
        <v>-0.0235</v>
      </c>
      <c r="E5624" s="52">
        <v>-0.057</v>
      </c>
      <c r="F5624" s="51">
        <v>4.9495942E7</v>
      </c>
      <c r="G5624" s="49" t="s">
        <v>214</v>
      </c>
      <c r="H5624" s="51">
        <v>2020.0</v>
      </c>
      <c r="I5624" s="51">
        <v>397750.0</v>
      </c>
      <c r="J5624" s="49" t="s">
        <v>82</v>
      </c>
      <c r="K5624" s="49" t="s">
        <v>244</v>
      </c>
    </row>
    <row r="5625">
      <c r="A5625" s="49" t="s">
        <v>11505</v>
      </c>
      <c r="B5625" s="49" t="s">
        <v>11506</v>
      </c>
      <c r="C5625" s="50">
        <v>1.74</v>
      </c>
      <c r="D5625" s="51">
        <v>-0.1</v>
      </c>
      <c r="E5625" s="52">
        <v>-0.0544</v>
      </c>
      <c r="F5625" s="51">
        <v>5.9819069E7</v>
      </c>
      <c r="G5625" s="54"/>
      <c r="H5625" s="51">
        <v>2022.0</v>
      </c>
      <c r="I5625" s="51">
        <v>191517.0</v>
      </c>
      <c r="J5625" s="49" t="s">
        <v>107</v>
      </c>
      <c r="K5625" s="49" t="s">
        <v>262</v>
      </c>
    </row>
    <row r="5626">
      <c r="A5626" s="49" t="s">
        <v>11507</v>
      </c>
      <c r="B5626" s="49" t="s">
        <v>11508</v>
      </c>
      <c r="C5626" s="50">
        <v>9.75</v>
      </c>
      <c r="D5626" s="51">
        <v>-0.26</v>
      </c>
      <c r="E5626" s="52">
        <v>-0.026</v>
      </c>
      <c r="F5626" s="53">
        <v>1.68E9</v>
      </c>
      <c r="G5626" s="49" t="s">
        <v>56</v>
      </c>
      <c r="H5626" s="51">
        <v>2013.0</v>
      </c>
      <c r="I5626" s="51">
        <v>786293.0</v>
      </c>
      <c r="J5626" s="49" t="s">
        <v>68</v>
      </c>
      <c r="K5626" s="49" t="s">
        <v>86</v>
      </c>
    </row>
    <row r="5627">
      <c r="A5627" s="49" t="s">
        <v>11509</v>
      </c>
      <c r="B5627" s="49" t="s">
        <v>11510</v>
      </c>
      <c r="C5627" s="50">
        <v>18.99</v>
      </c>
      <c r="D5627" s="51">
        <v>0.0</v>
      </c>
      <c r="E5627" s="52">
        <v>0.0</v>
      </c>
      <c r="F5627" s="54"/>
      <c r="G5627" s="49" t="s">
        <v>56</v>
      </c>
      <c r="I5627" s="51">
        <v>406.0</v>
      </c>
      <c r="J5627" s="54"/>
      <c r="K5627" s="54"/>
    </row>
    <row r="5628">
      <c r="A5628" s="49" t="s">
        <v>11511</v>
      </c>
      <c r="B5628" s="49" t="s">
        <v>11512</v>
      </c>
      <c r="C5628" s="50">
        <v>17.39</v>
      </c>
      <c r="D5628" s="51">
        <v>-0.44</v>
      </c>
      <c r="E5628" s="52">
        <v>-0.0247</v>
      </c>
      <c r="F5628" s="54"/>
      <c r="G5628" s="49" t="s">
        <v>56</v>
      </c>
      <c r="I5628" s="51">
        <v>9511.0</v>
      </c>
      <c r="J5628" s="54"/>
      <c r="K5628" s="54"/>
    </row>
    <row r="5629">
      <c r="A5629" s="49" t="s">
        <v>11513</v>
      </c>
      <c r="B5629" s="49" t="s">
        <v>11514</v>
      </c>
      <c r="C5629" s="50">
        <v>10.65</v>
      </c>
      <c r="D5629" s="51">
        <v>0.0</v>
      </c>
      <c r="E5629" s="52">
        <v>0.0</v>
      </c>
      <c r="F5629" s="51">
        <v>0.0</v>
      </c>
      <c r="G5629" s="49" t="s">
        <v>56</v>
      </c>
      <c r="H5629" s="51">
        <v>2022.0</v>
      </c>
      <c r="I5629" s="51">
        <v>229786.0</v>
      </c>
      <c r="J5629" s="49" t="s">
        <v>72</v>
      </c>
      <c r="K5629" s="49" t="s">
        <v>73</v>
      </c>
    </row>
    <row r="5630">
      <c r="A5630" s="49" t="s">
        <v>11515</v>
      </c>
      <c r="B5630" s="49" t="s">
        <v>11516</v>
      </c>
      <c r="C5630" s="50">
        <v>0.035</v>
      </c>
      <c r="D5630" s="51">
        <v>-2.0E-4</v>
      </c>
      <c r="E5630" s="52">
        <v>-0.0057</v>
      </c>
      <c r="F5630" s="51">
        <v>0.0</v>
      </c>
      <c r="G5630" s="49" t="s">
        <v>56</v>
      </c>
      <c r="H5630" s="51">
        <v>2022.0</v>
      </c>
      <c r="I5630" s="51">
        <v>1488.0</v>
      </c>
      <c r="J5630" s="49" t="s">
        <v>72</v>
      </c>
      <c r="K5630" s="49" t="s">
        <v>73</v>
      </c>
    </row>
    <row r="5631">
      <c r="A5631" s="49" t="s">
        <v>11517</v>
      </c>
      <c r="B5631" s="49" t="s">
        <v>11518</v>
      </c>
      <c r="C5631" s="50">
        <v>0.9801</v>
      </c>
      <c r="D5631" s="51">
        <v>0.0202</v>
      </c>
      <c r="E5631" s="52">
        <v>0.021</v>
      </c>
      <c r="F5631" s="51">
        <v>5.453473E7</v>
      </c>
      <c r="G5631" s="49" t="s">
        <v>56</v>
      </c>
      <c r="I5631" s="51">
        <v>277582.0</v>
      </c>
      <c r="J5631" s="49" t="s">
        <v>57</v>
      </c>
      <c r="K5631" s="49" t="s">
        <v>2603</v>
      </c>
    </row>
    <row r="5632">
      <c r="A5632" s="49" t="s">
        <v>11519</v>
      </c>
      <c r="B5632" s="49" t="s">
        <v>11520</v>
      </c>
      <c r="C5632" s="50">
        <v>23.45</v>
      </c>
      <c r="D5632" s="51">
        <v>0.03</v>
      </c>
      <c r="E5632" s="52">
        <v>0.0013</v>
      </c>
      <c r="F5632" s="53">
        <v>4.03E9</v>
      </c>
      <c r="G5632" s="49" t="s">
        <v>56</v>
      </c>
      <c r="H5632" s="51">
        <v>2019.0</v>
      </c>
      <c r="I5632" s="51">
        <v>1237.0</v>
      </c>
      <c r="J5632" s="49" t="s">
        <v>68</v>
      </c>
      <c r="K5632" s="49" t="s">
        <v>86</v>
      </c>
    </row>
    <row r="5633">
      <c r="A5633" s="49" t="s">
        <v>11521</v>
      </c>
      <c r="B5633" s="49" t="s">
        <v>11522</v>
      </c>
      <c r="C5633" s="50">
        <v>23.74</v>
      </c>
      <c r="D5633" s="51">
        <v>0.0</v>
      </c>
      <c r="E5633" s="52">
        <v>0.0</v>
      </c>
      <c r="F5633" s="53">
        <v>4.08E9</v>
      </c>
      <c r="G5633" s="49" t="s">
        <v>56</v>
      </c>
      <c r="H5633" s="51">
        <v>2021.0</v>
      </c>
      <c r="I5633" s="51">
        <v>1825.0</v>
      </c>
      <c r="J5633" s="49" t="s">
        <v>68</v>
      </c>
      <c r="K5633" s="49" t="s">
        <v>86</v>
      </c>
    </row>
    <row r="5634">
      <c r="A5634" s="49" t="s">
        <v>11523</v>
      </c>
      <c r="B5634" s="49" t="s">
        <v>11524</v>
      </c>
      <c r="C5634" s="50">
        <v>10.06</v>
      </c>
      <c r="D5634" s="51">
        <v>0.04</v>
      </c>
      <c r="E5634" s="52">
        <v>0.004</v>
      </c>
      <c r="F5634" s="53">
        <v>2.56E8</v>
      </c>
      <c r="G5634" s="49" t="s">
        <v>56</v>
      </c>
      <c r="I5634" s="51">
        <v>253635.0</v>
      </c>
      <c r="J5634" s="49" t="s">
        <v>82</v>
      </c>
      <c r="K5634" s="49" t="s">
        <v>178</v>
      </c>
    </row>
    <row r="5635">
      <c r="A5635" s="49" t="s">
        <v>11525</v>
      </c>
      <c r="B5635" s="49" t="s">
        <v>11526</v>
      </c>
      <c r="C5635" s="50">
        <v>10.985</v>
      </c>
      <c r="D5635" s="51">
        <v>0.015</v>
      </c>
      <c r="E5635" s="52">
        <v>0.0014</v>
      </c>
      <c r="F5635" s="51">
        <v>0.0</v>
      </c>
      <c r="G5635" s="54"/>
      <c r="H5635" s="51">
        <v>2021.0</v>
      </c>
      <c r="I5635" s="51">
        <v>445637.0</v>
      </c>
      <c r="J5635" s="49" t="s">
        <v>72</v>
      </c>
      <c r="K5635" s="49" t="s">
        <v>73</v>
      </c>
    </row>
    <row r="5636">
      <c r="A5636" s="49" t="s">
        <v>11527</v>
      </c>
      <c r="B5636" s="49" t="s">
        <v>11528</v>
      </c>
      <c r="C5636" s="50">
        <v>1.75</v>
      </c>
      <c r="D5636" s="51">
        <v>-0.05</v>
      </c>
      <c r="E5636" s="52">
        <v>-0.0278</v>
      </c>
      <c r="F5636" s="51">
        <v>0.0</v>
      </c>
      <c r="G5636" s="49" t="s">
        <v>56</v>
      </c>
      <c r="I5636" s="51">
        <v>9214.0</v>
      </c>
      <c r="J5636" s="49" t="s">
        <v>72</v>
      </c>
      <c r="K5636" s="49" t="s">
        <v>124</v>
      </c>
    </row>
    <row r="5637">
      <c r="A5637" s="49" t="s">
        <v>11529</v>
      </c>
      <c r="B5637" s="49" t="s">
        <v>11530</v>
      </c>
      <c r="C5637" s="50">
        <v>37.9</v>
      </c>
      <c r="D5637" s="51">
        <v>0.0</v>
      </c>
      <c r="E5637" s="52">
        <v>0.0</v>
      </c>
      <c r="F5637" s="53">
        <v>2.0E10</v>
      </c>
      <c r="G5637" s="49" t="s">
        <v>121</v>
      </c>
      <c r="H5637" s="54"/>
      <c r="I5637" s="51">
        <v>371693.0</v>
      </c>
      <c r="J5637" s="49" t="s">
        <v>520</v>
      </c>
      <c r="K5637" s="49" t="s">
        <v>521</v>
      </c>
    </row>
    <row r="5638">
      <c r="A5638" s="49" t="s">
        <v>11531</v>
      </c>
      <c r="B5638" s="49" t="s">
        <v>11532</v>
      </c>
      <c r="C5638" s="50">
        <v>17.06</v>
      </c>
      <c r="D5638" s="51">
        <v>0.28</v>
      </c>
      <c r="E5638" s="52">
        <v>0.0167</v>
      </c>
      <c r="F5638" s="53">
        <v>1.37E9</v>
      </c>
      <c r="G5638" s="49" t="s">
        <v>56</v>
      </c>
      <c r="H5638" s="51">
        <v>2015.0</v>
      </c>
      <c r="I5638" s="51">
        <v>600015.0</v>
      </c>
      <c r="J5638" s="49" t="s">
        <v>82</v>
      </c>
      <c r="K5638" s="49" t="s">
        <v>83</v>
      </c>
    </row>
    <row r="5639">
      <c r="A5639" s="49" t="s">
        <v>11533</v>
      </c>
      <c r="B5639" s="49" t="s">
        <v>11534</v>
      </c>
      <c r="C5639" s="50">
        <v>0.09</v>
      </c>
      <c r="D5639" s="51">
        <v>-0.0189</v>
      </c>
      <c r="E5639" s="52">
        <v>-0.1736</v>
      </c>
      <c r="F5639" s="54"/>
      <c r="G5639" s="49" t="s">
        <v>56</v>
      </c>
      <c r="I5639" s="51">
        <v>10100.0</v>
      </c>
      <c r="J5639" s="49" t="s">
        <v>82</v>
      </c>
      <c r="K5639" s="49" t="s">
        <v>83</v>
      </c>
    </row>
    <row r="5640">
      <c r="A5640" s="49" t="s">
        <v>11535</v>
      </c>
      <c r="B5640" s="49" t="s">
        <v>11536</v>
      </c>
      <c r="C5640" s="50">
        <v>14.28</v>
      </c>
      <c r="D5640" s="51">
        <v>-0.29</v>
      </c>
      <c r="E5640" s="52">
        <v>-0.0199</v>
      </c>
      <c r="F5640" s="53">
        <v>1.05E8</v>
      </c>
      <c r="G5640" s="49" t="s">
        <v>56</v>
      </c>
      <c r="H5640" s="51">
        <v>1993.0</v>
      </c>
      <c r="I5640" s="51">
        <v>22702.0</v>
      </c>
      <c r="J5640" s="49" t="s">
        <v>95</v>
      </c>
      <c r="K5640" s="49" t="s">
        <v>2689</v>
      </c>
    </row>
    <row r="5641">
      <c r="A5641" s="49" t="s">
        <v>11537</v>
      </c>
      <c r="B5641" s="49" t="s">
        <v>11538</v>
      </c>
      <c r="C5641" s="50">
        <v>82.08</v>
      </c>
      <c r="D5641" s="51">
        <v>-0.75</v>
      </c>
      <c r="E5641" s="52">
        <v>-0.0091</v>
      </c>
      <c r="F5641" s="53">
        <v>2.1E10</v>
      </c>
      <c r="G5641" s="49" t="s">
        <v>56</v>
      </c>
      <c r="H5641" s="51">
        <v>1993.0</v>
      </c>
      <c r="I5641" s="51">
        <v>4055787.0</v>
      </c>
      <c r="J5641" s="49" t="s">
        <v>95</v>
      </c>
      <c r="K5641" s="49" t="s">
        <v>1315</v>
      </c>
    </row>
    <row r="5642">
      <c r="A5642" s="49" t="s">
        <v>11539</v>
      </c>
      <c r="B5642" s="49" t="s">
        <v>11540</v>
      </c>
      <c r="C5642" s="50">
        <v>11.15</v>
      </c>
      <c r="D5642" s="51">
        <v>0.1</v>
      </c>
      <c r="E5642" s="52">
        <v>0.0091</v>
      </c>
      <c r="F5642" s="53">
        <v>4.67E9</v>
      </c>
      <c r="G5642" s="49" t="s">
        <v>56</v>
      </c>
      <c r="I5642" s="51">
        <v>5054549.0</v>
      </c>
      <c r="J5642" s="49" t="s">
        <v>95</v>
      </c>
      <c r="K5642" s="49" t="s">
        <v>69</v>
      </c>
    </row>
    <row r="5643">
      <c r="A5643" s="49" t="s">
        <v>11541</v>
      </c>
      <c r="B5643" s="49" t="s">
        <v>11542</v>
      </c>
      <c r="C5643" s="50">
        <v>19.4</v>
      </c>
      <c r="D5643" s="51">
        <v>-0.3</v>
      </c>
      <c r="E5643" s="52">
        <v>-0.0152</v>
      </c>
      <c r="F5643" s="53">
        <v>1.55E8</v>
      </c>
      <c r="G5643" s="49" t="s">
        <v>56</v>
      </c>
      <c r="I5643" s="51">
        <v>15629.0</v>
      </c>
      <c r="J5643" s="49" t="s">
        <v>95</v>
      </c>
      <c r="K5643" s="49" t="s">
        <v>540</v>
      </c>
    </row>
    <row r="5644">
      <c r="A5644" s="49" t="s">
        <v>11543</v>
      </c>
      <c r="B5644" s="49" t="s">
        <v>11544</v>
      </c>
      <c r="C5644" s="50">
        <v>0.29</v>
      </c>
      <c r="D5644" s="51">
        <v>-0.0349</v>
      </c>
      <c r="E5644" s="52">
        <v>-0.1074</v>
      </c>
      <c r="F5644" s="51">
        <v>1.1753184E7</v>
      </c>
      <c r="G5644" s="49" t="s">
        <v>67</v>
      </c>
      <c r="H5644" s="51">
        <v>2009.0</v>
      </c>
      <c r="I5644" s="51">
        <v>332249.0</v>
      </c>
      <c r="J5644" s="49" t="s">
        <v>223</v>
      </c>
      <c r="K5644" s="49" t="s">
        <v>224</v>
      </c>
    </row>
    <row r="5645">
      <c r="A5645" s="49" t="s">
        <v>11545</v>
      </c>
      <c r="B5645" s="49" t="s">
        <v>11546</v>
      </c>
      <c r="C5645" s="50">
        <v>1.3499</v>
      </c>
      <c r="D5645" s="51">
        <v>-0.0801</v>
      </c>
      <c r="E5645" s="52">
        <v>-0.056</v>
      </c>
      <c r="F5645" s="51">
        <v>1601174.0</v>
      </c>
      <c r="G5645" s="49" t="s">
        <v>56</v>
      </c>
      <c r="I5645" s="51">
        <v>37791.0</v>
      </c>
      <c r="J5645" s="49" t="s">
        <v>107</v>
      </c>
      <c r="K5645" s="49" t="s">
        <v>348</v>
      </c>
    </row>
    <row r="5646">
      <c r="A5646" s="49" t="s">
        <v>11547</v>
      </c>
      <c r="B5646" s="49" t="s">
        <v>11548</v>
      </c>
      <c r="C5646" s="50">
        <v>0.01</v>
      </c>
      <c r="D5646" s="51">
        <v>0.0</v>
      </c>
      <c r="E5646" s="52">
        <v>0.0</v>
      </c>
      <c r="F5646" s="51">
        <v>11861.0</v>
      </c>
      <c r="G5646" s="49" t="s">
        <v>56</v>
      </c>
      <c r="I5646" s="51">
        <v>200.0</v>
      </c>
      <c r="J5646" s="49" t="s">
        <v>107</v>
      </c>
      <c r="K5646" s="49" t="s">
        <v>348</v>
      </c>
    </row>
    <row r="5647">
      <c r="A5647" s="49" t="s">
        <v>11549</v>
      </c>
      <c r="B5647" s="49" t="s">
        <v>11550</v>
      </c>
      <c r="C5647" s="50">
        <v>4.67</v>
      </c>
      <c r="D5647" s="51">
        <v>-0.11</v>
      </c>
      <c r="E5647" s="52">
        <v>-0.023</v>
      </c>
      <c r="F5647" s="51">
        <v>0.0</v>
      </c>
      <c r="G5647" s="49" t="s">
        <v>56</v>
      </c>
      <c r="H5647" s="51">
        <v>1994.0</v>
      </c>
      <c r="I5647" s="51">
        <v>115497.0</v>
      </c>
      <c r="J5647" s="49" t="s">
        <v>72</v>
      </c>
      <c r="K5647" s="49" t="s">
        <v>124</v>
      </c>
    </row>
    <row r="5648">
      <c r="A5648" s="49" t="s">
        <v>11551</v>
      </c>
      <c r="B5648" s="49" t="s">
        <v>11552</v>
      </c>
      <c r="C5648" s="50">
        <v>15.76</v>
      </c>
      <c r="D5648" s="51">
        <v>-0.4</v>
      </c>
      <c r="E5648" s="52">
        <v>-0.0248</v>
      </c>
      <c r="F5648" s="53">
        <v>1.17E9</v>
      </c>
      <c r="G5648" s="49" t="s">
        <v>56</v>
      </c>
      <c r="H5648" s="51">
        <v>2018.0</v>
      </c>
      <c r="I5648" s="51">
        <v>667442.0</v>
      </c>
      <c r="J5648" s="49" t="s">
        <v>82</v>
      </c>
      <c r="K5648" s="49" t="s">
        <v>83</v>
      </c>
    </row>
    <row r="5649">
      <c r="A5649" s="49" t="s">
        <v>11553</v>
      </c>
      <c r="B5649" s="49" t="s">
        <v>11554</v>
      </c>
      <c r="C5649" s="50">
        <v>8.48</v>
      </c>
      <c r="D5649" s="51">
        <v>0.05</v>
      </c>
      <c r="E5649" s="52">
        <v>0.0059</v>
      </c>
      <c r="F5649" s="53">
        <v>1.27E8</v>
      </c>
      <c r="G5649" s="49" t="s">
        <v>738</v>
      </c>
      <c r="H5649" s="51">
        <v>1997.0</v>
      </c>
      <c r="I5649" s="51">
        <v>1034.0</v>
      </c>
      <c r="J5649" s="49" t="s">
        <v>107</v>
      </c>
      <c r="K5649" s="49" t="s">
        <v>819</v>
      </c>
    </row>
    <row r="5650">
      <c r="A5650" s="49" t="s">
        <v>11555</v>
      </c>
      <c r="B5650" s="49" t="s">
        <v>11556</v>
      </c>
      <c r="C5650" s="50">
        <v>5.09</v>
      </c>
      <c r="D5650" s="51">
        <v>-0.19</v>
      </c>
      <c r="E5650" s="52">
        <v>-0.036</v>
      </c>
      <c r="F5650" s="53">
        <v>5.8E8</v>
      </c>
      <c r="G5650" s="49" t="s">
        <v>56</v>
      </c>
      <c r="H5650" s="51">
        <v>2017.0</v>
      </c>
      <c r="I5650" s="51">
        <v>4585533.0</v>
      </c>
      <c r="J5650" s="49" t="s">
        <v>72</v>
      </c>
      <c r="K5650" s="49" t="s">
        <v>68</v>
      </c>
    </row>
    <row r="5651">
      <c r="A5651" s="49" t="s">
        <v>11557</v>
      </c>
      <c r="B5651" s="49" t="s">
        <v>11558</v>
      </c>
      <c r="C5651" s="50">
        <v>0.4388</v>
      </c>
      <c r="D5651" s="51">
        <v>-0.1123</v>
      </c>
      <c r="E5651" s="52">
        <v>-0.2038</v>
      </c>
      <c r="F5651" s="51">
        <v>4857861.0</v>
      </c>
      <c r="G5651" s="49" t="s">
        <v>738</v>
      </c>
      <c r="H5651" s="54"/>
      <c r="I5651" s="51">
        <v>1387694.0</v>
      </c>
      <c r="J5651" s="49" t="s">
        <v>82</v>
      </c>
      <c r="K5651" s="49" t="s">
        <v>83</v>
      </c>
    </row>
    <row r="5652">
      <c r="A5652" s="49" t="s">
        <v>11559</v>
      </c>
      <c r="B5652" s="49" t="s">
        <v>11560</v>
      </c>
      <c r="C5652" s="50">
        <v>2.06</v>
      </c>
      <c r="D5652" s="51">
        <v>-0.02</v>
      </c>
      <c r="E5652" s="52">
        <v>-0.0096</v>
      </c>
      <c r="F5652" s="51">
        <v>4.5883253E7</v>
      </c>
      <c r="G5652" s="49" t="s">
        <v>56</v>
      </c>
      <c r="I5652" s="51">
        <v>17059.0</v>
      </c>
      <c r="J5652" s="49" t="s">
        <v>95</v>
      </c>
      <c r="K5652" s="49" t="s">
        <v>901</v>
      </c>
    </row>
    <row r="5653">
      <c r="A5653" s="49" t="s">
        <v>11561</v>
      </c>
      <c r="B5653" s="49" t="s">
        <v>11562</v>
      </c>
      <c r="C5653" s="50">
        <v>14.99</v>
      </c>
      <c r="D5653" s="51">
        <v>1.17</v>
      </c>
      <c r="E5653" s="52">
        <v>0.0847</v>
      </c>
      <c r="F5653" s="53">
        <v>3.34E8</v>
      </c>
      <c r="G5653" s="49" t="s">
        <v>56</v>
      </c>
      <c r="I5653" s="51">
        <v>974.0</v>
      </c>
      <c r="J5653" s="49" t="s">
        <v>95</v>
      </c>
      <c r="K5653" s="49" t="s">
        <v>901</v>
      </c>
    </row>
    <row r="5654">
      <c r="A5654" s="49" t="s">
        <v>11563</v>
      </c>
      <c r="B5654" s="49" t="s">
        <v>11564</v>
      </c>
      <c r="C5654" s="50">
        <v>25.18</v>
      </c>
      <c r="D5654" s="51">
        <v>-0.74</v>
      </c>
      <c r="E5654" s="52">
        <v>-0.0286</v>
      </c>
      <c r="F5654" s="53">
        <v>3.96E9</v>
      </c>
      <c r="G5654" s="49" t="s">
        <v>56</v>
      </c>
      <c r="I5654" s="51">
        <v>1422672.0</v>
      </c>
      <c r="J5654" s="49" t="s">
        <v>72</v>
      </c>
      <c r="K5654" s="49" t="s">
        <v>237</v>
      </c>
    </row>
    <row r="5655">
      <c r="A5655" s="49" t="s">
        <v>11565</v>
      </c>
      <c r="B5655" s="49" t="s">
        <v>11566</v>
      </c>
      <c r="C5655" s="50">
        <v>29.55</v>
      </c>
      <c r="D5655" s="51">
        <v>-0.54</v>
      </c>
      <c r="E5655" s="52">
        <v>-0.018</v>
      </c>
      <c r="F5655" s="53">
        <v>2.0E9</v>
      </c>
      <c r="G5655" s="49" t="s">
        <v>56</v>
      </c>
      <c r="I5655" s="51">
        <v>304799.0</v>
      </c>
      <c r="J5655" s="49" t="s">
        <v>82</v>
      </c>
      <c r="K5655" s="49" t="s">
        <v>244</v>
      </c>
    </row>
    <row r="5656">
      <c r="A5656" s="49" t="s">
        <v>11567</v>
      </c>
      <c r="B5656" s="49" t="s">
        <v>11568</v>
      </c>
      <c r="C5656" s="50">
        <v>25.02</v>
      </c>
      <c r="D5656" s="51">
        <v>-0.8</v>
      </c>
      <c r="E5656" s="52">
        <v>-0.031</v>
      </c>
      <c r="F5656" s="53">
        <v>6.87E8</v>
      </c>
      <c r="G5656" s="49" t="s">
        <v>56</v>
      </c>
      <c r="I5656" s="51">
        <v>189347.0</v>
      </c>
      <c r="J5656" s="49" t="s">
        <v>95</v>
      </c>
      <c r="K5656" s="49" t="s">
        <v>379</v>
      </c>
    </row>
    <row r="5657">
      <c r="A5657" s="49" t="s">
        <v>11569</v>
      </c>
      <c r="B5657" s="49" t="s">
        <v>11570</v>
      </c>
      <c r="C5657" s="50">
        <v>19.1</v>
      </c>
      <c r="D5657" s="51">
        <v>-0.34</v>
      </c>
      <c r="E5657" s="52">
        <v>-0.0175</v>
      </c>
      <c r="F5657" s="53">
        <v>2.66E8</v>
      </c>
      <c r="G5657" s="49" t="s">
        <v>56</v>
      </c>
      <c r="I5657" s="51">
        <v>6618.0</v>
      </c>
      <c r="J5657" s="49" t="s">
        <v>107</v>
      </c>
      <c r="K5657" s="49" t="s">
        <v>262</v>
      </c>
    </row>
    <row r="5658">
      <c r="A5658" s="49" t="s">
        <v>11571</v>
      </c>
      <c r="B5658" s="49" t="s">
        <v>11572</v>
      </c>
      <c r="C5658" s="50">
        <v>2.66</v>
      </c>
      <c r="D5658" s="51">
        <v>-0.09</v>
      </c>
      <c r="E5658" s="52">
        <v>-0.0327</v>
      </c>
      <c r="F5658" s="53">
        <v>1.72E8</v>
      </c>
      <c r="G5658" s="49" t="s">
        <v>56</v>
      </c>
      <c r="H5658" s="51">
        <v>2021.0</v>
      </c>
      <c r="I5658" s="51">
        <v>138786.0</v>
      </c>
      <c r="J5658" s="49" t="s">
        <v>57</v>
      </c>
      <c r="K5658" s="49" t="s">
        <v>269</v>
      </c>
    </row>
    <row r="5659">
      <c r="A5659" s="49" t="s">
        <v>11573</v>
      </c>
      <c r="B5659" s="49" t="s">
        <v>11574</v>
      </c>
      <c r="C5659" s="50">
        <v>16.19</v>
      </c>
      <c r="D5659" s="51">
        <v>0.14</v>
      </c>
      <c r="E5659" s="52">
        <v>0.0087</v>
      </c>
      <c r="F5659" s="53">
        <v>7.09E8</v>
      </c>
      <c r="G5659" s="49" t="s">
        <v>738</v>
      </c>
      <c r="H5659" s="51">
        <v>1999.0</v>
      </c>
      <c r="I5659" s="51">
        <v>170822.0</v>
      </c>
      <c r="J5659" s="49" t="s">
        <v>95</v>
      </c>
      <c r="K5659" s="49" t="s">
        <v>215</v>
      </c>
    </row>
    <row r="5660">
      <c r="A5660" s="49" t="s">
        <v>11575</v>
      </c>
      <c r="B5660" s="49" t="s">
        <v>11576</v>
      </c>
      <c r="C5660" s="50">
        <v>67.21</v>
      </c>
      <c r="D5660" s="51">
        <v>-0.54</v>
      </c>
      <c r="E5660" s="52">
        <v>-0.008</v>
      </c>
      <c r="F5660" s="53">
        <v>1.12E10</v>
      </c>
      <c r="G5660" s="49" t="s">
        <v>6560</v>
      </c>
      <c r="H5660" s="54"/>
      <c r="I5660" s="51">
        <v>272416.0</v>
      </c>
      <c r="J5660" s="49" t="s">
        <v>82</v>
      </c>
      <c r="K5660" s="49" t="s">
        <v>83</v>
      </c>
    </row>
    <row r="5661">
      <c r="A5661" s="49" t="s">
        <v>11577</v>
      </c>
      <c r="B5661" s="49" t="s">
        <v>11578</v>
      </c>
      <c r="C5661" s="50">
        <v>4.29</v>
      </c>
      <c r="D5661" s="51">
        <v>0.27</v>
      </c>
      <c r="E5661" s="52">
        <v>0.0672</v>
      </c>
      <c r="F5661" s="53">
        <v>2.94E8</v>
      </c>
      <c r="G5661" s="49" t="s">
        <v>56</v>
      </c>
      <c r="H5661" s="51">
        <v>2022.0</v>
      </c>
      <c r="I5661" s="51">
        <v>23004.0</v>
      </c>
      <c r="J5661" s="49" t="s">
        <v>72</v>
      </c>
      <c r="K5661" s="49" t="s">
        <v>73</v>
      </c>
    </row>
    <row r="5662">
      <c r="A5662" s="49" t="s">
        <v>11579</v>
      </c>
      <c r="B5662" s="49" t="s">
        <v>11580</v>
      </c>
      <c r="C5662" s="50">
        <v>0.0389</v>
      </c>
      <c r="D5662" s="51">
        <v>0.0049</v>
      </c>
      <c r="E5662" s="52">
        <v>0.1441</v>
      </c>
      <c r="F5662" s="51">
        <v>2662348.0</v>
      </c>
      <c r="G5662" s="49" t="s">
        <v>56</v>
      </c>
      <c r="H5662" s="51">
        <v>2022.0</v>
      </c>
      <c r="I5662" s="51">
        <v>2010.0</v>
      </c>
      <c r="J5662" s="49" t="s">
        <v>72</v>
      </c>
      <c r="K5662" s="49" t="s">
        <v>73</v>
      </c>
    </row>
    <row r="5663">
      <c r="A5663" s="49" t="s">
        <v>11581</v>
      </c>
      <c r="B5663" s="49" t="s">
        <v>11582</v>
      </c>
      <c r="C5663" s="50">
        <v>1.55</v>
      </c>
      <c r="D5663" s="51">
        <v>-0.11</v>
      </c>
      <c r="E5663" s="52">
        <v>-0.0663</v>
      </c>
      <c r="F5663" s="53">
        <v>1.58E8</v>
      </c>
      <c r="G5663" s="49" t="s">
        <v>56</v>
      </c>
      <c r="H5663" s="51">
        <v>2019.0</v>
      </c>
      <c r="I5663" s="51">
        <v>1686510.0</v>
      </c>
      <c r="J5663" s="49" t="s">
        <v>95</v>
      </c>
      <c r="K5663" s="49" t="s">
        <v>800</v>
      </c>
    </row>
    <row r="5664">
      <c r="A5664" s="49" t="s">
        <v>11583</v>
      </c>
      <c r="B5664" s="49" t="s">
        <v>11584</v>
      </c>
      <c r="C5664" s="50">
        <v>1.5</v>
      </c>
      <c r="D5664" s="51">
        <v>-0.03</v>
      </c>
      <c r="E5664" s="52">
        <v>-0.0196</v>
      </c>
      <c r="F5664" s="53">
        <v>2.7E8</v>
      </c>
      <c r="G5664" s="49" t="s">
        <v>121</v>
      </c>
      <c r="H5664" s="54"/>
      <c r="I5664" s="51">
        <v>70656.0</v>
      </c>
      <c r="J5664" s="49" t="s">
        <v>72</v>
      </c>
      <c r="K5664" s="49" t="s">
        <v>68</v>
      </c>
    </row>
    <row r="5665">
      <c r="A5665" s="49" t="s">
        <v>11585</v>
      </c>
      <c r="B5665" s="49" t="s">
        <v>11586</v>
      </c>
      <c r="C5665" s="50">
        <v>0.418</v>
      </c>
      <c r="D5665" s="51">
        <v>-0.007</v>
      </c>
      <c r="E5665" s="52">
        <v>-0.0165</v>
      </c>
      <c r="F5665" s="51">
        <v>5522918.0</v>
      </c>
      <c r="G5665" s="49" t="s">
        <v>56</v>
      </c>
      <c r="H5665" s="51">
        <v>2022.0</v>
      </c>
      <c r="I5665" s="51">
        <v>8603.0</v>
      </c>
      <c r="J5665" s="49" t="s">
        <v>95</v>
      </c>
      <c r="K5665" s="49" t="s">
        <v>1195</v>
      </c>
    </row>
    <row r="5666">
      <c r="A5666" s="49" t="s">
        <v>11587</v>
      </c>
      <c r="B5666" s="49" t="s">
        <v>11588</v>
      </c>
      <c r="C5666" s="50">
        <v>3.24</v>
      </c>
      <c r="D5666" s="51">
        <v>-0.17</v>
      </c>
      <c r="E5666" s="52">
        <v>-0.0499</v>
      </c>
      <c r="F5666" s="53">
        <v>7.91E8</v>
      </c>
      <c r="G5666" s="49" t="s">
        <v>738</v>
      </c>
      <c r="H5666" s="54"/>
      <c r="I5666" s="51">
        <v>55190.0</v>
      </c>
      <c r="J5666" s="49" t="s">
        <v>95</v>
      </c>
      <c r="K5666" s="49" t="s">
        <v>1289</v>
      </c>
    </row>
    <row r="5667">
      <c r="A5667" s="49" t="s">
        <v>11589</v>
      </c>
      <c r="B5667" s="49" t="s">
        <v>11590</v>
      </c>
      <c r="C5667" s="50">
        <v>14.47</v>
      </c>
      <c r="D5667" s="51">
        <v>-0.14</v>
      </c>
      <c r="E5667" s="52">
        <v>-0.0096</v>
      </c>
      <c r="F5667" s="53">
        <v>2.63E8</v>
      </c>
      <c r="G5667" s="49" t="s">
        <v>56</v>
      </c>
      <c r="H5667" s="51">
        <v>2021.0</v>
      </c>
      <c r="I5667" s="51">
        <v>53669.0</v>
      </c>
      <c r="J5667" s="49" t="s">
        <v>68</v>
      </c>
      <c r="K5667" s="49" t="s">
        <v>86</v>
      </c>
    </row>
    <row r="5668">
      <c r="A5668" s="49" t="s">
        <v>11591</v>
      </c>
      <c r="B5668" s="49" t="s">
        <v>11592</v>
      </c>
      <c r="C5668" s="50">
        <v>1.11</v>
      </c>
      <c r="D5668" s="51">
        <v>-0.04</v>
      </c>
      <c r="E5668" s="52">
        <v>-0.0348</v>
      </c>
      <c r="F5668" s="51">
        <v>3.7195309E7</v>
      </c>
      <c r="G5668" s="49" t="s">
        <v>56</v>
      </c>
      <c r="I5668" s="51">
        <v>12553.0</v>
      </c>
      <c r="J5668" s="49" t="s">
        <v>315</v>
      </c>
      <c r="K5668" s="49" t="s">
        <v>316</v>
      </c>
    </row>
    <row r="5669">
      <c r="A5669" s="49" t="s">
        <v>11593</v>
      </c>
      <c r="B5669" s="49" t="s">
        <v>11594</v>
      </c>
      <c r="C5669" s="50">
        <v>59.19</v>
      </c>
      <c r="D5669" s="51">
        <v>-0.51</v>
      </c>
      <c r="E5669" s="52">
        <v>-0.0085</v>
      </c>
      <c r="F5669" s="53">
        <v>1.01E10</v>
      </c>
      <c r="G5669" s="49" t="s">
        <v>56</v>
      </c>
      <c r="H5669" s="51">
        <v>1993.0</v>
      </c>
      <c r="I5669" s="51">
        <v>984146.0</v>
      </c>
      <c r="J5669" s="49" t="s">
        <v>68</v>
      </c>
      <c r="K5669" s="49" t="s">
        <v>86</v>
      </c>
    </row>
    <row r="5670">
      <c r="A5670" s="49" t="s">
        <v>11595</v>
      </c>
      <c r="B5670" s="49" t="s">
        <v>11596</v>
      </c>
      <c r="C5670" s="50">
        <v>21.85</v>
      </c>
      <c r="D5670" s="51">
        <v>-0.25</v>
      </c>
      <c r="E5670" s="52">
        <v>-0.0113</v>
      </c>
      <c r="F5670" s="51">
        <v>0.0</v>
      </c>
      <c r="G5670" s="49" t="s">
        <v>56</v>
      </c>
      <c r="I5670" s="51">
        <v>982.0</v>
      </c>
      <c r="J5670" s="54"/>
      <c r="K5670" s="54"/>
    </row>
    <row r="5671">
      <c r="A5671" s="49" t="s">
        <v>11597</v>
      </c>
      <c r="B5671" s="49" t="s">
        <v>11598</v>
      </c>
      <c r="C5671" s="50">
        <v>23.1</v>
      </c>
      <c r="D5671" s="51">
        <v>0.0</v>
      </c>
      <c r="E5671" s="52">
        <v>0.0</v>
      </c>
      <c r="F5671" s="51">
        <v>0.0</v>
      </c>
      <c r="G5671" s="49" t="s">
        <v>56</v>
      </c>
      <c r="I5671" s="51">
        <v>58.0</v>
      </c>
      <c r="J5671" s="54"/>
      <c r="K5671" s="54"/>
    </row>
    <row r="5672">
      <c r="A5672" s="49" t="s">
        <v>11599</v>
      </c>
      <c r="B5672" s="49" t="s">
        <v>11600</v>
      </c>
      <c r="C5672" s="50">
        <v>808.64</v>
      </c>
      <c r="D5672" s="51">
        <v>-17.39</v>
      </c>
      <c r="E5672" s="52">
        <v>-0.0211</v>
      </c>
      <c r="F5672" s="53">
        <v>8.78E10</v>
      </c>
      <c r="G5672" s="49" t="s">
        <v>56</v>
      </c>
      <c r="H5672" s="51">
        <v>1991.0</v>
      </c>
      <c r="I5672" s="51">
        <v>488419.0</v>
      </c>
      <c r="J5672" s="49" t="s">
        <v>82</v>
      </c>
      <c r="K5672" s="49" t="s">
        <v>83</v>
      </c>
    </row>
    <row r="5673">
      <c r="A5673" s="49" t="s">
        <v>11601</v>
      </c>
      <c r="B5673" s="49" t="s">
        <v>11602</v>
      </c>
      <c r="C5673" s="50">
        <v>1.85</v>
      </c>
      <c r="D5673" s="51">
        <v>-0.01</v>
      </c>
      <c r="E5673" s="52">
        <v>-0.0054</v>
      </c>
      <c r="F5673" s="53">
        <v>3.61E8</v>
      </c>
      <c r="G5673" s="49" t="s">
        <v>56</v>
      </c>
      <c r="I5673" s="51">
        <v>984122.0</v>
      </c>
      <c r="J5673" s="49" t="s">
        <v>223</v>
      </c>
      <c r="K5673" s="49" t="s">
        <v>953</v>
      </c>
    </row>
    <row r="5674">
      <c r="A5674" s="49" t="s">
        <v>11603</v>
      </c>
      <c r="B5674" s="49" t="s">
        <v>11604</v>
      </c>
      <c r="C5674" s="50">
        <v>2.78</v>
      </c>
      <c r="D5674" s="51">
        <v>-0.22</v>
      </c>
      <c r="E5674" s="52">
        <v>-0.0733</v>
      </c>
      <c r="F5674" s="53">
        <v>1.92E8</v>
      </c>
      <c r="G5674" s="49" t="s">
        <v>56</v>
      </c>
      <c r="I5674" s="51">
        <v>762977.0</v>
      </c>
      <c r="J5674" s="49" t="s">
        <v>520</v>
      </c>
      <c r="K5674" s="49" t="s">
        <v>391</v>
      </c>
    </row>
    <row r="5675">
      <c r="A5675" s="49" t="s">
        <v>11605</v>
      </c>
      <c r="B5675" s="49" t="s">
        <v>11606</v>
      </c>
      <c r="C5675" s="50">
        <v>1.97</v>
      </c>
      <c r="D5675" s="51">
        <v>-0.1</v>
      </c>
      <c r="E5675" s="52">
        <v>-0.0483</v>
      </c>
      <c r="F5675" s="51">
        <v>4188906.0</v>
      </c>
      <c r="G5675" s="49" t="s">
        <v>56</v>
      </c>
      <c r="I5675" s="51">
        <v>14003.0</v>
      </c>
      <c r="J5675" s="49" t="s">
        <v>72</v>
      </c>
      <c r="K5675" s="49" t="s">
        <v>312</v>
      </c>
    </row>
    <row r="5676">
      <c r="A5676" s="49" t="s">
        <v>11607</v>
      </c>
      <c r="B5676" s="49" t="s">
        <v>11608</v>
      </c>
      <c r="C5676" s="50">
        <v>0.062</v>
      </c>
      <c r="D5676" s="51">
        <v>0.0</v>
      </c>
      <c r="E5676" s="52">
        <v>0.0</v>
      </c>
      <c r="F5676" s="51">
        <v>131834.0</v>
      </c>
      <c r="G5676" s="49" t="s">
        <v>56</v>
      </c>
      <c r="I5676" s="51">
        <v>3400.0</v>
      </c>
      <c r="J5676" s="49" t="s">
        <v>72</v>
      </c>
      <c r="K5676" s="49" t="s">
        <v>312</v>
      </c>
    </row>
    <row r="5677">
      <c r="A5677" s="49" t="s">
        <v>11609</v>
      </c>
      <c r="B5677" s="49" t="s">
        <v>11610</v>
      </c>
      <c r="C5677" s="50">
        <v>10.79</v>
      </c>
      <c r="D5677" s="51">
        <v>0.19</v>
      </c>
      <c r="E5677" s="52">
        <v>0.0179</v>
      </c>
      <c r="F5677" s="53">
        <v>1.54E8</v>
      </c>
      <c r="G5677" s="49" t="s">
        <v>56</v>
      </c>
      <c r="H5677" s="51">
        <v>1983.0</v>
      </c>
      <c r="I5677" s="51">
        <v>105967.0</v>
      </c>
      <c r="J5677" s="49" t="s">
        <v>107</v>
      </c>
      <c r="K5677" s="49" t="s">
        <v>1294</v>
      </c>
    </row>
    <row r="5678">
      <c r="A5678" s="49" t="s">
        <v>11611</v>
      </c>
      <c r="B5678" s="49" t="s">
        <v>11612</v>
      </c>
      <c r="C5678" s="50">
        <v>34.93</v>
      </c>
      <c r="D5678" s="51">
        <v>-0.11</v>
      </c>
      <c r="E5678" s="52">
        <v>-0.0031</v>
      </c>
      <c r="F5678" s="53">
        <v>6.67E10</v>
      </c>
      <c r="G5678" s="49" t="s">
        <v>138</v>
      </c>
      <c r="H5678" s="51">
        <v>2015.0</v>
      </c>
      <c r="I5678" s="51">
        <v>705904.0</v>
      </c>
      <c r="J5678" s="49" t="s">
        <v>95</v>
      </c>
      <c r="K5678" s="49" t="s">
        <v>215</v>
      </c>
    </row>
    <row r="5679">
      <c r="A5679" s="49" t="s">
        <v>11613</v>
      </c>
      <c r="B5679" s="49" t="s">
        <v>11614</v>
      </c>
      <c r="C5679" s="50">
        <v>26.98</v>
      </c>
      <c r="D5679" s="51">
        <v>0.03</v>
      </c>
      <c r="E5679" s="52">
        <v>0.0011</v>
      </c>
      <c r="F5679" s="53">
        <v>4.89E9</v>
      </c>
      <c r="G5679" s="49" t="s">
        <v>56</v>
      </c>
      <c r="H5679" s="51">
        <v>2021.0</v>
      </c>
      <c r="I5679" s="51">
        <v>1211738.0</v>
      </c>
      <c r="J5679" s="49" t="s">
        <v>107</v>
      </c>
      <c r="K5679" s="49" t="s">
        <v>262</v>
      </c>
    </row>
    <row r="5680">
      <c r="A5680" s="49" t="s">
        <v>11615</v>
      </c>
      <c r="B5680" s="49" t="s">
        <v>11616</v>
      </c>
      <c r="C5680" s="50">
        <v>3.45</v>
      </c>
      <c r="D5680" s="51">
        <v>-0.39</v>
      </c>
      <c r="E5680" s="52">
        <v>-0.1016</v>
      </c>
      <c r="F5680" s="53">
        <v>2.27E8</v>
      </c>
      <c r="G5680" s="49" t="s">
        <v>56</v>
      </c>
      <c r="I5680" s="51">
        <v>257139.0</v>
      </c>
      <c r="J5680" s="49" t="s">
        <v>82</v>
      </c>
      <c r="K5680" s="49" t="s">
        <v>83</v>
      </c>
    </row>
    <row r="5681">
      <c r="A5681" s="49" t="s">
        <v>11617</v>
      </c>
      <c r="B5681" s="49" t="s">
        <v>11618</v>
      </c>
      <c r="C5681" s="50">
        <v>10.85</v>
      </c>
      <c r="D5681" s="51">
        <v>0.0</v>
      </c>
      <c r="E5681" s="52">
        <v>0.0</v>
      </c>
      <c r="F5681" s="51">
        <v>0.0</v>
      </c>
      <c r="G5681" s="49" t="s">
        <v>56</v>
      </c>
      <c r="H5681" s="51">
        <v>2022.0</v>
      </c>
      <c r="I5681" s="51">
        <v>3028.0</v>
      </c>
      <c r="J5681" s="49" t="s">
        <v>72</v>
      </c>
      <c r="K5681" s="49" t="s">
        <v>73</v>
      </c>
    </row>
    <row r="5682">
      <c r="A5682" s="49" t="s">
        <v>11619</v>
      </c>
      <c r="B5682" s="49" t="s">
        <v>11620</v>
      </c>
      <c r="C5682" s="50">
        <v>10.88</v>
      </c>
      <c r="D5682" s="51">
        <v>0.02</v>
      </c>
      <c r="E5682" s="52">
        <v>0.0018</v>
      </c>
      <c r="F5682" s="51">
        <v>0.0</v>
      </c>
      <c r="G5682" s="49" t="s">
        <v>56</v>
      </c>
      <c r="H5682" s="51">
        <v>2022.0</v>
      </c>
      <c r="I5682" s="51">
        <v>100.0</v>
      </c>
      <c r="J5682" s="49" t="s">
        <v>72</v>
      </c>
      <c r="K5682" s="49" t="s">
        <v>73</v>
      </c>
    </row>
    <row r="5683">
      <c r="A5683" s="49" t="s">
        <v>11621</v>
      </c>
      <c r="B5683" s="49" t="s">
        <v>11622</v>
      </c>
      <c r="C5683" s="50">
        <v>0.6125</v>
      </c>
      <c r="D5683" s="51">
        <v>-0.0164</v>
      </c>
      <c r="E5683" s="52">
        <v>-0.0261</v>
      </c>
      <c r="F5683" s="51">
        <v>4.2232203E7</v>
      </c>
      <c r="G5683" s="49" t="s">
        <v>56</v>
      </c>
      <c r="H5683" s="51">
        <v>2021.0</v>
      </c>
      <c r="I5683" s="51">
        <v>143074.0</v>
      </c>
      <c r="J5683" s="49" t="s">
        <v>95</v>
      </c>
      <c r="K5683" s="49" t="s">
        <v>800</v>
      </c>
    </row>
    <row r="5684">
      <c r="A5684" s="49" t="s">
        <v>11623</v>
      </c>
      <c r="B5684" s="49" t="s">
        <v>11624</v>
      </c>
      <c r="C5684" s="50">
        <v>14.59</v>
      </c>
      <c r="D5684" s="51">
        <v>0.28</v>
      </c>
      <c r="E5684" s="52">
        <v>0.0196</v>
      </c>
      <c r="F5684" s="53">
        <v>8.61E8</v>
      </c>
      <c r="G5684" s="49" t="s">
        <v>56</v>
      </c>
      <c r="H5684" s="51">
        <v>2018.0</v>
      </c>
      <c r="I5684" s="51">
        <v>603189.0</v>
      </c>
      <c r="J5684" s="49" t="s">
        <v>82</v>
      </c>
      <c r="K5684" s="49" t="s">
        <v>83</v>
      </c>
    </row>
    <row r="5685">
      <c r="A5685" s="49" t="s">
        <v>11625</v>
      </c>
      <c r="B5685" s="49" t="s">
        <v>11626</v>
      </c>
      <c r="C5685" s="50">
        <v>32.14</v>
      </c>
      <c r="D5685" s="51">
        <v>-0.15</v>
      </c>
      <c r="E5685" s="52">
        <v>-0.0047</v>
      </c>
      <c r="F5685" s="53">
        <v>6.49E8</v>
      </c>
      <c r="G5685" s="49" t="s">
        <v>56</v>
      </c>
      <c r="H5685" s="51">
        <v>1999.0</v>
      </c>
      <c r="I5685" s="51">
        <v>70658.0</v>
      </c>
      <c r="J5685" s="49" t="s">
        <v>223</v>
      </c>
      <c r="K5685" s="49" t="s">
        <v>953</v>
      </c>
    </row>
    <row r="5686">
      <c r="A5686" s="49" t="s">
        <v>11627</v>
      </c>
      <c r="B5686" s="49" t="s">
        <v>11628</v>
      </c>
      <c r="C5686" s="50">
        <v>1.44</v>
      </c>
      <c r="D5686" s="51">
        <v>-0.19</v>
      </c>
      <c r="E5686" s="52">
        <v>-0.1166</v>
      </c>
      <c r="F5686" s="53">
        <v>3.22E8</v>
      </c>
      <c r="G5686" s="54"/>
      <c r="H5686" s="51">
        <v>2021.0</v>
      </c>
      <c r="I5686" s="51">
        <v>668236.0</v>
      </c>
      <c r="J5686" s="49" t="s">
        <v>95</v>
      </c>
      <c r="K5686" s="49" t="s">
        <v>800</v>
      </c>
    </row>
    <row r="5687">
      <c r="A5687" s="49" t="s">
        <v>11629</v>
      </c>
      <c r="B5687" s="49" t="s">
        <v>11630</v>
      </c>
      <c r="C5687" s="50">
        <v>9.08</v>
      </c>
      <c r="D5687" s="51">
        <v>-0.02</v>
      </c>
      <c r="E5687" s="52">
        <v>-0.0022</v>
      </c>
      <c r="F5687" s="53">
        <v>1.96E9</v>
      </c>
      <c r="G5687" s="49" t="s">
        <v>56</v>
      </c>
      <c r="I5687" s="51">
        <v>1380485.0</v>
      </c>
      <c r="J5687" s="49" t="s">
        <v>223</v>
      </c>
      <c r="K5687" s="49" t="s">
        <v>224</v>
      </c>
    </row>
    <row r="5688">
      <c r="A5688" s="49" t="s">
        <v>11631</v>
      </c>
      <c r="B5688" s="49" t="s">
        <v>11632</v>
      </c>
      <c r="C5688" s="50">
        <v>0.734</v>
      </c>
      <c r="D5688" s="51">
        <v>-0.0165</v>
      </c>
      <c r="E5688" s="52">
        <v>-0.022</v>
      </c>
      <c r="F5688" s="51">
        <v>3948920.0</v>
      </c>
      <c r="G5688" s="49" t="s">
        <v>67</v>
      </c>
      <c r="H5688" s="51">
        <v>2017.0</v>
      </c>
      <c r="I5688" s="51">
        <v>137727.0</v>
      </c>
      <c r="J5688" s="49" t="s">
        <v>95</v>
      </c>
      <c r="K5688" s="49" t="s">
        <v>316</v>
      </c>
    </row>
    <row r="5689">
      <c r="A5689" s="49" t="s">
        <v>11633</v>
      </c>
      <c r="B5689" s="49" t="s">
        <v>11634</v>
      </c>
      <c r="C5689" s="50">
        <v>0.5726</v>
      </c>
      <c r="D5689" s="51">
        <v>-0.0974</v>
      </c>
      <c r="E5689" s="52">
        <v>-0.1454</v>
      </c>
      <c r="F5689" s="51">
        <v>3605836.0</v>
      </c>
      <c r="G5689" s="49" t="s">
        <v>56</v>
      </c>
      <c r="H5689" s="51">
        <v>2020.0</v>
      </c>
      <c r="I5689" s="51">
        <v>96088.0</v>
      </c>
      <c r="J5689" s="49" t="s">
        <v>82</v>
      </c>
      <c r="K5689" s="49" t="s">
        <v>83</v>
      </c>
    </row>
    <row r="5690">
      <c r="A5690" s="49" t="s">
        <v>11635</v>
      </c>
      <c r="B5690" s="49" t="s">
        <v>11636</v>
      </c>
      <c r="C5690" s="50">
        <v>0.017</v>
      </c>
      <c r="D5690" s="51">
        <v>-2.0E-4</v>
      </c>
      <c r="E5690" s="52">
        <v>-0.0116</v>
      </c>
      <c r="F5690" s="51">
        <v>107054.0</v>
      </c>
      <c r="G5690" s="49" t="s">
        <v>56</v>
      </c>
      <c r="H5690" s="51">
        <v>2020.0</v>
      </c>
      <c r="I5690" s="51">
        <v>25207.0</v>
      </c>
      <c r="J5690" s="49" t="s">
        <v>82</v>
      </c>
      <c r="K5690" s="49" t="s">
        <v>83</v>
      </c>
    </row>
    <row r="5691">
      <c r="A5691" s="49" t="s">
        <v>11637</v>
      </c>
      <c r="B5691" s="49" t="s">
        <v>11638</v>
      </c>
      <c r="C5691" s="50">
        <v>14.94</v>
      </c>
      <c r="D5691" s="51">
        <v>-0.6</v>
      </c>
      <c r="E5691" s="52">
        <v>-0.0386</v>
      </c>
      <c r="F5691" s="53">
        <v>8.86E8</v>
      </c>
      <c r="G5691" s="49" t="s">
        <v>56</v>
      </c>
      <c r="H5691" s="51">
        <v>2017.0</v>
      </c>
      <c r="I5691" s="51">
        <v>151441.0</v>
      </c>
      <c r="J5691" s="49" t="s">
        <v>95</v>
      </c>
      <c r="K5691" s="49" t="s">
        <v>1289</v>
      </c>
    </row>
    <row r="5692">
      <c r="A5692" s="49" t="s">
        <v>11639</v>
      </c>
      <c r="B5692" s="49" t="s">
        <v>11640</v>
      </c>
      <c r="C5692" s="50">
        <v>37.2</v>
      </c>
      <c r="D5692" s="51">
        <v>-0.31</v>
      </c>
      <c r="E5692" s="52">
        <v>-0.0083</v>
      </c>
      <c r="F5692" s="53">
        <v>6.51E8</v>
      </c>
      <c r="G5692" s="49" t="s">
        <v>56</v>
      </c>
      <c r="I5692" s="51">
        <v>99415.0</v>
      </c>
      <c r="J5692" s="49" t="s">
        <v>57</v>
      </c>
      <c r="K5692" s="49" t="s">
        <v>345</v>
      </c>
    </row>
    <row r="5693">
      <c r="A5693" s="49" t="s">
        <v>11641</v>
      </c>
      <c r="B5693" s="49" t="s">
        <v>11642</v>
      </c>
      <c r="C5693" s="50">
        <v>44.57</v>
      </c>
      <c r="D5693" s="51">
        <v>-2.53</v>
      </c>
      <c r="E5693" s="52">
        <v>-0.0537</v>
      </c>
      <c r="F5693" s="53">
        <v>9.2E9</v>
      </c>
      <c r="G5693" s="49" t="s">
        <v>56</v>
      </c>
      <c r="H5693" s="51">
        <v>2013.0</v>
      </c>
      <c r="I5693" s="51">
        <v>3983144.0</v>
      </c>
      <c r="J5693" s="49" t="s">
        <v>68</v>
      </c>
      <c r="K5693" s="49" t="s">
        <v>86</v>
      </c>
    </row>
    <row r="5694">
      <c r="A5694" s="49" t="s">
        <v>11643</v>
      </c>
      <c r="B5694" s="49" t="s">
        <v>11644</v>
      </c>
      <c r="C5694" s="50">
        <v>21.16</v>
      </c>
      <c r="D5694" s="51">
        <v>0.14</v>
      </c>
      <c r="E5694" s="52">
        <v>0.0067</v>
      </c>
      <c r="F5694" s="54"/>
      <c r="G5694" s="49" t="s">
        <v>56</v>
      </c>
      <c r="I5694" s="51">
        <v>1448.0</v>
      </c>
      <c r="J5694" s="54"/>
      <c r="K5694" s="54"/>
    </row>
    <row r="5695">
      <c r="A5695" s="49" t="s">
        <v>11645</v>
      </c>
      <c r="B5695" s="49" t="s">
        <v>11646</v>
      </c>
      <c r="C5695" s="50">
        <v>20.05</v>
      </c>
      <c r="D5695" s="51">
        <v>-0.035</v>
      </c>
      <c r="E5695" s="52">
        <v>-0.0017</v>
      </c>
      <c r="F5695" s="54"/>
      <c r="G5695" s="49" t="s">
        <v>56</v>
      </c>
      <c r="I5695" s="51">
        <v>8286.0</v>
      </c>
      <c r="J5695" s="54"/>
      <c r="K5695" s="54"/>
    </row>
    <row r="5696">
      <c r="A5696" s="49" t="s">
        <v>11647</v>
      </c>
      <c r="B5696" s="49" t="s">
        <v>11648</v>
      </c>
      <c r="C5696" s="50">
        <v>25.77</v>
      </c>
      <c r="D5696" s="51">
        <v>0.02</v>
      </c>
      <c r="E5696" s="52">
        <v>8.0E-4</v>
      </c>
      <c r="F5696" s="53">
        <v>5.41E9</v>
      </c>
      <c r="G5696" s="49" t="s">
        <v>56</v>
      </c>
      <c r="H5696" s="51">
        <v>2020.0</v>
      </c>
      <c r="I5696" s="51">
        <v>255980.0</v>
      </c>
      <c r="J5696" s="49" t="s">
        <v>95</v>
      </c>
      <c r="K5696" s="49" t="s">
        <v>898</v>
      </c>
    </row>
    <row r="5697">
      <c r="A5697" s="49" t="s">
        <v>11649</v>
      </c>
      <c r="B5697" s="49" t="s">
        <v>11650</v>
      </c>
      <c r="C5697" s="50">
        <v>14.75</v>
      </c>
      <c r="D5697" s="51">
        <v>0.15</v>
      </c>
      <c r="E5697" s="52">
        <v>0.0103</v>
      </c>
      <c r="F5697" s="53">
        <v>2.18E9</v>
      </c>
      <c r="G5697" s="49" t="s">
        <v>56</v>
      </c>
      <c r="H5697" s="51">
        <v>2018.0</v>
      </c>
      <c r="I5697" s="51">
        <v>682065.0</v>
      </c>
      <c r="J5697" s="49" t="s">
        <v>57</v>
      </c>
      <c r="K5697" s="49" t="s">
        <v>2603</v>
      </c>
    </row>
    <row r="5698">
      <c r="A5698" s="49" t="s">
        <v>11651</v>
      </c>
      <c r="B5698" s="49" t="s">
        <v>11652</v>
      </c>
      <c r="C5698" s="50">
        <v>16.48</v>
      </c>
      <c r="D5698" s="51">
        <v>-0.06</v>
      </c>
      <c r="E5698" s="52">
        <v>-0.0036</v>
      </c>
      <c r="F5698" s="53">
        <v>1.55E10</v>
      </c>
      <c r="G5698" s="49" t="s">
        <v>56</v>
      </c>
      <c r="I5698" s="51">
        <v>1.1226446E7</v>
      </c>
      <c r="J5698" s="49" t="s">
        <v>72</v>
      </c>
      <c r="K5698" s="49" t="s">
        <v>133</v>
      </c>
    </row>
    <row r="5699">
      <c r="A5699" s="49" t="s">
        <v>11653</v>
      </c>
      <c r="B5699" s="49" t="s">
        <v>11654</v>
      </c>
      <c r="C5699" s="50">
        <v>21.89</v>
      </c>
      <c r="D5699" s="51">
        <v>0.03</v>
      </c>
      <c r="E5699" s="52">
        <v>0.0014</v>
      </c>
      <c r="F5699" s="54"/>
      <c r="G5699" s="49" t="s">
        <v>56</v>
      </c>
      <c r="I5699" s="51">
        <v>39704.0</v>
      </c>
      <c r="J5699" s="54"/>
      <c r="K5699" s="54"/>
    </row>
    <row r="5700">
      <c r="A5700" s="49" t="s">
        <v>11655</v>
      </c>
      <c r="B5700" s="49" t="s">
        <v>11656</v>
      </c>
      <c r="C5700" s="50">
        <v>17.86</v>
      </c>
      <c r="D5700" s="51">
        <v>-0.09</v>
      </c>
      <c r="E5700" s="52">
        <v>-0.005</v>
      </c>
      <c r="F5700" s="54"/>
      <c r="G5700" s="49" t="s">
        <v>56</v>
      </c>
      <c r="I5700" s="51">
        <v>42798.0</v>
      </c>
      <c r="J5700" s="54"/>
      <c r="K5700" s="54"/>
    </row>
    <row r="5701">
      <c r="A5701" s="49" t="s">
        <v>11657</v>
      </c>
      <c r="B5701" s="49" t="s">
        <v>11658</v>
      </c>
      <c r="C5701" s="50">
        <v>15.45</v>
      </c>
      <c r="D5701" s="51">
        <v>0.01</v>
      </c>
      <c r="E5701" s="52">
        <v>7.0E-4</v>
      </c>
      <c r="F5701" s="54"/>
      <c r="G5701" s="49" t="s">
        <v>56</v>
      </c>
      <c r="I5701" s="51">
        <v>22505.0</v>
      </c>
      <c r="J5701" s="54"/>
      <c r="K5701" s="54"/>
    </row>
    <row r="5702">
      <c r="A5702" s="49" t="s">
        <v>11659</v>
      </c>
      <c r="B5702" s="49" t="s">
        <v>11660</v>
      </c>
      <c r="C5702" s="50">
        <v>10.64</v>
      </c>
      <c r="D5702" s="51">
        <v>-0.02</v>
      </c>
      <c r="E5702" s="52">
        <v>-0.0019</v>
      </c>
      <c r="F5702" s="51">
        <v>0.0</v>
      </c>
      <c r="G5702" s="49" t="s">
        <v>476</v>
      </c>
      <c r="H5702" s="51">
        <v>2022.0</v>
      </c>
      <c r="I5702" s="51">
        <v>28912.0</v>
      </c>
      <c r="J5702" s="49" t="s">
        <v>72</v>
      </c>
      <c r="K5702" s="49" t="s">
        <v>73</v>
      </c>
    </row>
    <row r="5703">
      <c r="A5703" s="49" t="s">
        <v>11661</v>
      </c>
      <c r="B5703" s="49" t="s">
        <v>11662</v>
      </c>
      <c r="C5703" s="50">
        <v>0.1799</v>
      </c>
      <c r="D5703" s="51">
        <v>0.0499</v>
      </c>
      <c r="E5703" s="52">
        <v>0.3839</v>
      </c>
      <c r="F5703" s="51">
        <v>0.0</v>
      </c>
      <c r="G5703" s="49" t="s">
        <v>476</v>
      </c>
      <c r="H5703" s="51">
        <v>2022.0</v>
      </c>
      <c r="I5703" s="51">
        <v>200.0</v>
      </c>
      <c r="J5703" s="49" t="s">
        <v>72</v>
      </c>
      <c r="K5703" s="49" t="s">
        <v>73</v>
      </c>
    </row>
    <row r="5704">
      <c r="A5704" s="49" t="s">
        <v>11663</v>
      </c>
      <c r="B5704" s="49" t="s">
        <v>11664</v>
      </c>
      <c r="C5704" s="50">
        <v>0.0562</v>
      </c>
      <c r="D5704" s="51">
        <v>0.0037</v>
      </c>
      <c r="E5704" s="52">
        <v>0.0705</v>
      </c>
      <c r="F5704" s="51">
        <v>0.0</v>
      </c>
      <c r="G5704" s="49" t="s">
        <v>476</v>
      </c>
      <c r="H5704" s="51">
        <v>2022.0</v>
      </c>
      <c r="I5704" s="51">
        <v>187555.0</v>
      </c>
      <c r="J5704" s="49" t="s">
        <v>72</v>
      </c>
      <c r="K5704" s="49" t="s">
        <v>73</v>
      </c>
    </row>
    <row r="5705">
      <c r="A5705" s="49" t="s">
        <v>11665</v>
      </c>
      <c r="B5705" s="49" t="s">
        <v>11666</v>
      </c>
      <c r="C5705" s="50">
        <v>9.85</v>
      </c>
      <c r="D5705" s="51">
        <v>-0.26</v>
      </c>
      <c r="E5705" s="52">
        <v>-0.0257</v>
      </c>
      <c r="F5705" s="53">
        <v>4.84E8</v>
      </c>
      <c r="G5705" s="49" t="s">
        <v>56</v>
      </c>
      <c r="H5705" s="51">
        <v>1993.0</v>
      </c>
      <c r="I5705" s="51">
        <v>65237.0</v>
      </c>
      <c r="J5705" s="49" t="s">
        <v>72</v>
      </c>
      <c r="K5705" s="49" t="s">
        <v>124</v>
      </c>
    </row>
    <row r="5706">
      <c r="A5706" s="49" t="s">
        <v>11667</v>
      </c>
      <c r="B5706" s="49" t="s">
        <v>11668</v>
      </c>
      <c r="C5706" s="50">
        <v>2.87</v>
      </c>
      <c r="D5706" s="51">
        <v>-0.02</v>
      </c>
      <c r="E5706" s="52">
        <v>-0.0069</v>
      </c>
      <c r="F5706" s="51">
        <v>2.9531987E7</v>
      </c>
      <c r="G5706" s="49" t="s">
        <v>56</v>
      </c>
      <c r="I5706" s="51">
        <v>2346.0</v>
      </c>
      <c r="J5706" s="49" t="s">
        <v>107</v>
      </c>
      <c r="K5706" s="49" t="s">
        <v>58</v>
      </c>
    </row>
    <row r="5707">
      <c r="A5707" s="49" t="s">
        <v>11669</v>
      </c>
      <c r="B5707" s="49" t="s">
        <v>11670</v>
      </c>
      <c r="C5707" s="50">
        <v>1.83</v>
      </c>
      <c r="D5707" s="51">
        <v>-0.08</v>
      </c>
      <c r="E5707" s="52">
        <v>-0.0419</v>
      </c>
      <c r="F5707" s="51">
        <v>4.4459352E7</v>
      </c>
      <c r="G5707" s="49" t="s">
        <v>56</v>
      </c>
      <c r="H5707" s="51">
        <v>2018.0</v>
      </c>
      <c r="I5707" s="51">
        <v>45530.0</v>
      </c>
      <c r="J5707" s="49" t="s">
        <v>82</v>
      </c>
      <c r="K5707" s="49" t="s">
        <v>83</v>
      </c>
    </row>
    <row r="5708">
      <c r="A5708" s="49" t="s">
        <v>11671</v>
      </c>
      <c r="B5708" s="49" t="s">
        <v>11672</v>
      </c>
      <c r="C5708" s="50">
        <v>13.59</v>
      </c>
      <c r="D5708" s="51">
        <v>-0.02</v>
      </c>
      <c r="E5708" s="52">
        <v>-0.0015</v>
      </c>
      <c r="F5708" s="51">
        <v>8.3098759E7</v>
      </c>
      <c r="G5708" s="54"/>
      <c r="H5708" s="51">
        <v>2020.0</v>
      </c>
      <c r="I5708" s="51">
        <v>3149.0</v>
      </c>
      <c r="J5708" s="49" t="s">
        <v>72</v>
      </c>
      <c r="K5708" s="49" t="s">
        <v>321</v>
      </c>
    </row>
    <row r="5709">
      <c r="A5709" s="49" t="s">
        <v>11673</v>
      </c>
      <c r="B5709" s="49" t="s">
        <v>11674</v>
      </c>
      <c r="C5709" s="50">
        <v>12.03</v>
      </c>
      <c r="D5709" s="51">
        <v>0.04</v>
      </c>
      <c r="E5709" s="52">
        <v>0.0033</v>
      </c>
      <c r="F5709" s="53">
        <v>2.93E8</v>
      </c>
      <c r="G5709" s="54"/>
      <c r="H5709" s="51">
        <v>2021.0</v>
      </c>
      <c r="I5709" s="51">
        <v>42780.0</v>
      </c>
      <c r="J5709" s="49" t="s">
        <v>72</v>
      </c>
      <c r="K5709" s="49" t="s">
        <v>481</v>
      </c>
    </row>
    <row r="5710">
      <c r="A5710" s="49" t="s">
        <v>11675</v>
      </c>
      <c r="B5710" s="49" t="s">
        <v>11676</v>
      </c>
      <c r="C5710" s="50">
        <v>150.07</v>
      </c>
      <c r="D5710" s="51">
        <v>-1.37</v>
      </c>
      <c r="E5710" s="52">
        <v>-0.0091</v>
      </c>
      <c r="F5710" s="53">
        <v>9.94E9</v>
      </c>
      <c r="G5710" s="49" t="s">
        <v>56</v>
      </c>
      <c r="I5710" s="51">
        <v>261911.0</v>
      </c>
      <c r="J5710" s="49" t="s">
        <v>72</v>
      </c>
      <c r="K5710" s="49" t="s">
        <v>101</v>
      </c>
    </row>
    <row r="5711">
      <c r="A5711" s="49" t="s">
        <v>11677</v>
      </c>
      <c r="B5711" s="49" t="s">
        <v>11678</v>
      </c>
      <c r="C5711" s="50">
        <v>17.4601</v>
      </c>
      <c r="D5711" s="51">
        <v>0.4601</v>
      </c>
      <c r="E5711" s="52">
        <v>0.0271</v>
      </c>
      <c r="F5711" s="53">
        <v>2.27E8</v>
      </c>
      <c r="G5711" s="49" t="s">
        <v>214</v>
      </c>
      <c r="H5711" s="51">
        <v>2021.0</v>
      </c>
      <c r="I5711" s="51">
        <v>6296.0</v>
      </c>
      <c r="J5711" s="49" t="s">
        <v>82</v>
      </c>
      <c r="K5711" s="49" t="s">
        <v>211</v>
      </c>
    </row>
    <row r="5712">
      <c r="A5712" s="49" t="s">
        <v>11679</v>
      </c>
      <c r="B5712" s="49" t="s">
        <v>11680</v>
      </c>
      <c r="C5712" s="50">
        <v>16.55</v>
      </c>
      <c r="D5712" s="51">
        <v>-0.07</v>
      </c>
      <c r="E5712" s="52">
        <v>-0.0042</v>
      </c>
      <c r="F5712" s="53">
        <v>1.66E8</v>
      </c>
      <c r="G5712" s="49" t="s">
        <v>56</v>
      </c>
      <c r="I5712" s="51">
        <v>20847.0</v>
      </c>
      <c r="J5712" s="49" t="s">
        <v>365</v>
      </c>
      <c r="K5712" s="49" t="s">
        <v>953</v>
      </c>
    </row>
    <row r="5713">
      <c r="A5713" s="49" t="s">
        <v>11681</v>
      </c>
      <c r="B5713" s="49" t="s">
        <v>11682</v>
      </c>
      <c r="C5713" s="50">
        <v>146.28</v>
      </c>
      <c r="D5713" s="51">
        <v>3.77</v>
      </c>
      <c r="E5713" s="52">
        <v>0.0265</v>
      </c>
      <c r="F5713" s="53">
        <v>8.16E9</v>
      </c>
      <c r="G5713" s="49" t="s">
        <v>56</v>
      </c>
      <c r="H5713" s="51">
        <v>1986.0</v>
      </c>
      <c r="I5713" s="51">
        <v>1066242.0</v>
      </c>
      <c r="J5713" s="49" t="s">
        <v>82</v>
      </c>
      <c r="K5713" s="49" t="s">
        <v>139</v>
      </c>
    </row>
    <row r="5714">
      <c r="A5714" s="49" t="s">
        <v>11683</v>
      </c>
      <c r="B5714" s="49" t="s">
        <v>11684</v>
      </c>
      <c r="C5714" s="50">
        <v>2.36</v>
      </c>
      <c r="D5714" s="51">
        <v>0.0</v>
      </c>
      <c r="E5714" s="52">
        <v>0.0</v>
      </c>
      <c r="F5714" s="51">
        <v>6.1078292E7</v>
      </c>
      <c r="G5714" s="49" t="s">
        <v>56</v>
      </c>
      <c r="H5714" s="51">
        <v>2021.0</v>
      </c>
      <c r="I5714" s="51">
        <v>61485.0</v>
      </c>
      <c r="J5714" s="49" t="s">
        <v>145</v>
      </c>
      <c r="K5714" s="49" t="s">
        <v>355</v>
      </c>
    </row>
    <row r="5715">
      <c r="A5715" s="49" t="s">
        <v>11685</v>
      </c>
      <c r="B5715" s="49" t="s">
        <v>11686</v>
      </c>
      <c r="C5715" s="50">
        <v>111.07</v>
      </c>
      <c r="D5715" s="51">
        <v>0.01</v>
      </c>
      <c r="E5715" s="52">
        <v>1.0E-4</v>
      </c>
      <c r="F5715" s="53">
        <v>7.3E9</v>
      </c>
      <c r="G5715" s="49" t="s">
        <v>56</v>
      </c>
      <c r="I5715" s="51">
        <v>378187.0</v>
      </c>
      <c r="J5715" s="49" t="s">
        <v>57</v>
      </c>
      <c r="K5715" s="49" t="s">
        <v>441</v>
      </c>
    </row>
    <row r="5716">
      <c r="A5716" s="49" t="s">
        <v>11687</v>
      </c>
      <c r="B5716" s="49" t="s">
        <v>11688</v>
      </c>
      <c r="C5716" s="50">
        <v>1.26</v>
      </c>
      <c r="D5716" s="51">
        <v>-0.03</v>
      </c>
      <c r="E5716" s="52">
        <v>-0.0233</v>
      </c>
      <c r="F5716" s="51">
        <v>2.4550421E7</v>
      </c>
      <c r="G5716" s="49" t="s">
        <v>56</v>
      </c>
      <c r="H5716" s="51">
        <v>2012.0</v>
      </c>
      <c r="I5716" s="51">
        <v>27190.0</v>
      </c>
      <c r="J5716" s="49" t="s">
        <v>82</v>
      </c>
      <c r="K5716" s="49" t="s">
        <v>83</v>
      </c>
    </row>
    <row r="5717">
      <c r="A5717" s="49" t="s">
        <v>11689</v>
      </c>
      <c r="B5717" s="49" t="s">
        <v>11690</v>
      </c>
      <c r="C5717" s="50">
        <v>15.91</v>
      </c>
      <c r="D5717" s="51">
        <v>-0.07</v>
      </c>
      <c r="E5717" s="52">
        <v>-0.0044</v>
      </c>
      <c r="F5717" s="53">
        <v>6.99E8</v>
      </c>
      <c r="G5717" s="49" t="s">
        <v>56</v>
      </c>
      <c r="H5717" s="51">
        <v>2015.0</v>
      </c>
      <c r="I5717" s="51">
        <v>468534.0</v>
      </c>
      <c r="J5717" s="49" t="s">
        <v>82</v>
      </c>
      <c r="K5717" s="49" t="s">
        <v>139</v>
      </c>
    </row>
    <row r="5718">
      <c r="A5718" s="49" t="s">
        <v>11691</v>
      </c>
      <c r="B5718" s="49" t="s">
        <v>11692</v>
      </c>
      <c r="C5718" s="50">
        <v>14.06</v>
      </c>
      <c r="D5718" s="51">
        <v>-0.13</v>
      </c>
      <c r="E5718" s="52">
        <v>-0.0092</v>
      </c>
      <c r="F5718" s="53">
        <v>4.74E8</v>
      </c>
      <c r="G5718" s="49" t="s">
        <v>56</v>
      </c>
      <c r="I5718" s="51">
        <v>262807.0</v>
      </c>
      <c r="J5718" s="49" t="s">
        <v>95</v>
      </c>
      <c r="K5718" s="49" t="s">
        <v>215</v>
      </c>
    </row>
    <row r="5719">
      <c r="A5719" s="49" t="s">
        <v>11693</v>
      </c>
      <c r="B5719" s="49" t="s">
        <v>11694</v>
      </c>
      <c r="C5719" s="50">
        <v>54.87</v>
      </c>
      <c r="D5719" s="51">
        <v>-0.22</v>
      </c>
      <c r="E5719" s="52">
        <v>-0.004</v>
      </c>
      <c r="F5719" s="53">
        <v>9.72E8</v>
      </c>
      <c r="G5719" s="49" t="s">
        <v>56</v>
      </c>
      <c r="I5719" s="51">
        <v>130888.0</v>
      </c>
      <c r="J5719" s="49" t="s">
        <v>57</v>
      </c>
      <c r="K5719" s="49" t="s">
        <v>1061</v>
      </c>
    </row>
    <row r="5720">
      <c r="A5720" s="49" t="s">
        <v>11695</v>
      </c>
      <c r="B5720" s="49" t="s">
        <v>11696</v>
      </c>
      <c r="C5720" s="50">
        <v>0.5314</v>
      </c>
      <c r="D5720" s="51">
        <v>-0.0696</v>
      </c>
      <c r="E5720" s="52">
        <v>-0.1158</v>
      </c>
      <c r="F5720" s="51">
        <v>2.4213894E7</v>
      </c>
      <c r="G5720" s="49" t="s">
        <v>56</v>
      </c>
      <c r="H5720" s="51">
        <v>1991.0</v>
      </c>
      <c r="I5720" s="51">
        <v>413197.0</v>
      </c>
      <c r="J5720" s="49" t="s">
        <v>95</v>
      </c>
      <c r="K5720" s="49" t="s">
        <v>69</v>
      </c>
    </row>
    <row r="5721">
      <c r="A5721" s="49" t="s">
        <v>11697</v>
      </c>
      <c r="B5721" s="49" t="s">
        <v>11698</v>
      </c>
      <c r="C5721" s="50">
        <v>8.14</v>
      </c>
      <c r="D5721" s="51">
        <v>-0.1</v>
      </c>
      <c r="E5721" s="52">
        <v>-0.0121</v>
      </c>
      <c r="F5721" s="51">
        <v>5.1012916E7</v>
      </c>
      <c r="G5721" s="54"/>
      <c r="H5721" s="51">
        <v>2013.0</v>
      </c>
      <c r="I5721" s="51">
        <v>5592.0</v>
      </c>
      <c r="J5721" s="49" t="s">
        <v>72</v>
      </c>
      <c r="K5721" s="49" t="s">
        <v>481</v>
      </c>
    </row>
    <row r="5722">
      <c r="A5722" s="49" t="s">
        <v>11699</v>
      </c>
      <c r="B5722" s="49" t="s">
        <v>11700</v>
      </c>
      <c r="C5722" s="50">
        <v>1.26</v>
      </c>
      <c r="D5722" s="51">
        <v>-0.09</v>
      </c>
      <c r="E5722" s="52">
        <v>-0.0667</v>
      </c>
      <c r="F5722" s="51">
        <v>0.0</v>
      </c>
      <c r="G5722" s="49" t="s">
        <v>56</v>
      </c>
      <c r="I5722" s="51">
        <v>2177546.0</v>
      </c>
      <c r="J5722" s="49" t="s">
        <v>107</v>
      </c>
      <c r="K5722" s="49" t="s">
        <v>282</v>
      </c>
    </row>
    <row r="5723">
      <c r="A5723" s="49" t="s">
        <v>11701</v>
      </c>
      <c r="B5723" s="49" t="s">
        <v>11702</v>
      </c>
      <c r="C5723" s="50">
        <v>0.27</v>
      </c>
      <c r="D5723" s="51">
        <v>-0.01</v>
      </c>
      <c r="E5723" s="52">
        <v>-0.0357</v>
      </c>
      <c r="F5723" s="51">
        <v>0.0</v>
      </c>
      <c r="G5723" s="49" t="s">
        <v>56</v>
      </c>
      <c r="I5723" s="51">
        <v>6742.0</v>
      </c>
      <c r="J5723" s="49" t="s">
        <v>107</v>
      </c>
      <c r="K5723" s="49" t="s">
        <v>282</v>
      </c>
    </row>
    <row r="5724">
      <c r="A5724" s="49" t="s">
        <v>11703</v>
      </c>
      <c r="B5724" s="49" t="s">
        <v>11704</v>
      </c>
      <c r="C5724" s="50">
        <v>231.18</v>
      </c>
      <c r="D5724" s="51">
        <v>-8.71</v>
      </c>
      <c r="E5724" s="52">
        <v>-0.0363</v>
      </c>
      <c r="F5724" s="53">
        <v>4.25E9</v>
      </c>
      <c r="G5724" s="49" t="s">
        <v>56</v>
      </c>
      <c r="H5724" s="51">
        <v>2012.0</v>
      </c>
      <c r="I5724" s="51">
        <v>926075.0</v>
      </c>
      <c r="J5724" s="49" t="s">
        <v>95</v>
      </c>
      <c r="K5724" s="49" t="s">
        <v>800</v>
      </c>
    </row>
    <row r="5725">
      <c r="A5725" s="49" t="s">
        <v>11705</v>
      </c>
      <c r="B5725" s="49" t="s">
        <v>11706</v>
      </c>
      <c r="C5725" s="50">
        <v>2.1801</v>
      </c>
      <c r="D5725" s="51">
        <v>-0.0089</v>
      </c>
      <c r="E5725" s="52">
        <v>-0.0041</v>
      </c>
      <c r="F5725" s="51">
        <v>4105189.0</v>
      </c>
      <c r="G5725" s="54"/>
      <c r="H5725" s="51">
        <v>2017.0</v>
      </c>
      <c r="I5725" s="51">
        <v>232.0</v>
      </c>
      <c r="J5725" s="49" t="s">
        <v>68</v>
      </c>
      <c r="K5725" s="49" t="s">
        <v>68</v>
      </c>
    </row>
    <row r="5726">
      <c r="A5726" s="49" t="s">
        <v>11707</v>
      </c>
      <c r="B5726" s="49" t="s">
        <v>11708</v>
      </c>
      <c r="C5726" s="50">
        <v>0.75</v>
      </c>
      <c r="D5726" s="51">
        <v>0.0</v>
      </c>
      <c r="E5726" s="52">
        <v>0.0</v>
      </c>
      <c r="F5726" s="54"/>
      <c r="G5726" s="54"/>
      <c r="H5726" s="54"/>
      <c r="I5726" s="51">
        <v>51.0</v>
      </c>
      <c r="J5726" s="54"/>
      <c r="K5726" s="54"/>
    </row>
    <row r="5727">
      <c r="A5727" s="49" t="s">
        <v>11709</v>
      </c>
      <c r="B5727" s="49" t="s">
        <v>11710</v>
      </c>
      <c r="C5727" s="50">
        <v>74.47</v>
      </c>
      <c r="D5727" s="51">
        <v>-1.08</v>
      </c>
      <c r="E5727" s="52">
        <v>-0.0143</v>
      </c>
      <c r="F5727" s="53">
        <v>7.97E9</v>
      </c>
      <c r="G5727" s="49" t="s">
        <v>56</v>
      </c>
      <c r="I5727" s="51">
        <v>1134966.0</v>
      </c>
      <c r="J5727" s="49" t="s">
        <v>95</v>
      </c>
      <c r="K5727" s="49" t="s">
        <v>540</v>
      </c>
    </row>
    <row r="5728">
      <c r="A5728" s="49" t="s">
        <v>11711</v>
      </c>
      <c r="B5728" s="49" t="s">
        <v>11712</v>
      </c>
      <c r="C5728" s="50">
        <v>85.2</v>
      </c>
      <c r="D5728" s="51">
        <v>-1.29</v>
      </c>
      <c r="E5728" s="52">
        <v>-0.0149</v>
      </c>
      <c r="F5728" s="53">
        <v>5.09E9</v>
      </c>
      <c r="G5728" s="49" t="s">
        <v>56</v>
      </c>
      <c r="I5728" s="51">
        <v>642443.0</v>
      </c>
      <c r="J5728" s="49" t="s">
        <v>68</v>
      </c>
      <c r="K5728" s="49" t="s">
        <v>86</v>
      </c>
    </row>
    <row r="5729">
      <c r="A5729" s="49" t="s">
        <v>11713</v>
      </c>
      <c r="B5729" s="49" t="s">
        <v>11714</v>
      </c>
      <c r="C5729" s="50">
        <v>0.375</v>
      </c>
      <c r="D5729" s="51">
        <v>-0.0736</v>
      </c>
      <c r="E5729" s="52">
        <v>-0.1641</v>
      </c>
      <c r="F5729" s="51">
        <v>2477916.0</v>
      </c>
      <c r="G5729" s="49" t="s">
        <v>56</v>
      </c>
      <c r="I5729" s="51">
        <v>135949.0</v>
      </c>
      <c r="J5729" s="49" t="s">
        <v>145</v>
      </c>
      <c r="K5729" s="49" t="s">
        <v>355</v>
      </c>
    </row>
    <row r="5730">
      <c r="A5730" s="49" t="s">
        <v>11715</v>
      </c>
      <c r="B5730" s="49" t="s">
        <v>11716</v>
      </c>
      <c r="C5730" s="50">
        <v>52.84</v>
      </c>
      <c r="D5730" s="51">
        <v>-0.91</v>
      </c>
      <c r="E5730" s="52">
        <v>-0.0169</v>
      </c>
      <c r="F5730" s="53">
        <v>4.98E8</v>
      </c>
      <c r="G5730" s="49" t="s">
        <v>56</v>
      </c>
      <c r="H5730" s="51">
        <v>1995.0</v>
      </c>
      <c r="I5730" s="51">
        <v>43868.0</v>
      </c>
      <c r="J5730" s="49" t="s">
        <v>95</v>
      </c>
      <c r="K5730" s="49" t="s">
        <v>1195</v>
      </c>
    </row>
    <row r="5731">
      <c r="A5731" s="49" t="s">
        <v>11717</v>
      </c>
      <c r="B5731" s="49" t="s">
        <v>11718</v>
      </c>
      <c r="C5731" s="50">
        <v>7.39</v>
      </c>
      <c r="D5731" s="51">
        <v>0.01</v>
      </c>
      <c r="E5731" s="52">
        <v>0.0014</v>
      </c>
      <c r="F5731" s="53">
        <v>5.67E9</v>
      </c>
      <c r="G5731" s="49" t="s">
        <v>259</v>
      </c>
      <c r="I5731" s="51">
        <v>1.5246437E7</v>
      </c>
      <c r="J5731" s="49" t="s">
        <v>223</v>
      </c>
      <c r="K5731" s="49" t="s">
        <v>953</v>
      </c>
    </row>
    <row r="5732">
      <c r="A5732" s="49" t="s">
        <v>11719</v>
      </c>
      <c r="B5732" s="49" t="s">
        <v>11720</v>
      </c>
      <c r="C5732" s="50">
        <v>0.914</v>
      </c>
      <c r="D5732" s="51">
        <v>-0.0353</v>
      </c>
      <c r="E5732" s="52">
        <v>-0.0372</v>
      </c>
      <c r="F5732" s="53">
        <v>1.59E8</v>
      </c>
      <c r="G5732" s="49" t="s">
        <v>56</v>
      </c>
      <c r="H5732" s="51">
        <v>2000.0</v>
      </c>
      <c r="I5732" s="51">
        <v>584606.0</v>
      </c>
      <c r="J5732" s="49" t="s">
        <v>82</v>
      </c>
      <c r="K5732" s="49" t="s">
        <v>83</v>
      </c>
    </row>
    <row r="5733">
      <c r="A5733" s="49" t="s">
        <v>11721</v>
      </c>
      <c r="B5733" s="49" t="s">
        <v>11722</v>
      </c>
      <c r="C5733" s="50">
        <v>38.65</v>
      </c>
      <c r="D5733" s="51">
        <v>-1.84</v>
      </c>
      <c r="E5733" s="52">
        <v>-0.0454</v>
      </c>
      <c r="F5733" s="53">
        <v>1.18E9</v>
      </c>
      <c r="G5733" s="49" t="s">
        <v>56</v>
      </c>
      <c r="I5733" s="51">
        <v>189192.0</v>
      </c>
      <c r="J5733" s="49" t="s">
        <v>72</v>
      </c>
      <c r="K5733" s="49" t="s">
        <v>124</v>
      </c>
    </row>
    <row r="5734">
      <c r="A5734" s="49" t="s">
        <v>11723</v>
      </c>
      <c r="B5734" s="49" t="s">
        <v>11724</v>
      </c>
      <c r="C5734" s="50">
        <v>19.92</v>
      </c>
      <c r="D5734" s="51">
        <v>-0.08</v>
      </c>
      <c r="E5734" s="52">
        <v>-0.004</v>
      </c>
      <c r="F5734" s="53">
        <v>6.09E8</v>
      </c>
      <c r="G5734" s="49" t="s">
        <v>56</v>
      </c>
      <c r="I5734" s="51">
        <v>8975.0</v>
      </c>
      <c r="J5734" s="49" t="s">
        <v>72</v>
      </c>
      <c r="K5734" s="49" t="s">
        <v>124</v>
      </c>
    </row>
    <row r="5735">
      <c r="A5735" s="49" t="s">
        <v>11725</v>
      </c>
      <c r="B5735" s="49" t="s">
        <v>11726</v>
      </c>
      <c r="C5735" s="50">
        <v>22.0</v>
      </c>
      <c r="D5735" s="51">
        <v>-0.25</v>
      </c>
      <c r="E5735" s="52">
        <v>-0.0112</v>
      </c>
      <c r="F5735" s="53">
        <v>6.73E8</v>
      </c>
      <c r="G5735" s="49" t="s">
        <v>56</v>
      </c>
      <c r="I5735" s="51">
        <v>6047.0</v>
      </c>
      <c r="J5735" s="49" t="s">
        <v>72</v>
      </c>
      <c r="K5735" s="49" t="s">
        <v>124</v>
      </c>
    </row>
    <row r="5736">
      <c r="A5736" s="49" t="s">
        <v>11727</v>
      </c>
      <c r="B5736" s="49" t="s">
        <v>11728</v>
      </c>
      <c r="C5736" s="50">
        <v>23.99</v>
      </c>
      <c r="D5736" s="51">
        <v>-0.44</v>
      </c>
      <c r="E5736" s="52">
        <v>-0.018</v>
      </c>
      <c r="F5736" s="53">
        <v>7.33E8</v>
      </c>
      <c r="G5736" s="49" t="s">
        <v>56</v>
      </c>
      <c r="I5736" s="51">
        <v>2031.0</v>
      </c>
      <c r="J5736" s="49" t="s">
        <v>72</v>
      </c>
      <c r="K5736" s="49" t="s">
        <v>124</v>
      </c>
    </row>
    <row r="5737">
      <c r="A5737" s="49" t="s">
        <v>11729</v>
      </c>
      <c r="B5737" s="49" t="s">
        <v>11730</v>
      </c>
      <c r="C5737" s="50">
        <v>23.4169</v>
      </c>
      <c r="D5737" s="51">
        <v>0.1669</v>
      </c>
      <c r="E5737" s="52">
        <v>0.0072</v>
      </c>
      <c r="F5737" s="53">
        <v>7.16E8</v>
      </c>
      <c r="G5737" s="49" t="s">
        <v>56</v>
      </c>
      <c r="I5737" s="51">
        <v>16412.0</v>
      </c>
      <c r="J5737" s="49" t="s">
        <v>72</v>
      </c>
      <c r="K5737" s="49" t="s">
        <v>124</v>
      </c>
    </row>
    <row r="5738">
      <c r="A5738" s="49" t="s">
        <v>11731</v>
      </c>
      <c r="B5738" s="49" t="s">
        <v>11732</v>
      </c>
      <c r="C5738" s="50">
        <v>21.27</v>
      </c>
      <c r="D5738" s="51">
        <v>0.0</v>
      </c>
      <c r="E5738" s="52">
        <v>0.0</v>
      </c>
      <c r="F5738" s="53">
        <v>6.5E8</v>
      </c>
      <c r="G5738" s="49" t="s">
        <v>56</v>
      </c>
      <c r="I5738" s="51">
        <v>21062.0</v>
      </c>
      <c r="J5738" s="49" t="s">
        <v>72</v>
      </c>
      <c r="K5738" s="49" t="s">
        <v>124</v>
      </c>
    </row>
    <row r="5739">
      <c r="A5739" s="49" t="s">
        <v>11733</v>
      </c>
      <c r="B5739" s="49" t="s">
        <v>11734</v>
      </c>
      <c r="C5739" s="50">
        <v>24.52</v>
      </c>
      <c r="D5739" s="51">
        <v>-0.11</v>
      </c>
      <c r="E5739" s="52">
        <v>-0.0045</v>
      </c>
      <c r="F5739" s="53">
        <v>7.5E8</v>
      </c>
      <c r="G5739" s="49" t="s">
        <v>56</v>
      </c>
      <c r="I5739" s="51">
        <v>3041.0</v>
      </c>
      <c r="J5739" s="49" t="s">
        <v>72</v>
      </c>
      <c r="K5739" s="49" t="s">
        <v>124</v>
      </c>
    </row>
    <row r="5740">
      <c r="A5740" s="49" t="s">
        <v>11735</v>
      </c>
      <c r="B5740" s="49" t="s">
        <v>11736</v>
      </c>
      <c r="C5740" s="50">
        <v>20.11</v>
      </c>
      <c r="D5740" s="51">
        <v>0.32</v>
      </c>
      <c r="E5740" s="52">
        <v>0.0162</v>
      </c>
      <c r="F5740" s="53">
        <v>6.15E8</v>
      </c>
      <c r="G5740" s="49" t="s">
        <v>56</v>
      </c>
      <c r="I5740" s="51">
        <v>1081.0</v>
      </c>
      <c r="J5740" s="49" t="s">
        <v>72</v>
      </c>
      <c r="K5740" s="49" t="s">
        <v>124</v>
      </c>
    </row>
    <row r="5741">
      <c r="A5741" s="49" t="s">
        <v>11737</v>
      </c>
      <c r="B5741" s="49" t="s">
        <v>11738</v>
      </c>
      <c r="C5741" s="50">
        <v>18.87</v>
      </c>
      <c r="D5741" s="51">
        <v>-0.23</v>
      </c>
      <c r="E5741" s="52">
        <v>-0.012</v>
      </c>
      <c r="F5741" s="53">
        <v>5.77E8</v>
      </c>
      <c r="G5741" s="49" t="s">
        <v>56</v>
      </c>
      <c r="I5741" s="51">
        <v>9042.0</v>
      </c>
      <c r="J5741" s="49" t="s">
        <v>72</v>
      </c>
      <c r="K5741" s="49" t="s">
        <v>124</v>
      </c>
    </row>
    <row r="5742">
      <c r="A5742" s="49" t="s">
        <v>11739</v>
      </c>
      <c r="B5742" s="49" t="s">
        <v>11740</v>
      </c>
      <c r="C5742" s="50">
        <v>17.79</v>
      </c>
      <c r="D5742" s="51">
        <v>-0.22</v>
      </c>
      <c r="E5742" s="52">
        <v>-0.0122</v>
      </c>
      <c r="F5742" s="53">
        <v>5.44E8</v>
      </c>
      <c r="G5742" s="49" t="s">
        <v>56</v>
      </c>
      <c r="I5742" s="51">
        <v>17858.0</v>
      </c>
      <c r="J5742" s="49" t="s">
        <v>72</v>
      </c>
      <c r="K5742" s="49" t="s">
        <v>124</v>
      </c>
    </row>
    <row r="5743">
      <c r="A5743" s="49" t="s">
        <v>11741</v>
      </c>
      <c r="B5743" s="49" t="s">
        <v>11742</v>
      </c>
      <c r="C5743" s="50">
        <v>61.9</v>
      </c>
      <c r="D5743" s="51">
        <v>-0.52</v>
      </c>
      <c r="E5743" s="52">
        <v>-0.0083</v>
      </c>
      <c r="F5743" s="53">
        <v>1.01E11</v>
      </c>
      <c r="G5743" s="49" t="s">
        <v>610</v>
      </c>
      <c r="H5743" s="51">
        <v>2002.0</v>
      </c>
      <c r="I5743" s="51">
        <v>3876971.0</v>
      </c>
      <c r="J5743" s="49" t="s">
        <v>127</v>
      </c>
      <c r="K5743" s="49" t="s">
        <v>128</v>
      </c>
    </row>
    <row r="5744">
      <c r="A5744" s="49" t="s">
        <v>11743</v>
      </c>
      <c r="B5744" s="49" t="s">
        <v>11744</v>
      </c>
      <c r="C5744" s="50">
        <v>8.82</v>
      </c>
      <c r="D5744" s="51">
        <v>-0.02</v>
      </c>
      <c r="E5744" s="52">
        <v>-0.0023</v>
      </c>
      <c r="F5744" s="53">
        <v>1.63E9</v>
      </c>
      <c r="G5744" s="49" t="s">
        <v>56</v>
      </c>
      <c r="I5744" s="51">
        <v>1.673578E7</v>
      </c>
      <c r="J5744" s="49" t="s">
        <v>107</v>
      </c>
      <c r="K5744" s="49" t="s">
        <v>282</v>
      </c>
    </row>
    <row r="5745">
      <c r="A5745" s="49" t="s">
        <v>11745</v>
      </c>
      <c r="B5745" s="49" t="s">
        <v>11746</v>
      </c>
      <c r="C5745" s="50">
        <v>9.08</v>
      </c>
      <c r="D5745" s="51">
        <v>-0.18</v>
      </c>
      <c r="E5745" s="52">
        <v>-0.0194</v>
      </c>
      <c r="F5745" s="53">
        <v>4.39E9</v>
      </c>
      <c r="G5745" s="49" t="s">
        <v>56</v>
      </c>
      <c r="I5745" s="51">
        <v>4256890.0</v>
      </c>
      <c r="J5745" s="49" t="s">
        <v>68</v>
      </c>
      <c r="K5745" s="49" t="s">
        <v>86</v>
      </c>
    </row>
    <row r="5746">
      <c r="A5746" s="49" t="s">
        <v>11747</v>
      </c>
      <c r="B5746" s="49" t="s">
        <v>11748</v>
      </c>
      <c r="C5746" s="50">
        <v>22.44</v>
      </c>
      <c r="D5746" s="51">
        <v>-0.2935</v>
      </c>
      <c r="E5746" s="52">
        <v>-0.0129</v>
      </c>
      <c r="F5746" s="54"/>
      <c r="G5746" s="49" t="s">
        <v>56</v>
      </c>
      <c r="I5746" s="51">
        <v>10863.0</v>
      </c>
      <c r="J5746" s="54"/>
      <c r="K5746" s="54"/>
    </row>
    <row r="5747">
      <c r="A5747" s="49" t="s">
        <v>11749</v>
      </c>
      <c r="B5747" s="49" t="s">
        <v>11750</v>
      </c>
      <c r="C5747" s="50">
        <v>21.71</v>
      </c>
      <c r="D5747" s="51">
        <v>-0.34</v>
      </c>
      <c r="E5747" s="52">
        <v>-0.0154</v>
      </c>
      <c r="F5747" s="54"/>
      <c r="G5747" s="49" t="s">
        <v>56</v>
      </c>
      <c r="I5747" s="51">
        <v>26000.0</v>
      </c>
      <c r="J5747" s="54"/>
      <c r="K5747" s="54"/>
    </row>
    <row r="5748">
      <c r="A5748" s="49" t="s">
        <v>11751</v>
      </c>
      <c r="B5748" s="49" t="s">
        <v>11752</v>
      </c>
      <c r="C5748" s="50">
        <v>18.96</v>
      </c>
      <c r="D5748" s="51">
        <v>-0.29</v>
      </c>
      <c r="E5748" s="52">
        <v>-0.0151</v>
      </c>
      <c r="F5748" s="54"/>
      <c r="G5748" s="49" t="s">
        <v>56</v>
      </c>
      <c r="I5748" s="51">
        <v>20042.0</v>
      </c>
      <c r="J5748" s="54"/>
      <c r="K5748" s="54"/>
    </row>
    <row r="5749">
      <c r="A5749" s="49" t="s">
        <v>11753</v>
      </c>
      <c r="B5749" s="49" t="s">
        <v>11754</v>
      </c>
      <c r="C5749" s="50">
        <v>20.1</v>
      </c>
      <c r="D5749" s="51">
        <v>-0.16</v>
      </c>
      <c r="E5749" s="52">
        <v>-0.0079</v>
      </c>
      <c r="F5749" s="54"/>
      <c r="G5749" s="49" t="s">
        <v>56</v>
      </c>
      <c r="I5749" s="51">
        <v>17429.0</v>
      </c>
      <c r="J5749" s="54"/>
      <c r="K5749" s="54"/>
    </row>
    <row r="5750">
      <c r="A5750" s="49" t="s">
        <v>11755</v>
      </c>
      <c r="B5750" s="49" t="s">
        <v>11756</v>
      </c>
      <c r="C5750" s="50">
        <v>9.94</v>
      </c>
      <c r="D5750" s="51">
        <v>-0.08</v>
      </c>
      <c r="E5750" s="52">
        <v>-0.008</v>
      </c>
      <c r="F5750" s="51">
        <v>0.0</v>
      </c>
      <c r="G5750" s="54"/>
      <c r="H5750" s="51">
        <v>2015.0</v>
      </c>
      <c r="I5750" s="51">
        <v>104866.0</v>
      </c>
      <c r="J5750" s="49" t="s">
        <v>72</v>
      </c>
      <c r="K5750" s="49" t="s">
        <v>552</v>
      </c>
    </row>
    <row r="5751">
      <c r="A5751" s="49" t="s">
        <v>11757</v>
      </c>
      <c r="B5751" s="49" t="s">
        <v>11758</v>
      </c>
      <c r="C5751" s="50">
        <v>22.06</v>
      </c>
      <c r="D5751" s="51">
        <v>-0.17</v>
      </c>
      <c r="E5751" s="52">
        <v>-0.0077</v>
      </c>
      <c r="F5751" s="54"/>
      <c r="G5751" s="54"/>
      <c r="H5751" s="54"/>
      <c r="I5751" s="51">
        <v>16289.0</v>
      </c>
      <c r="J5751" s="54"/>
      <c r="K5751" s="54"/>
    </row>
    <row r="5752">
      <c r="A5752" s="49" t="s">
        <v>11759</v>
      </c>
      <c r="B5752" s="49" t="s">
        <v>11760</v>
      </c>
      <c r="C5752" s="50">
        <v>17.16</v>
      </c>
      <c r="D5752" s="51">
        <v>-0.93</v>
      </c>
      <c r="E5752" s="52">
        <v>-0.0514</v>
      </c>
      <c r="F5752" s="53">
        <v>1.63E10</v>
      </c>
      <c r="G5752" s="49" t="s">
        <v>56</v>
      </c>
      <c r="H5752" s="51">
        <v>2021.0</v>
      </c>
      <c r="I5752" s="51">
        <v>4.1284478E7</v>
      </c>
      <c r="J5752" s="49" t="s">
        <v>95</v>
      </c>
      <c r="K5752" s="49" t="s">
        <v>1289</v>
      </c>
    </row>
    <row r="5753">
      <c r="A5753" s="49" t="s">
        <v>11761</v>
      </c>
      <c r="B5753" s="49" t="s">
        <v>11762</v>
      </c>
      <c r="C5753" s="50">
        <v>96.85</v>
      </c>
      <c r="D5753" s="51">
        <v>-1.96</v>
      </c>
      <c r="E5753" s="52">
        <v>-0.0198</v>
      </c>
      <c r="F5753" s="53">
        <v>2.02E10</v>
      </c>
      <c r="G5753" s="49" t="s">
        <v>56</v>
      </c>
      <c r="I5753" s="51">
        <v>749998.0</v>
      </c>
      <c r="J5753" s="49" t="s">
        <v>72</v>
      </c>
      <c r="K5753" s="49" t="s">
        <v>185</v>
      </c>
    </row>
    <row r="5754">
      <c r="A5754" s="49" t="s">
        <v>11763</v>
      </c>
      <c r="B5754" s="49" t="s">
        <v>11764</v>
      </c>
      <c r="C5754" s="50">
        <v>24.86</v>
      </c>
      <c r="D5754" s="51">
        <v>0.13</v>
      </c>
      <c r="E5754" s="52">
        <v>0.0053</v>
      </c>
      <c r="F5754" s="54"/>
      <c r="G5754" s="49" t="s">
        <v>56</v>
      </c>
      <c r="I5754" s="51">
        <v>1747.0</v>
      </c>
      <c r="J5754" s="54"/>
      <c r="K5754" s="54"/>
    </row>
    <row r="5755">
      <c r="A5755" s="49" t="s">
        <v>11765</v>
      </c>
      <c r="B5755" s="49" t="s">
        <v>11766</v>
      </c>
      <c r="C5755" s="50">
        <v>3.2799</v>
      </c>
      <c r="D5755" s="51">
        <v>-0.0301</v>
      </c>
      <c r="E5755" s="52">
        <v>-0.0091</v>
      </c>
      <c r="F5755" s="51">
        <v>4.7263828E7</v>
      </c>
      <c r="G5755" s="49" t="s">
        <v>56</v>
      </c>
      <c r="H5755" s="51">
        <v>2015.0</v>
      </c>
      <c r="I5755" s="51">
        <v>3676.0</v>
      </c>
      <c r="J5755" s="49" t="s">
        <v>57</v>
      </c>
      <c r="K5755" s="49" t="s">
        <v>1573</v>
      </c>
    </row>
    <row r="5756">
      <c r="A5756" s="49" t="s">
        <v>11767</v>
      </c>
      <c r="B5756" s="49" t="s">
        <v>11768</v>
      </c>
      <c r="C5756" s="50">
        <v>4.21</v>
      </c>
      <c r="D5756" s="51">
        <v>-0.04</v>
      </c>
      <c r="E5756" s="52">
        <v>-0.0094</v>
      </c>
      <c r="F5756" s="53">
        <v>2.03E9</v>
      </c>
      <c r="G5756" s="49" t="s">
        <v>56</v>
      </c>
      <c r="H5756" s="51">
        <v>2020.0</v>
      </c>
      <c r="I5756" s="51">
        <v>2839552.0</v>
      </c>
      <c r="J5756" s="49" t="s">
        <v>57</v>
      </c>
      <c r="K5756" s="49" t="s">
        <v>249</v>
      </c>
    </row>
    <row r="5757">
      <c r="A5757" s="49" t="s">
        <v>11769</v>
      </c>
      <c r="B5757" s="49" t="s">
        <v>11770</v>
      </c>
      <c r="C5757" s="50">
        <v>7.43</v>
      </c>
      <c r="D5757" s="51">
        <v>-0.07</v>
      </c>
      <c r="E5757" s="52">
        <v>-0.0093</v>
      </c>
      <c r="F5757" s="53">
        <v>1.47E10</v>
      </c>
      <c r="G5757" s="49" t="s">
        <v>56</v>
      </c>
      <c r="H5757" s="51">
        <v>2020.0</v>
      </c>
      <c r="I5757" s="51">
        <v>2483195.0</v>
      </c>
      <c r="J5757" s="49" t="s">
        <v>72</v>
      </c>
      <c r="K5757" s="49" t="s">
        <v>650</v>
      </c>
    </row>
    <row r="5758">
      <c r="A5758" s="49" t="s">
        <v>11771</v>
      </c>
      <c r="B5758" s="49" t="s">
        <v>11772</v>
      </c>
      <c r="C5758" s="50">
        <v>117.05</v>
      </c>
      <c r="D5758" s="51">
        <v>0.74</v>
      </c>
      <c r="E5758" s="52">
        <v>0.0064</v>
      </c>
      <c r="F5758" s="53">
        <v>7.64E9</v>
      </c>
      <c r="G5758" s="49" t="s">
        <v>56</v>
      </c>
      <c r="H5758" s="51">
        <v>1997.0</v>
      </c>
      <c r="I5758" s="51">
        <v>751071.0</v>
      </c>
      <c r="J5758" s="49" t="s">
        <v>95</v>
      </c>
      <c r="K5758" s="49" t="s">
        <v>2120</v>
      </c>
    </row>
    <row r="5759">
      <c r="A5759" s="49" t="s">
        <v>11773</v>
      </c>
      <c r="B5759" s="49" t="s">
        <v>11774</v>
      </c>
      <c r="C5759" s="50">
        <v>6.79</v>
      </c>
      <c r="D5759" s="51">
        <v>-0.29</v>
      </c>
      <c r="E5759" s="52">
        <v>-0.041</v>
      </c>
      <c r="F5759" s="53">
        <v>8.29E8</v>
      </c>
      <c r="G5759" s="49" t="s">
        <v>56</v>
      </c>
      <c r="H5759" s="51">
        <v>2020.0</v>
      </c>
      <c r="I5759" s="51">
        <v>714919.0</v>
      </c>
      <c r="J5759" s="49" t="s">
        <v>82</v>
      </c>
      <c r="K5759" s="49" t="s">
        <v>139</v>
      </c>
    </row>
    <row r="5760">
      <c r="A5760" s="49" t="s">
        <v>11775</v>
      </c>
      <c r="B5760" s="49" t="s">
        <v>11776</v>
      </c>
      <c r="C5760" s="50">
        <v>5.71</v>
      </c>
      <c r="D5760" s="51">
        <v>-0.05</v>
      </c>
      <c r="E5760" s="52">
        <v>-0.0087</v>
      </c>
      <c r="F5760" s="53">
        <v>2.7E8</v>
      </c>
      <c r="G5760" s="49" t="s">
        <v>56</v>
      </c>
      <c r="I5760" s="51">
        <v>111880.0</v>
      </c>
      <c r="J5760" s="49" t="s">
        <v>95</v>
      </c>
      <c r="K5760" s="49" t="s">
        <v>409</v>
      </c>
    </row>
    <row r="5761">
      <c r="A5761" s="49" t="s">
        <v>11777</v>
      </c>
      <c r="B5761" s="49" t="s">
        <v>11778</v>
      </c>
      <c r="C5761" s="50">
        <v>134.59</v>
      </c>
      <c r="D5761" s="51">
        <v>-2.93</v>
      </c>
      <c r="E5761" s="52">
        <v>-0.0213</v>
      </c>
      <c r="F5761" s="53">
        <v>6.14E9</v>
      </c>
      <c r="G5761" s="49" t="s">
        <v>56</v>
      </c>
      <c r="I5761" s="51">
        <v>187878.0</v>
      </c>
      <c r="J5761" s="49" t="s">
        <v>72</v>
      </c>
      <c r="K5761" s="49" t="s">
        <v>237</v>
      </c>
    </row>
    <row r="5762">
      <c r="A5762" s="49" t="s">
        <v>11779</v>
      </c>
      <c r="B5762" s="49" t="s">
        <v>11780</v>
      </c>
      <c r="C5762" s="50">
        <v>9.62</v>
      </c>
      <c r="D5762" s="51">
        <v>-0.13</v>
      </c>
      <c r="E5762" s="52">
        <v>-0.0133</v>
      </c>
      <c r="F5762" s="53">
        <v>1.51E9</v>
      </c>
      <c r="G5762" s="49" t="s">
        <v>56</v>
      </c>
      <c r="H5762" s="51">
        <v>2011.0</v>
      </c>
      <c r="I5762" s="51">
        <v>1196848.0</v>
      </c>
      <c r="J5762" s="49" t="s">
        <v>68</v>
      </c>
      <c r="K5762" s="49" t="s">
        <v>86</v>
      </c>
    </row>
    <row r="5763">
      <c r="A5763" s="49" t="s">
        <v>11781</v>
      </c>
      <c r="B5763" s="49" t="s">
        <v>11782</v>
      </c>
      <c r="C5763" s="50">
        <v>23.55</v>
      </c>
      <c r="D5763" s="51">
        <v>-0.01</v>
      </c>
      <c r="E5763" s="52">
        <v>-4.0E-4</v>
      </c>
      <c r="F5763" s="54"/>
      <c r="G5763" s="49" t="s">
        <v>56</v>
      </c>
      <c r="I5763" s="51">
        <v>24547.0</v>
      </c>
      <c r="J5763" s="54"/>
      <c r="K5763" s="54"/>
    </row>
    <row r="5764">
      <c r="A5764" s="49" t="s">
        <v>11783</v>
      </c>
      <c r="B5764" s="49" t="s">
        <v>11784</v>
      </c>
      <c r="C5764" s="50">
        <v>3.1</v>
      </c>
      <c r="D5764" s="51">
        <v>-0.38</v>
      </c>
      <c r="E5764" s="52">
        <v>-0.1092</v>
      </c>
      <c r="F5764" s="51">
        <v>9.3307529E7</v>
      </c>
      <c r="G5764" s="49" t="s">
        <v>56</v>
      </c>
      <c r="I5764" s="51">
        <v>45922.0</v>
      </c>
      <c r="J5764" s="49" t="s">
        <v>82</v>
      </c>
      <c r="K5764" s="49" t="s">
        <v>83</v>
      </c>
    </row>
    <row r="5765">
      <c r="A5765" s="49" t="s">
        <v>11785</v>
      </c>
      <c r="B5765" s="49" t="s">
        <v>11786</v>
      </c>
      <c r="C5765" s="50">
        <v>11.8</v>
      </c>
      <c r="D5765" s="51">
        <v>-0.31</v>
      </c>
      <c r="E5765" s="52">
        <v>-0.0256</v>
      </c>
      <c r="F5765" s="51">
        <v>0.0</v>
      </c>
      <c r="G5765" s="54"/>
      <c r="H5765" s="51">
        <v>2022.0</v>
      </c>
      <c r="I5765" s="51">
        <v>132506.0</v>
      </c>
      <c r="J5765" s="49" t="s">
        <v>72</v>
      </c>
      <c r="K5765" s="49" t="s">
        <v>124</v>
      </c>
    </row>
    <row r="5766">
      <c r="A5766" s="49" t="s">
        <v>11787</v>
      </c>
      <c r="B5766" s="49" t="s">
        <v>11788</v>
      </c>
      <c r="C5766" s="50">
        <v>1.59</v>
      </c>
      <c r="D5766" s="51">
        <v>0.01</v>
      </c>
      <c r="E5766" s="52">
        <v>0.0063</v>
      </c>
      <c r="F5766" s="53">
        <v>2.5E9</v>
      </c>
      <c r="G5766" s="54"/>
      <c r="H5766" s="51">
        <v>2021.0</v>
      </c>
      <c r="I5766" s="51">
        <v>3928263.0</v>
      </c>
      <c r="J5766" s="49" t="s">
        <v>82</v>
      </c>
      <c r="K5766" s="49" t="s">
        <v>211</v>
      </c>
    </row>
    <row r="5767">
      <c r="A5767" s="49" t="s">
        <v>11789</v>
      </c>
      <c r="B5767" s="49" t="s">
        <v>11790</v>
      </c>
      <c r="C5767" s="50">
        <v>3.385</v>
      </c>
      <c r="D5767" s="51">
        <v>-0.14</v>
      </c>
      <c r="E5767" s="52">
        <v>-0.0397</v>
      </c>
      <c r="F5767" s="53">
        <v>1.28E8</v>
      </c>
      <c r="G5767" s="49" t="s">
        <v>56</v>
      </c>
      <c r="H5767" s="51">
        <v>2021.0</v>
      </c>
      <c r="I5767" s="51">
        <v>22015.0</v>
      </c>
      <c r="J5767" s="49" t="s">
        <v>82</v>
      </c>
      <c r="K5767" s="49" t="s">
        <v>83</v>
      </c>
    </row>
    <row r="5768">
      <c r="A5768" s="49" t="s">
        <v>11791</v>
      </c>
      <c r="B5768" s="49" t="s">
        <v>11792</v>
      </c>
      <c r="C5768" s="50">
        <v>25.53</v>
      </c>
      <c r="D5768" s="51">
        <v>0.33</v>
      </c>
      <c r="E5768" s="52">
        <v>0.0131</v>
      </c>
      <c r="F5768" s="53">
        <v>2.51E8</v>
      </c>
      <c r="G5768" s="49" t="s">
        <v>56</v>
      </c>
      <c r="H5768" s="51">
        <v>2012.0</v>
      </c>
      <c r="I5768" s="51">
        <v>21057.0</v>
      </c>
      <c r="J5768" s="49" t="s">
        <v>72</v>
      </c>
      <c r="K5768" s="49" t="s">
        <v>650</v>
      </c>
    </row>
    <row r="5769">
      <c r="A5769" s="49" t="s">
        <v>11793</v>
      </c>
      <c r="B5769" s="49" t="s">
        <v>11794</v>
      </c>
      <c r="C5769" s="50">
        <v>10.6</v>
      </c>
      <c r="D5769" s="51">
        <v>-0.32</v>
      </c>
      <c r="E5769" s="52">
        <v>-0.0293</v>
      </c>
      <c r="F5769" s="53">
        <v>1.92E8</v>
      </c>
      <c r="G5769" s="49" t="s">
        <v>56</v>
      </c>
      <c r="H5769" s="51">
        <v>2013.0</v>
      </c>
      <c r="I5769" s="51">
        <v>294082.0</v>
      </c>
      <c r="J5769" s="49" t="s">
        <v>72</v>
      </c>
      <c r="K5769" s="49" t="s">
        <v>68</v>
      </c>
    </row>
    <row r="5770">
      <c r="A5770" s="49" t="s">
        <v>11795</v>
      </c>
      <c r="B5770" s="49" t="s">
        <v>11796</v>
      </c>
      <c r="C5770" s="50">
        <v>9.66</v>
      </c>
      <c r="D5770" s="51">
        <v>-0.5</v>
      </c>
      <c r="E5770" s="52">
        <v>-0.0492</v>
      </c>
      <c r="F5770" s="53">
        <v>1.1E8</v>
      </c>
      <c r="G5770" s="49" t="s">
        <v>56</v>
      </c>
      <c r="H5770" s="51">
        <v>2019.0</v>
      </c>
      <c r="I5770" s="51">
        <v>23322.0</v>
      </c>
      <c r="J5770" s="49" t="s">
        <v>72</v>
      </c>
      <c r="K5770" s="49" t="s">
        <v>133</v>
      </c>
    </row>
    <row r="5771">
      <c r="A5771" s="49" t="s">
        <v>11797</v>
      </c>
      <c r="B5771" s="49" t="s">
        <v>11798</v>
      </c>
      <c r="C5771" s="50">
        <v>6.82</v>
      </c>
      <c r="D5771" s="51">
        <v>0.18</v>
      </c>
      <c r="E5771" s="52">
        <v>0.0271</v>
      </c>
      <c r="F5771" s="53">
        <v>1.14E8</v>
      </c>
      <c r="G5771" s="49" t="s">
        <v>56</v>
      </c>
      <c r="I5771" s="51">
        <v>64329.0</v>
      </c>
      <c r="J5771" s="49" t="s">
        <v>107</v>
      </c>
      <c r="K5771" s="49" t="s">
        <v>348</v>
      </c>
    </row>
    <row r="5772">
      <c r="A5772" s="49" t="s">
        <v>11799</v>
      </c>
      <c r="B5772" s="49" t="s">
        <v>11800</v>
      </c>
      <c r="C5772" s="50">
        <v>55.34</v>
      </c>
      <c r="D5772" s="51">
        <v>-2.92</v>
      </c>
      <c r="E5772" s="52">
        <v>-0.0501</v>
      </c>
      <c r="F5772" s="53">
        <v>6.04E9</v>
      </c>
      <c r="G5772" s="49" t="s">
        <v>56</v>
      </c>
      <c r="H5772" s="51">
        <v>1997.0</v>
      </c>
      <c r="I5772" s="51">
        <v>1264063.0</v>
      </c>
      <c r="J5772" s="49" t="s">
        <v>107</v>
      </c>
      <c r="K5772" s="49" t="s">
        <v>108</v>
      </c>
    </row>
    <row r="5773">
      <c r="A5773" s="49" t="s">
        <v>11801</v>
      </c>
      <c r="B5773" s="49" t="s">
        <v>11802</v>
      </c>
      <c r="C5773" s="50">
        <v>4.15</v>
      </c>
      <c r="D5773" s="51">
        <v>-0.24</v>
      </c>
      <c r="E5773" s="52">
        <v>-0.0547</v>
      </c>
      <c r="F5773" s="51">
        <v>2.6154068E7</v>
      </c>
      <c r="G5773" s="49" t="s">
        <v>56</v>
      </c>
      <c r="I5773" s="51">
        <v>65503.0</v>
      </c>
      <c r="J5773" s="49" t="s">
        <v>145</v>
      </c>
      <c r="K5773" s="49" t="s">
        <v>2409</v>
      </c>
    </row>
    <row r="5774">
      <c r="A5774" s="49" t="s">
        <v>11803</v>
      </c>
      <c r="B5774" s="49" t="s">
        <v>11804</v>
      </c>
      <c r="C5774" s="50">
        <v>142.29</v>
      </c>
      <c r="D5774" s="51">
        <v>-0.14</v>
      </c>
      <c r="E5774" s="52">
        <v>-0.001</v>
      </c>
      <c r="F5774" s="53">
        <v>2.09E10</v>
      </c>
      <c r="G5774" s="49" t="s">
        <v>56</v>
      </c>
      <c r="I5774" s="51">
        <v>1000979.0</v>
      </c>
      <c r="J5774" s="49" t="s">
        <v>82</v>
      </c>
      <c r="K5774" s="49" t="s">
        <v>178</v>
      </c>
    </row>
    <row r="5775">
      <c r="A5775" s="49" t="s">
        <v>11805</v>
      </c>
      <c r="B5775" s="49" t="s">
        <v>11806</v>
      </c>
      <c r="C5775" s="50">
        <v>10.69</v>
      </c>
      <c r="D5775" s="51">
        <v>-0.01</v>
      </c>
      <c r="E5775" s="52">
        <v>-9.0E-4</v>
      </c>
      <c r="F5775" s="51">
        <v>0.0</v>
      </c>
      <c r="G5775" s="49" t="s">
        <v>56</v>
      </c>
      <c r="H5775" s="51">
        <v>2021.0</v>
      </c>
      <c r="I5775" s="51">
        <v>162.0</v>
      </c>
      <c r="J5775" s="49" t="s">
        <v>72</v>
      </c>
      <c r="K5775" s="49" t="s">
        <v>73</v>
      </c>
    </row>
    <row r="5776">
      <c r="A5776" s="49" t="s">
        <v>11807</v>
      </c>
      <c r="B5776" s="49" t="s">
        <v>11808</v>
      </c>
      <c r="C5776" s="50">
        <v>11.04</v>
      </c>
      <c r="D5776" s="51">
        <v>-0.46</v>
      </c>
      <c r="E5776" s="52">
        <v>-0.04</v>
      </c>
      <c r="F5776" s="51">
        <v>0.0</v>
      </c>
      <c r="G5776" s="49" t="s">
        <v>56</v>
      </c>
      <c r="H5776" s="51">
        <v>2021.0</v>
      </c>
      <c r="I5776" s="51">
        <v>100.0</v>
      </c>
      <c r="J5776" s="49" t="s">
        <v>72</v>
      </c>
      <c r="K5776" s="49" t="s">
        <v>73</v>
      </c>
    </row>
    <row r="5777">
      <c r="A5777" s="49" t="s">
        <v>11809</v>
      </c>
      <c r="B5777" s="49" t="s">
        <v>11810</v>
      </c>
      <c r="C5777" s="50">
        <v>0.071</v>
      </c>
      <c r="D5777" s="51">
        <v>-0.009</v>
      </c>
      <c r="E5777" s="52">
        <v>-0.1125</v>
      </c>
      <c r="F5777" s="51">
        <v>0.0</v>
      </c>
      <c r="G5777" s="49" t="s">
        <v>56</v>
      </c>
      <c r="H5777" s="51">
        <v>2021.0</v>
      </c>
      <c r="I5777" s="51">
        <v>1420.0</v>
      </c>
      <c r="J5777" s="49" t="s">
        <v>72</v>
      </c>
      <c r="K5777" s="49" t="s">
        <v>73</v>
      </c>
    </row>
    <row r="5778">
      <c r="A5778" s="49" t="s">
        <v>11811</v>
      </c>
      <c r="B5778" s="49" t="s">
        <v>11812</v>
      </c>
      <c r="C5778" s="50">
        <v>13.73</v>
      </c>
      <c r="D5778" s="51">
        <v>-0.15</v>
      </c>
      <c r="E5778" s="52">
        <v>-0.0108</v>
      </c>
      <c r="F5778" s="51">
        <v>8.750497E7</v>
      </c>
      <c r="G5778" s="54"/>
      <c r="H5778" s="51">
        <v>2018.0</v>
      </c>
      <c r="I5778" s="51">
        <v>9687.0</v>
      </c>
      <c r="J5778" s="49" t="s">
        <v>72</v>
      </c>
      <c r="K5778" s="49" t="s">
        <v>321</v>
      </c>
    </row>
    <row r="5779">
      <c r="A5779" s="49" t="s">
        <v>11813</v>
      </c>
      <c r="B5779" s="49" t="s">
        <v>11814</v>
      </c>
      <c r="C5779" s="50">
        <v>12.86</v>
      </c>
      <c r="D5779" s="51">
        <v>-0.03</v>
      </c>
      <c r="E5779" s="52">
        <v>-0.0023</v>
      </c>
      <c r="F5779" s="53">
        <v>2.54E8</v>
      </c>
      <c r="G5779" s="54"/>
      <c r="H5779" s="51">
        <v>2019.0</v>
      </c>
      <c r="I5779" s="51">
        <v>66600.0</v>
      </c>
      <c r="J5779" s="49" t="s">
        <v>72</v>
      </c>
      <c r="K5779" s="49" t="s">
        <v>481</v>
      </c>
    </row>
    <row r="5780">
      <c r="A5780" s="49" t="s">
        <v>11815</v>
      </c>
      <c r="B5780" s="49" t="s">
        <v>11816</v>
      </c>
      <c r="C5780" s="50">
        <v>14.1</v>
      </c>
      <c r="D5780" s="51">
        <v>-0.07</v>
      </c>
      <c r="E5780" s="52">
        <v>-0.0049</v>
      </c>
      <c r="F5780" s="53">
        <v>2.78E8</v>
      </c>
      <c r="G5780" s="54"/>
      <c r="H5780" s="51">
        <v>2022.0</v>
      </c>
      <c r="I5780" s="51">
        <v>13597.0</v>
      </c>
      <c r="J5780" s="49" t="s">
        <v>72</v>
      </c>
      <c r="K5780" s="49" t="s">
        <v>124</v>
      </c>
    </row>
    <row r="5781">
      <c r="A5781" s="49" t="s">
        <v>11817</v>
      </c>
      <c r="B5781" s="49" t="s">
        <v>11818</v>
      </c>
      <c r="C5781" s="50">
        <v>2.09</v>
      </c>
      <c r="D5781" s="51">
        <v>-0.07</v>
      </c>
      <c r="E5781" s="52">
        <v>-0.0324</v>
      </c>
      <c r="F5781" s="53">
        <v>1.86E8</v>
      </c>
      <c r="G5781" s="49" t="s">
        <v>56</v>
      </c>
      <c r="H5781" s="51">
        <v>2015.0</v>
      </c>
      <c r="I5781" s="51">
        <v>214029.0</v>
      </c>
      <c r="J5781" s="49" t="s">
        <v>95</v>
      </c>
      <c r="K5781" s="49" t="s">
        <v>215</v>
      </c>
    </row>
    <row r="5782">
      <c r="A5782" s="49" t="s">
        <v>11819</v>
      </c>
      <c r="B5782" s="49" t="s">
        <v>11820</v>
      </c>
      <c r="C5782" s="50">
        <v>24.9612</v>
      </c>
      <c r="D5782" s="51">
        <v>0.0112</v>
      </c>
      <c r="E5782" s="52">
        <v>5.0E-4</v>
      </c>
      <c r="F5782" s="54"/>
      <c r="G5782" s="54"/>
      <c r="H5782" s="54"/>
      <c r="I5782" s="51">
        <v>36980.0</v>
      </c>
      <c r="J5782" s="54"/>
      <c r="K5782" s="54"/>
    </row>
    <row r="5783">
      <c r="A5783" s="49" t="s">
        <v>11821</v>
      </c>
      <c r="B5783" s="49" t="s">
        <v>11822</v>
      </c>
      <c r="C5783" s="50">
        <v>23.33</v>
      </c>
      <c r="D5783" s="51">
        <v>-0.87</v>
      </c>
      <c r="E5783" s="52">
        <v>-0.036</v>
      </c>
      <c r="F5783" s="53">
        <v>7.38E8</v>
      </c>
      <c r="G5783" s="49" t="s">
        <v>56</v>
      </c>
      <c r="I5783" s="51">
        <v>102407.0</v>
      </c>
      <c r="J5783" s="49" t="s">
        <v>72</v>
      </c>
      <c r="K5783" s="49" t="s">
        <v>68</v>
      </c>
    </row>
    <row r="5784">
      <c r="A5784" s="49" t="s">
        <v>11823</v>
      </c>
      <c r="B5784" s="49" t="s">
        <v>11824</v>
      </c>
      <c r="C5784" s="50">
        <v>7.92</v>
      </c>
      <c r="D5784" s="51">
        <v>-0.13</v>
      </c>
      <c r="E5784" s="52">
        <v>-0.0162</v>
      </c>
      <c r="F5784" s="53">
        <v>3.66E8</v>
      </c>
      <c r="G5784" s="49" t="s">
        <v>56</v>
      </c>
      <c r="I5784" s="51">
        <v>112834.0</v>
      </c>
      <c r="J5784" s="49" t="s">
        <v>72</v>
      </c>
      <c r="K5784" s="49" t="s">
        <v>124</v>
      </c>
    </row>
    <row r="5785">
      <c r="A5785" s="49" t="s">
        <v>11825</v>
      </c>
      <c r="B5785" s="49" t="s">
        <v>11826</v>
      </c>
      <c r="C5785" s="50">
        <v>1.7</v>
      </c>
      <c r="D5785" s="51">
        <v>-0.085</v>
      </c>
      <c r="E5785" s="52">
        <v>-0.0476</v>
      </c>
      <c r="F5785" s="51">
        <v>4.8432427E7</v>
      </c>
      <c r="G5785" s="49" t="s">
        <v>56</v>
      </c>
      <c r="H5785" s="51">
        <v>1998.0</v>
      </c>
      <c r="I5785" s="51">
        <v>182101.0</v>
      </c>
      <c r="J5785" s="49" t="s">
        <v>82</v>
      </c>
      <c r="K5785" s="49" t="s">
        <v>83</v>
      </c>
    </row>
    <row r="5786">
      <c r="A5786" s="49" t="s">
        <v>11827</v>
      </c>
      <c r="B5786" s="49" t="s">
        <v>11828</v>
      </c>
      <c r="C5786" s="50">
        <v>5.52</v>
      </c>
      <c r="D5786" s="51">
        <v>-0.17</v>
      </c>
      <c r="E5786" s="52">
        <v>-0.0299</v>
      </c>
      <c r="F5786" s="53">
        <v>4.09E8</v>
      </c>
      <c r="G5786" s="49" t="s">
        <v>56</v>
      </c>
      <c r="H5786" s="51">
        <v>2020.0</v>
      </c>
      <c r="I5786" s="51">
        <v>453064.0</v>
      </c>
      <c r="J5786" s="49" t="s">
        <v>82</v>
      </c>
      <c r="K5786" s="49" t="s">
        <v>83</v>
      </c>
    </row>
    <row r="5787">
      <c r="A5787" s="49" t="s">
        <v>11829</v>
      </c>
      <c r="B5787" s="49" t="s">
        <v>11830</v>
      </c>
      <c r="C5787" s="50">
        <v>0.3973</v>
      </c>
      <c r="D5787" s="51">
        <v>-0.0189</v>
      </c>
      <c r="E5787" s="52">
        <v>-0.0454</v>
      </c>
      <c r="F5787" s="51">
        <v>804800.0</v>
      </c>
      <c r="G5787" s="49" t="s">
        <v>56</v>
      </c>
      <c r="H5787" s="51">
        <v>2021.0</v>
      </c>
      <c r="I5787" s="51">
        <v>2279438.0</v>
      </c>
      <c r="J5787" s="49" t="s">
        <v>82</v>
      </c>
      <c r="K5787" s="49" t="s">
        <v>83</v>
      </c>
    </row>
    <row r="5788">
      <c r="A5788" s="49" t="s">
        <v>11831</v>
      </c>
      <c r="B5788" s="49" t="s">
        <v>11832</v>
      </c>
      <c r="C5788" s="50">
        <v>28.79</v>
      </c>
      <c r="D5788" s="51">
        <v>-0.47</v>
      </c>
      <c r="E5788" s="52">
        <v>-0.0161</v>
      </c>
      <c r="F5788" s="53">
        <v>2.73E9</v>
      </c>
      <c r="G5788" s="49" t="s">
        <v>56</v>
      </c>
      <c r="H5788" s="51">
        <v>2013.0</v>
      </c>
      <c r="I5788" s="51">
        <v>982821.0</v>
      </c>
      <c r="J5788" s="49" t="s">
        <v>107</v>
      </c>
      <c r="K5788" s="49" t="s">
        <v>348</v>
      </c>
    </row>
    <row r="5789">
      <c r="A5789" s="49" t="s">
        <v>11833</v>
      </c>
      <c r="B5789" s="49" t="s">
        <v>11834</v>
      </c>
      <c r="C5789" s="50">
        <v>13.91</v>
      </c>
      <c r="D5789" s="51">
        <v>-0.11</v>
      </c>
      <c r="E5789" s="52">
        <v>-0.0079</v>
      </c>
      <c r="F5789" s="53">
        <v>3.41E8</v>
      </c>
      <c r="G5789" s="49" t="s">
        <v>56</v>
      </c>
      <c r="H5789" s="51">
        <v>2017.0</v>
      </c>
      <c r="I5789" s="51">
        <v>61542.0</v>
      </c>
      <c r="J5789" s="49" t="s">
        <v>223</v>
      </c>
      <c r="K5789" s="49" t="s">
        <v>224</v>
      </c>
    </row>
    <row r="5790">
      <c r="A5790" s="49" t="s">
        <v>11835</v>
      </c>
      <c r="B5790" s="49" t="s">
        <v>11836</v>
      </c>
      <c r="C5790" s="50">
        <v>1.31</v>
      </c>
      <c r="D5790" s="51">
        <v>0.06</v>
      </c>
      <c r="E5790" s="52">
        <v>0.048</v>
      </c>
      <c r="F5790" s="51">
        <v>6.2287073E7</v>
      </c>
      <c r="G5790" s="49" t="s">
        <v>138</v>
      </c>
      <c r="H5790" s="51">
        <v>2020.0</v>
      </c>
      <c r="I5790" s="51">
        <v>121310.0</v>
      </c>
      <c r="J5790" s="49" t="s">
        <v>82</v>
      </c>
      <c r="K5790" s="49" t="s">
        <v>244</v>
      </c>
    </row>
    <row r="5791">
      <c r="A5791" s="49" t="s">
        <v>11837</v>
      </c>
      <c r="B5791" s="49" t="s">
        <v>11838</v>
      </c>
      <c r="C5791" s="50">
        <v>16.04</v>
      </c>
      <c r="D5791" s="51">
        <v>-0.48</v>
      </c>
      <c r="E5791" s="52">
        <v>-0.0291</v>
      </c>
      <c r="F5791" s="53">
        <v>7.88E8</v>
      </c>
      <c r="G5791" s="49" t="s">
        <v>56</v>
      </c>
      <c r="H5791" s="51">
        <v>2003.0</v>
      </c>
      <c r="I5791" s="51">
        <v>163914.0</v>
      </c>
      <c r="J5791" s="49" t="s">
        <v>72</v>
      </c>
      <c r="K5791" s="49" t="s">
        <v>124</v>
      </c>
    </row>
    <row r="5792">
      <c r="A5792" s="49" t="s">
        <v>11839</v>
      </c>
      <c r="B5792" s="49" t="s">
        <v>11840</v>
      </c>
      <c r="C5792" s="50">
        <v>218.54</v>
      </c>
      <c r="D5792" s="51">
        <v>-4.49</v>
      </c>
      <c r="E5792" s="52">
        <v>-0.0201</v>
      </c>
      <c r="F5792" s="53">
        <v>1.12E10</v>
      </c>
      <c r="G5792" s="49" t="s">
        <v>236</v>
      </c>
      <c r="H5792" s="54"/>
      <c r="I5792" s="51">
        <v>380152.0</v>
      </c>
      <c r="J5792" s="49" t="s">
        <v>72</v>
      </c>
      <c r="K5792" s="49" t="s">
        <v>237</v>
      </c>
    </row>
    <row r="5793">
      <c r="A5793" s="49" t="s">
        <v>11841</v>
      </c>
      <c r="B5793" s="49" t="s">
        <v>11842</v>
      </c>
      <c r="C5793" s="50">
        <v>20.71</v>
      </c>
      <c r="D5793" s="51">
        <v>0.1</v>
      </c>
      <c r="E5793" s="52">
        <v>0.0049</v>
      </c>
      <c r="F5793" s="54"/>
      <c r="G5793" s="49" t="s">
        <v>236</v>
      </c>
      <c r="H5793" s="54"/>
      <c r="I5793" s="51">
        <v>28389.0</v>
      </c>
      <c r="J5793" s="54"/>
      <c r="K5793" s="54"/>
    </row>
    <row r="5794">
      <c r="A5794" s="49" t="s">
        <v>11843</v>
      </c>
      <c r="B5794" s="49" t="s">
        <v>11844</v>
      </c>
      <c r="C5794" s="50">
        <v>15.35</v>
      </c>
      <c r="D5794" s="51">
        <v>-0.09</v>
      </c>
      <c r="E5794" s="52">
        <v>-0.0058</v>
      </c>
      <c r="F5794" s="54"/>
      <c r="G5794" s="49" t="s">
        <v>236</v>
      </c>
      <c r="H5794" s="54"/>
      <c r="I5794" s="51">
        <v>24473.0</v>
      </c>
      <c r="J5794" s="54"/>
      <c r="K5794" s="54"/>
    </row>
    <row r="5795">
      <c r="A5795" s="49" t="s">
        <v>11845</v>
      </c>
      <c r="B5795" s="49" t="s">
        <v>11846</v>
      </c>
      <c r="C5795" s="50">
        <v>25.11</v>
      </c>
      <c r="D5795" s="51">
        <v>-0.4</v>
      </c>
      <c r="E5795" s="52">
        <v>-0.0157</v>
      </c>
      <c r="F5795" s="53">
        <v>1.41E9</v>
      </c>
      <c r="G5795" s="49" t="s">
        <v>56</v>
      </c>
      <c r="H5795" s="51">
        <v>2023.0</v>
      </c>
      <c r="I5795" s="51">
        <v>165726.0</v>
      </c>
      <c r="J5795" s="49" t="s">
        <v>72</v>
      </c>
      <c r="K5795" s="49" t="s">
        <v>133</v>
      </c>
    </row>
    <row r="5796">
      <c r="A5796" s="49" t="s">
        <v>11847</v>
      </c>
      <c r="B5796" s="49" t="s">
        <v>11848</v>
      </c>
      <c r="C5796" s="50">
        <v>5.56</v>
      </c>
      <c r="D5796" s="51">
        <v>0.17</v>
      </c>
      <c r="E5796" s="52">
        <v>0.0315</v>
      </c>
      <c r="F5796" s="53">
        <v>2.23E9</v>
      </c>
      <c r="G5796" s="49" t="s">
        <v>138</v>
      </c>
      <c r="I5796" s="51">
        <v>463489.0</v>
      </c>
      <c r="J5796" s="49" t="s">
        <v>365</v>
      </c>
      <c r="K5796" s="49" t="s">
        <v>456</v>
      </c>
    </row>
    <row r="5797">
      <c r="A5797" s="49" t="s">
        <v>11849</v>
      </c>
      <c r="B5797" s="49" t="s">
        <v>11850</v>
      </c>
      <c r="C5797" s="50">
        <v>0.6501</v>
      </c>
      <c r="D5797" s="51">
        <v>0.0151</v>
      </c>
      <c r="E5797" s="52">
        <v>0.0238</v>
      </c>
      <c r="F5797" s="51">
        <v>5.161794E7</v>
      </c>
      <c r="G5797" s="49" t="s">
        <v>138</v>
      </c>
      <c r="I5797" s="51">
        <v>26071.0</v>
      </c>
      <c r="J5797" s="49" t="s">
        <v>365</v>
      </c>
      <c r="K5797" s="49" t="s">
        <v>456</v>
      </c>
    </row>
    <row r="5798">
      <c r="A5798" s="49" t="s">
        <v>11851</v>
      </c>
      <c r="B5798" s="49" t="s">
        <v>11852</v>
      </c>
      <c r="C5798" s="50">
        <v>1.1372</v>
      </c>
      <c r="D5798" s="51">
        <v>0.0672</v>
      </c>
      <c r="E5798" s="52">
        <v>0.0628</v>
      </c>
      <c r="F5798" s="51">
        <v>1.2160171E7</v>
      </c>
      <c r="G5798" s="49" t="s">
        <v>56</v>
      </c>
      <c r="H5798" s="51">
        <v>2021.0</v>
      </c>
      <c r="I5798" s="51">
        <v>6857.0</v>
      </c>
      <c r="J5798" s="49" t="s">
        <v>82</v>
      </c>
      <c r="K5798" s="49" t="s">
        <v>83</v>
      </c>
    </row>
    <row r="5799">
      <c r="A5799" s="49" t="s">
        <v>11853</v>
      </c>
      <c r="B5799" s="49" t="s">
        <v>11854</v>
      </c>
      <c r="C5799" s="50">
        <v>38.63</v>
      </c>
      <c r="D5799" s="51">
        <v>-0.13</v>
      </c>
      <c r="E5799" s="52">
        <v>-0.0034</v>
      </c>
      <c r="F5799" s="53">
        <v>2.04E9</v>
      </c>
      <c r="G5799" s="49" t="s">
        <v>56</v>
      </c>
      <c r="H5799" s="51">
        <v>2018.0</v>
      </c>
      <c r="I5799" s="51">
        <v>336314.0</v>
      </c>
      <c r="J5799" s="49" t="s">
        <v>57</v>
      </c>
      <c r="K5799" s="49" t="s">
        <v>269</v>
      </c>
    </row>
    <row r="5800">
      <c r="A5800" s="49" t="s">
        <v>11855</v>
      </c>
      <c r="B5800" s="49" t="s">
        <v>11856</v>
      </c>
      <c r="C5800" s="50">
        <v>61.17</v>
      </c>
      <c r="D5800" s="51">
        <v>-0.79</v>
      </c>
      <c r="E5800" s="52">
        <v>-0.0128</v>
      </c>
      <c r="F5800" s="53">
        <v>1.86E9</v>
      </c>
      <c r="G5800" s="49" t="s">
        <v>56</v>
      </c>
      <c r="H5800" s="51">
        <v>1993.0</v>
      </c>
      <c r="I5800" s="51">
        <v>147042.0</v>
      </c>
      <c r="J5800" s="49" t="s">
        <v>57</v>
      </c>
      <c r="K5800" s="49" t="s">
        <v>279</v>
      </c>
    </row>
    <row r="5801">
      <c r="A5801" s="49" t="s">
        <v>11857</v>
      </c>
      <c r="B5801" s="49" t="s">
        <v>11858</v>
      </c>
      <c r="C5801" s="50">
        <v>10.52</v>
      </c>
      <c r="D5801" s="51">
        <v>-0.03</v>
      </c>
      <c r="E5801" s="52">
        <v>-0.0028</v>
      </c>
      <c r="F5801" s="51">
        <v>0.0</v>
      </c>
      <c r="G5801" s="49" t="s">
        <v>56</v>
      </c>
      <c r="H5801" s="51">
        <v>2022.0</v>
      </c>
      <c r="I5801" s="51">
        <v>314.0</v>
      </c>
      <c r="J5801" s="49" t="s">
        <v>72</v>
      </c>
      <c r="K5801" s="49" t="s">
        <v>73</v>
      </c>
    </row>
    <row r="5802">
      <c r="A5802" s="49" t="s">
        <v>11859</v>
      </c>
      <c r="B5802" s="49" t="s">
        <v>11860</v>
      </c>
      <c r="C5802" s="50">
        <v>0.0795</v>
      </c>
      <c r="D5802" s="51">
        <v>0.0053</v>
      </c>
      <c r="E5802" s="52">
        <v>0.0714</v>
      </c>
      <c r="F5802" s="51">
        <v>0.0</v>
      </c>
      <c r="G5802" s="49" t="s">
        <v>56</v>
      </c>
      <c r="H5802" s="51">
        <v>2022.0</v>
      </c>
      <c r="I5802" s="51">
        <v>200.0</v>
      </c>
      <c r="J5802" s="49" t="s">
        <v>72</v>
      </c>
      <c r="K5802" s="49" t="s">
        <v>73</v>
      </c>
    </row>
    <row r="5803">
      <c r="A5803" s="49" t="s">
        <v>11861</v>
      </c>
      <c r="B5803" s="49" t="s">
        <v>11862</v>
      </c>
      <c r="C5803" s="50">
        <v>124.28</v>
      </c>
      <c r="D5803" s="51">
        <v>-2.9</v>
      </c>
      <c r="E5803" s="52">
        <v>-0.0228</v>
      </c>
      <c r="F5803" s="53">
        <v>2.31E9</v>
      </c>
      <c r="G5803" s="49" t="s">
        <v>56</v>
      </c>
      <c r="H5803" s="51">
        <v>1960.0</v>
      </c>
      <c r="I5803" s="51">
        <v>185429.0</v>
      </c>
      <c r="J5803" s="49" t="s">
        <v>57</v>
      </c>
      <c r="K5803" s="49" t="s">
        <v>345</v>
      </c>
    </row>
    <row r="5804">
      <c r="A5804" s="49" t="s">
        <v>11863</v>
      </c>
      <c r="B5804" s="49" t="s">
        <v>11864</v>
      </c>
      <c r="C5804" s="50">
        <v>11.88</v>
      </c>
      <c r="D5804" s="51">
        <v>-0.15</v>
      </c>
      <c r="E5804" s="52">
        <v>-0.0125</v>
      </c>
      <c r="F5804" s="53">
        <v>1.5E9</v>
      </c>
      <c r="G5804" s="49" t="s">
        <v>56</v>
      </c>
      <c r="I5804" s="51">
        <v>1598210.0</v>
      </c>
      <c r="J5804" s="49" t="s">
        <v>68</v>
      </c>
      <c r="K5804" s="49" t="s">
        <v>86</v>
      </c>
    </row>
    <row r="5805">
      <c r="A5805" s="49" t="s">
        <v>11865</v>
      </c>
      <c r="B5805" s="49" t="s">
        <v>11866</v>
      </c>
      <c r="C5805" s="50">
        <v>9.77</v>
      </c>
      <c r="D5805" s="51">
        <v>-0.1</v>
      </c>
      <c r="E5805" s="52">
        <v>-0.0101</v>
      </c>
      <c r="F5805" s="53">
        <v>7.54E9</v>
      </c>
      <c r="G5805" s="49" t="s">
        <v>138</v>
      </c>
      <c r="I5805" s="51">
        <v>4183903.0</v>
      </c>
      <c r="J5805" s="49" t="s">
        <v>82</v>
      </c>
      <c r="K5805" s="49" t="s">
        <v>83</v>
      </c>
    </row>
    <row r="5806">
      <c r="A5806" s="49" t="s">
        <v>11867</v>
      </c>
      <c r="B5806" s="49" t="s">
        <v>11868</v>
      </c>
      <c r="C5806" s="50">
        <v>271.52</v>
      </c>
      <c r="D5806" s="51">
        <v>-4.05</v>
      </c>
      <c r="E5806" s="52">
        <v>-0.0147</v>
      </c>
      <c r="F5806" s="53">
        <v>3.12E10</v>
      </c>
      <c r="G5806" s="49" t="s">
        <v>56</v>
      </c>
      <c r="I5806" s="51">
        <v>970997.0</v>
      </c>
      <c r="J5806" s="49" t="s">
        <v>57</v>
      </c>
      <c r="K5806" s="49" t="s">
        <v>111</v>
      </c>
    </row>
    <row r="5807">
      <c r="A5807" s="49" t="s">
        <v>11869</v>
      </c>
      <c r="B5807" s="49" t="s">
        <v>11870</v>
      </c>
      <c r="C5807" s="50">
        <v>62.48</v>
      </c>
      <c r="D5807" s="51">
        <v>0.38</v>
      </c>
      <c r="E5807" s="52">
        <v>0.0061</v>
      </c>
      <c r="F5807" s="53">
        <v>8.84E9</v>
      </c>
      <c r="G5807" s="49" t="s">
        <v>56</v>
      </c>
      <c r="H5807" s="51">
        <v>2017.0</v>
      </c>
      <c r="I5807" s="51">
        <v>6134921.0</v>
      </c>
      <c r="J5807" s="49" t="s">
        <v>520</v>
      </c>
      <c r="K5807" s="49" t="s">
        <v>521</v>
      </c>
    </row>
    <row r="5808">
      <c r="A5808" s="49" t="s">
        <v>11871</v>
      </c>
      <c r="B5808" s="49" t="s">
        <v>11872</v>
      </c>
      <c r="C5808" s="50">
        <v>32.92</v>
      </c>
      <c r="D5808" s="51">
        <v>-3.0</v>
      </c>
      <c r="E5808" s="52">
        <v>-0.0835</v>
      </c>
      <c r="F5808" s="53">
        <v>1.62E10</v>
      </c>
      <c r="G5808" s="49" t="s">
        <v>56</v>
      </c>
      <c r="I5808" s="51">
        <v>9196805.0</v>
      </c>
      <c r="J5808" s="49" t="s">
        <v>72</v>
      </c>
      <c r="K5808" s="49" t="s">
        <v>104</v>
      </c>
    </row>
    <row r="5809">
      <c r="A5809" s="49" t="s">
        <v>11873</v>
      </c>
      <c r="B5809" s="49" t="s">
        <v>11874</v>
      </c>
      <c r="C5809" s="50">
        <v>9.42</v>
      </c>
      <c r="D5809" s="51">
        <v>-0.29</v>
      </c>
      <c r="E5809" s="52">
        <v>-0.0299</v>
      </c>
      <c r="F5809" s="53">
        <v>1.37E8</v>
      </c>
      <c r="G5809" s="49" t="s">
        <v>56</v>
      </c>
      <c r="H5809" s="51">
        <v>2020.0</v>
      </c>
      <c r="I5809" s="51">
        <v>17214.0</v>
      </c>
      <c r="J5809" s="49" t="s">
        <v>72</v>
      </c>
      <c r="K5809" s="49" t="s">
        <v>237</v>
      </c>
    </row>
    <row r="5810">
      <c r="A5810" s="49" t="s">
        <v>11875</v>
      </c>
      <c r="B5810" s="49" t="s">
        <v>11876</v>
      </c>
      <c r="C5810" s="50">
        <v>487.53</v>
      </c>
      <c r="D5810" s="51">
        <v>-5.37</v>
      </c>
      <c r="E5810" s="52">
        <v>-0.0109</v>
      </c>
      <c r="F5810" s="53">
        <v>5.2E10</v>
      </c>
      <c r="G5810" s="49" t="s">
        <v>56</v>
      </c>
      <c r="H5810" s="51">
        <v>1992.0</v>
      </c>
      <c r="I5810" s="51">
        <v>428258.0</v>
      </c>
      <c r="J5810" s="49" t="s">
        <v>57</v>
      </c>
      <c r="K5810" s="49" t="s">
        <v>111</v>
      </c>
    </row>
    <row r="5811">
      <c r="A5811" s="49" t="s">
        <v>11877</v>
      </c>
      <c r="B5811" s="49" t="s">
        <v>11878</v>
      </c>
      <c r="C5811" s="50">
        <v>11.8</v>
      </c>
      <c r="D5811" s="51">
        <v>-0.01</v>
      </c>
      <c r="E5811" s="52">
        <v>-9.0E-4</v>
      </c>
      <c r="F5811" s="51">
        <v>6.2401114E7</v>
      </c>
      <c r="G5811" s="49" t="s">
        <v>56</v>
      </c>
      <c r="H5811" s="51">
        <v>2021.0</v>
      </c>
      <c r="I5811" s="51">
        <v>1584.0</v>
      </c>
      <c r="J5811" s="49" t="s">
        <v>72</v>
      </c>
      <c r="K5811" s="49" t="s">
        <v>73</v>
      </c>
    </row>
    <row r="5812">
      <c r="A5812" s="49" t="s">
        <v>11879</v>
      </c>
      <c r="B5812" s="49" t="s">
        <v>11880</v>
      </c>
      <c r="C5812" s="50">
        <v>0.03</v>
      </c>
      <c r="D5812" s="51">
        <v>0.0</v>
      </c>
      <c r="E5812" s="52">
        <v>0.0</v>
      </c>
      <c r="F5812" s="51">
        <v>1339551.0</v>
      </c>
      <c r="G5812" s="49" t="s">
        <v>56</v>
      </c>
      <c r="H5812" s="51">
        <v>2021.0</v>
      </c>
      <c r="I5812" s="51">
        <v>58000.0</v>
      </c>
      <c r="J5812" s="49" t="s">
        <v>72</v>
      </c>
      <c r="K5812" s="49" t="s">
        <v>73</v>
      </c>
    </row>
    <row r="5813">
      <c r="A5813" s="49" t="s">
        <v>11881</v>
      </c>
      <c r="B5813" s="49" t="s">
        <v>11882</v>
      </c>
      <c r="C5813" s="50">
        <v>10.82</v>
      </c>
      <c r="D5813" s="51">
        <v>0.0</v>
      </c>
      <c r="E5813" s="52">
        <v>0.0</v>
      </c>
      <c r="F5813" s="51">
        <v>0.0</v>
      </c>
      <c r="G5813" s="54"/>
      <c r="H5813" s="51">
        <v>2021.0</v>
      </c>
      <c r="I5813" s="51">
        <v>386.0</v>
      </c>
      <c r="J5813" s="49" t="s">
        <v>72</v>
      </c>
      <c r="K5813" s="49" t="s">
        <v>73</v>
      </c>
    </row>
    <row r="5814">
      <c r="A5814" s="49" t="s">
        <v>11883</v>
      </c>
      <c r="B5814" s="49" t="s">
        <v>11884</v>
      </c>
      <c r="C5814" s="50">
        <v>116.26</v>
      </c>
      <c r="D5814" s="51">
        <v>-0.98</v>
      </c>
      <c r="E5814" s="52">
        <v>-0.0084</v>
      </c>
      <c r="F5814" s="53">
        <v>3.94E10</v>
      </c>
      <c r="G5814" s="49" t="s">
        <v>56</v>
      </c>
      <c r="H5814" s="51">
        <v>1985.0</v>
      </c>
      <c r="I5814" s="51">
        <v>2101689.0</v>
      </c>
      <c r="J5814" s="49" t="s">
        <v>95</v>
      </c>
      <c r="K5814" s="49" t="s">
        <v>451</v>
      </c>
    </row>
    <row r="5815">
      <c r="A5815" s="49" t="s">
        <v>11885</v>
      </c>
      <c r="B5815" s="49" t="s">
        <v>11886</v>
      </c>
      <c r="C5815" s="50">
        <v>6.79</v>
      </c>
      <c r="D5815" s="51">
        <v>-0.09</v>
      </c>
      <c r="E5815" s="52">
        <v>-0.0131</v>
      </c>
      <c r="F5815" s="53">
        <v>1.23E9</v>
      </c>
      <c r="G5815" s="49" t="s">
        <v>56</v>
      </c>
      <c r="H5815" s="51">
        <v>2021.0</v>
      </c>
      <c r="I5815" s="51">
        <v>839145.0</v>
      </c>
      <c r="J5815" s="49" t="s">
        <v>95</v>
      </c>
      <c r="K5815" s="49" t="s">
        <v>69</v>
      </c>
    </row>
    <row r="5816">
      <c r="A5816" s="49" t="s">
        <v>11887</v>
      </c>
      <c r="B5816" s="49" t="s">
        <v>11888</v>
      </c>
      <c r="C5816" s="50">
        <v>6.27</v>
      </c>
      <c r="D5816" s="51">
        <v>-0.05</v>
      </c>
      <c r="E5816" s="52">
        <v>-0.0079</v>
      </c>
      <c r="F5816" s="53">
        <v>5.94E8</v>
      </c>
      <c r="G5816" s="49" t="s">
        <v>56</v>
      </c>
      <c r="H5816" s="51">
        <v>2018.0</v>
      </c>
      <c r="I5816" s="51">
        <v>457472.0</v>
      </c>
      <c r="J5816" s="49" t="s">
        <v>107</v>
      </c>
      <c r="K5816" s="49" t="s">
        <v>348</v>
      </c>
    </row>
    <row r="5817">
      <c r="A5817" s="49" t="s">
        <v>11889</v>
      </c>
      <c r="B5817" s="49" t="s">
        <v>11890</v>
      </c>
      <c r="C5817" s="50">
        <v>51.16</v>
      </c>
      <c r="D5817" s="51">
        <v>-0.76</v>
      </c>
      <c r="E5817" s="52">
        <v>-0.0146</v>
      </c>
      <c r="F5817" s="53">
        <v>3.12E9</v>
      </c>
      <c r="G5817" s="49" t="s">
        <v>56</v>
      </c>
      <c r="H5817" s="51">
        <v>2015.0</v>
      </c>
      <c r="I5817" s="51">
        <v>605027.0</v>
      </c>
      <c r="J5817" s="49" t="s">
        <v>107</v>
      </c>
      <c r="K5817" s="49" t="s">
        <v>262</v>
      </c>
    </row>
    <row r="5818">
      <c r="A5818" s="49" t="s">
        <v>11891</v>
      </c>
      <c r="B5818" s="49" t="s">
        <v>11892</v>
      </c>
      <c r="C5818" s="50">
        <v>8.33</v>
      </c>
      <c r="D5818" s="51">
        <v>0.1</v>
      </c>
      <c r="E5818" s="52">
        <v>0.0122</v>
      </c>
      <c r="F5818" s="53">
        <v>2.82E8</v>
      </c>
      <c r="G5818" s="49" t="s">
        <v>56</v>
      </c>
      <c r="H5818" s="51">
        <v>2021.0</v>
      </c>
      <c r="I5818" s="51">
        <v>207940.0</v>
      </c>
      <c r="J5818" s="49" t="s">
        <v>82</v>
      </c>
      <c r="K5818" s="49" t="s">
        <v>83</v>
      </c>
    </row>
    <row r="5819">
      <c r="A5819" s="49" t="s">
        <v>11893</v>
      </c>
      <c r="B5819" s="49" t="s">
        <v>11894</v>
      </c>
      <c r="C5819" s="50">
        <v>1.0</v>
      </c>
      <c r="D5819" s="51">
        <v>0.01</v>
      </c>
      <c r="E5819" s="52">
        <v>0.0101</v>
      </c>
      <c r="F5819" s="51">
        <v>4.2332006E7</v>
      </c>
      <c r="G5819" s="49" t="s">
        <v>56</v>
      </c>
      <c r="H5819" s="51">
        <v>2021.0</v>
      </c>
      <c r="I5819" s="51">
        <v>7794.0</v>
      </c>
      <c r="J5819" s="49" t="s">
        <v>82</v>
      </c>
      <c r="K5819" s="49" t="s">
        <v>244</v>
      </c>
    </row>
    <row r="5820">
      <c r="A5820" s="49" t="s">
        <v>11895</v>
      </c>
      <c r="B5820" s="49" t="s">
        <v>11896</v>
      </c>
      <c r="C5820" s="50">
        <v>94.41</v>
      </c>
      <c r="D5820" s="51">
        <v>-0.8</v>
      </c>
      <c r="E5820" s="52">
        <v>-0.0084</v>
      </c>
      <c r="F5820" s="53">
        <v>1.22E10</v>
      </c>
      <c r="G5820" s="49" t="s">
        <v>56</v>
      </c>
      <c r="I5820" s="51">
        <v>669995.0</v>
      </c>
      <c r="J5820" s="49" t="s">
        <v>95</v>
      </c>
      <c r="K5820" s="49" t="s">
        <v>1667</v>
      </c>
    </row>
    <row r="5821">
      <c r="A5821" s="49" t="s">
        <v>11897</v>
      </c>
      <c r="B5821" s="49" t="s">
        <v>11898</v>
      </c>
      <c r="C5821" s="50">
        <v>28.11</v>
      </c>
      <c r="D5821" s="51">
        <v>0.65</v>
      </c>
      <c r="E5821" s="52">
        <v>0.0237</v>
      </c>
      <c r="F5821" s="53">
        <v>1.69E10</v>
      </c>
      <c r="G5821" s="49" t="s">
        <v>56</v>
      </c>
      <c r="H5821" s="51">
        <v>2020.0</v>
      </c>
      <c r="I5821" s="51">
        <v>2066483.0</v>
      </c>
      <c r="J5821" s="49" t="s">
        <v>82</v>
      </c>
      <c r="K5821" s="49" t="s">
        <v>83</v>
      </c>
    </row>
    <row r="5822">
      <c r="A5822" s="49" t="s">
        <v>11899</v>
      </c>
      <c r="B5822" s="49" t="s">
        <v>11900</v>
      </c>
      <c r="C5822" s="50">
        <v>10.2</v>
      </c>
      <c r="D5822" s="51">
        <v>-0.19</v>
      </c>
      <c r="E5822" s="52">
        <v>-0.0183</v>
      </c>
      <c r="F5822" s="53">
        <v>8.85E8</v>
      </c>
      <c r="G5822" s="49" t="s">
        <v>56</v>
      </c>
      <c r="I5822" s="51">
        <v>603061.0</v>
      </c>
      <c r="J5822" s="49" t="s">
        <v>68</v>
      </c>
      <c r="K5822" s="49" t="s">
        <v>86</v>
      </c>
    </row>
    <row r="5823">
      <c r="A5823" s="49" t="s">
        <v>11901</v>
      </c>
      <c r="B5823" s="49" t="s">
        <v>11902</v>
      </c>
      <c r="C5823" s="50">
        <v>50.0</v>
      </c>
      <c r="D5823" s="51">
        <v>-0.08</v>
      </c>
      <c r="E5823" s="52">
        <v>-0.0016</v>
      </c>
      <c r="F5823" s="54"/>
      <c r="G5823" s="49" t="s">
        <v>56</v>
      </c>
      <c r="I5823" s="51">
        <v>1144.0</v>
      </c>
      <c r="J5823" s="54"/>
      <c r="K5823" s="54"/>
    </row>
    <row r="5824">
      <c r="A5824" s="49" t="s">
        <v>11903</v>
      </c>
      <c r="B5824" s="49" t="s">
        <v>11904</v>
      </c>
      <c r="C5824" s="50">
        <v>4.52</v>
      </c>
      <c r="D5824" s="51">
        <v>-0.34</v>
      </c>
      <c r="E5824" s="52">
        <v>-0.07</v>
      </c>
      <c r="F5824" s="53">
        <v>1.9E8</v>
      </c>
      <c r="G5824" s="49" t="s">
        <v>121</v>
      </c>
      <c r="H5824" s="51">
        <v>2020.0</v>
      </c>
      <c r="I5824" s="51">
        <v>155001.0</v>
      </c>
      <c r="J5824" s="49" t="s">
        <v>82</v>
      </c>
      <c r="K5824" s="49" t="s">
        <v>309</v>
      </c>
    </row>
    <row r="5825">
      <c r="A5825" s="49" t="s">
        <v>11905</v>
      </c>
      <c r="B5825" s="49" t="s">
        <v>11906</v>
      </c>
      <c r="C5825" s="50">
        <v>9.47</v>
      </c>
      <c r="D5825" s="51">
        <v>-0.3</v>
      </c>
      <c r="E5825" s="52">
        <v>-0.0307</v>
      </c>
      <c r="F5825" s="53">
        <v>1.27E9</v>
      </c>
      <c r="G5825" s="49" t="s">
        <v>56</v>
      </c>
      <c r="H5825" s="51">
        <v>2002.0</v>
      </c>
      <c r="I5825" s="51">
        <v>935249.0</v>
      </c>
      <c r="J5825" s="49" t="s">
        <v>72</v>
      </c>
      <c r="K5825" s="49" t="s">
        <v>481</v>
      </c>
    </row>
    <row r="5826">
      <c r="A5826" s="49" t="s">
        <v>11907</v>
      </c>
      <c r="B5826" s="49" t="s">
        <v>11908</v>
      </c>
      <c r="C5826" s="50">
        <v>10.93</v>
      </c>
      <c r="D5826" s="51">
        <v>0.01</v>
      </c>
      <c r="E5826" s="52">
        <v>9.0E-4</v>
      </c>
      <c r="F5826" s="51">
        <v>0.0</v>
      </c>
      <c r="G5826" s="54"/>
      <c r="H5826" s="51">
        <v>2021.0</v>
      </c>
      <c r="I5826" s="51">
        <v>250420.0</v>
      </c>
      <c r="J5826" s="49" t="s">
        <v>72</v>
      </c>
      <c r="K5826" s="49" t="s">
        <v>73</v>
      </c>
    </row>
    <row r="5827">
      <c r="A5827" s="49" t="s">
        <v>11909</v>
      </c>
      <c r="B5827" s="49" t="s">
        <v>11910</v>
      </c>
      <c r="C5827" s="50">
        <v>46.64</v>
      </c>
      <c r="D5827" s="51">
        <v>-0.41</v>
      </c>
      <c r="E5827" s="52">
        <v>-0.0087</v>
      </c>
      <c r="F5827" s="53">
        <v>3.35E8</v>
      </c>
      <c r="G5827" s="49" t="s">
        <v>56</v>
      </c>
      <c r="H5827" s="51">
        <v>2019.0</v>
      </c>
      <c r="I5827" s="51">
        <v>5641.0</v>
      </c>
      <c r="J5827" s="49" t="s">
        <v>95</v>
      </c>
      <c r="K5827" s="49" t="s">
        <v>163</v>
      </c>
    </row>
    <row r="5828">
      <c r="A5828" s="49" t="s">
        <v>11911</v>
      </c>
      <c r="B5828" s="49" t="s">
        <v>11912</v>
      </c>
      <c r="C5828" s="50">
        <v>34.74</v>
      </c>
      <c r="D5828" s="51">
        <v>-0.35</v>
      </c>
      <c r="E5828" s="52">
        <v>-0.01</v>
      </c>
      <c r="F5828" s="53">
        <v>8.38E9</v>
      </c>
      <c r="G5828" s="49" t="s">
        <v>56</v>
      </c>
      <c r="I5828" s="51">
        <v>2579035.0</v>
      </c>
      <c r="J5828" s="49" t="s">
        <v>223</v>
      </c>
      <c r="K5828" s="49" t="s">
        <v>953</v>
      </c>
    </row>
    <row r="5829">
      <c r="A5829" s="49" t="s">
        <v>11913</v>
      </c>
      <c r="B5829" s="49" t="s">
        <v>11914</v>
      </c>
      <c r="C5829" s="50">
        <v>8.07</v>
      </c>
      <c r="D5829" s="51">
        <v>-0.01</v>
      </c>
      <c r="E5829" s="52">
        <v>-0.0012</v>
      </c>
      <c r="F5829" s="53">
        <v>1.29E8</v>
      </c>
      <c r="G5829" s="49" t="s">
        <v>56</v>
      </c>
      <c r="H5829" s="51">
        <v>2002.0</v>
      </c>
      <c r="I5829" s="51">
        <v>126259.0</v>
      </c>
      <c r="J5829" s="49" t="s">
        <v>95</v>
      </c>
      <c r="K5829" s="49" t="s">
        <v>1195</v>
      </c>
    </row>
    <row r="5830">
      <c r="A5830" s="49" t="s">
        <v>11915</v>
      </c>
      <c r="B5830" s="49" t="s">
        <v>11916</v>
      </c>
      <c r="C5830" s="50">
        <v>41.6</v>
      </c>
      <c r="D5830" s="51">
        <v>0.24</v>
      </c>
      <c r="E5830" s="52">
        <v>0.0058</v>
      </c>
      <c r="F5830" s="53">
        <v>4.34E9</v>
      </c>
      <c r="G5830" s="49" t="s">
        <v>56</v>
      </c>
      <c r="H5830" s="51">
        <v>2016.0</v>
      </c>
      <c r="I5830" s="51">
        <v>417495.0</v>
      </c>
      <c r="J5830" s="49" t="s">
        <v>95</v>
      </c>
      <c r="K5830" s="49" t="s">
        <v>163</v>
      </c>
    </row>
    <row r="5831">
      <c r="A5831" s="49" t="s">
        <v>11917</v>
      </c>
      <c r="B5831" s="49" t="s">
        <v>11918</v>
      </c>
      <c r="C5831" s="50">
        <v>124.81</v>
      </c>
      <c r="D5831" s="51">
        <v>-0.88</v>
      </c>
      <c r="E5831" s="52">
        <v>-0.007</v>
      </c>
      <c r="F5831" s="53">
        <v>8.28E9</v>
      </c>
      <c r="G5831" s="49" t="s">
        <v>56</v>
      </c>
      <c r="H5831" s="51">
        <v>1976.0</v>
      </c>
      <c r="I5831" s="51">
        <v>465725.0</v>
      </c>
      <c r="J5831" s="54"/>
      <c r="K5831" s="54"/>
    </row>
    <row r="5832">
      <c r="A5832" s="49" t="s">
        <v>11919</v>
      </c>
      <c r="B5832" s="49" t="s">
        <v>11920</v>
      </c>
      <c r="C5832" s="50">
        <v>250.3</v>
      </c>
      <c r="D5832" s="51">
        <v>-3.48</v>
      </c>
      <c r="E5832" s="52">
        <v>-0.0137</v>
      </c>
      <c r="F5832" s="53">
        <v>1.47E10</v>
      </c>
      <c r="G5832" s="49" t="s">
        <v>56</v>
      </c>
      <c r="H5832" s="51">
        <v>1994.0</v>
      </c>
      <c r="I5832" s="51">
        <v>331018.0</v>
      </c>
      <c r="J5832" s="49" t="s">
        <v>57</v>
      </c>
      <c r="K5832" s="49" t="s">
        <v>64</v>
      </c>
    </row>
    <row r="5833">
      <c r="A5833" s="49" t="s">
        <v>11921</v>
      </c>
      <c r="B5833" s="49" t="s">
        <v>11922</v>
      </c>
      <c r="C5833" s="50">
        <v>15.06</v>
      </c>
      <c r="D5833" s="51">
        <v>-0.04</v>
      </c>
      <c r="E5833" s="52">
        <v>-0.0027</v>
      </c>
      <c r="F5833" s="51">
        <v>5.032415E7</v>
      </c>
      <c r="G5833" s="54"/>
      <c r="H5833" s="51">
        <v>2019.0</v>
      </c>
      <c r="I5833" s="51">
        <v>3095.0</v>
      </c>
      <c r="J5833" s="49" t="s">
        <v>72</v>
      </c>
      <c r="K5833" s="49" t="s">
        <v>124</v>
      </c>
    </row>
    <row r="5834">
      <c r="A5834" s="49" t="s">
        <v>11923</v>
      </c>
      <c r="B5834" s="49" t="s">
        <v>11924</v>
      </c>
      <c r="C5834" s="50">
        <v>145.79</v>
      </c>
      <c r="D5834" s="51">
        <v>-1.43</v>
      </c>
      <c r="E5834" s="52">
        <v>-0.0097</v>
      </c>
      <c r="F5834" s="53">
        <v>4.61E10</v>
      </c>
      <c r="G5834" s="49" t="s">
        <v>56</v>
      </c>
      <c r="H5834" s="51">
        <v>1998.0</v>
      </c>
      <c r="I5834" s="51">
        <v>899983.0</v>
      </c>
      <c r="J5834" s="49" t="s">
        <v>365</v>
      </c>
      <c r="K5834" s="49" t="s">
        <v>893</v>
      </c>
    </row>
    <row r="5835">
      <c r="A5835" s="49" t="s">
        <v>11925</v>
      </c>
      <c r="B5835" s="49" t="s">
        <v>11926</v>
      </c>
      <c r="C5835" s="50">
        <v>3.69</v>
      </c>
      <c r="D5835" s="51">
        <v>-0.11</v>
      </c>
      <c r="E5835" s="52">
        <v>-0.029</v>
      </c>
      <c r="F5835" s="53">
        <v>8.19E8</v>
      </c>
      <c r="G5835" s="49" t="s">
        <v>56</v>
      </c>
      <c r="H5835" s="51">
        <v>2020.0</v>
      </c>
      <c r="I5835" s="51">
        <v>374284.0</v>
      </c>
      <c r="J5835" s="49" t="s">
        <v>95</v>
      </c>
      <c r="K5835" s="49" t="s">
        <v>229</v>
      </c>
    </row>
    <row r="5836">
      <c r="A5836" s="49" t="s">
        <v>11927</v>
      </c>
      <c r="B5836" s="49" t="s">
        <v>11928</v>
      </c>
      <c r="C5836" s="50">
        <v>3.73</v>
      </c>
      <c r="D5836" s="51">
        <v>-0.05</v>
      </c>
      <c r="E5836" s="52">
        <v>-0.0132</v>
      </c>
      <c r="F5836" s="53">
        <v>6.46E8</v>
      </c>
      <c r="G5836" s="54"/>
      <c r="H5836" s="51">
        <v>2021.0</v>
      </c>
      <c r="I5836" s="51">
        <v>334040.0</v>
      </c>
      <c r="J5836" s="49" t="s">
        <v>107</v>
      </c>
      <c r="K5836" s="49" t="s">
        <v>348</v>
      </c>
    </row>
    <row r="5837">
      <c r="A5837" s="49" t="s">
        <v>11929</v>
      </c>
      <c r="B5837" s="49" t="s">
        <v>11930</v>
      </c>
      <c r="C5837" s="50">
        <v>0.232</v>
      </c>
      <c r="D5837" s="51">
        <v>-0.062</v>
      </c>
      <c r="E5837" s="52">
        <v>-0.2109</v>
      </c>
      <c r="F5837" s="51">
        <v>800968.0</v>
      </c>
      <c r="G5837" s="49" t="s">
        <v>56</v>
      </c>
      <c r="H5837" s="51">
        <v>2016.0</v>
      </c>
      <c r="I5837" s="51">
        <v>2291394.0</v>
      </c>
      <c r="J5837" s="49" t="s">
        <v>82</v>
      </c>
      <c r="K5837" s="49" t="s">
        <v>178</v>
      </c>
    </row>
    <row r="5838">
      <c r="A5838" s="49" t="s">
        <v>11931</v>
      </c>
      <c r="B5838" s="49" t="s">
        <v>11932</v>
      </c>
      <c r="C5838" s="50">
        <v>2.32</v>
      </c>
      <c r="D5838" s="51">
        <v>-0.05</v>
      </c>
      <c r="E5838" s="52">
        <v>-0.0211</v>
      </c>
      <c r="F5838" s="51">
        <v>6.866292E7</v>
      </c>
      <c r="G5838" s="49" t="s">
        <v>56</v>
      </c>
      <c r="I5838" s="51">
        <v>23858.0</v>
      </c>
      <c r="J5838" s="49" t="s">
        <v>95</v>
      </c>
      <c r="K5838" s="49" t="s">
        <v>215</v>
      </c>
    </row>
    <row r="5839">
      <c r="A5839" s="49" t="s">
        <v>11933</v>
      </c>
      <c r="B5839" s="49" t="s">
        <v>11934</v>
      </c>
      <c r="C5839" s="50">
        <v>5.9</v>
      </c>
      <c r="D5839" s="51">
        <v>-0.07</v>
      </c>
      <c r="E5839" s="52">
        <v>-0.0117</v>
      </c>
      <c r="F5839" s="53">
        <v>3.82E8</v>
      </c>
      <c r="G5839" s="49" t="s">
        <v>56</v>
      </c>
      <c r="H5839" s="51">
        <v>2021.0</v>
      </c>
      <c r="I5839" s="51">
        <v>25544.0</v>
      </c>
      <c r="J5839" s="49" t="s">
        <v>95</v>
      </c>
      <c r="K5839" s="49" t="s">
        <v>901</v>
      </c>
    </row>
    <row r="5840">
      <c r="A5840" s="49" t="s">
        <v>11935</v>
      </c>
      <c r="B5840" s="49" t="s">
        <v>11936</v>
      </c>
      <c r="C5840" s="50">
        <v>1.25</v>
      </c>
      <c r="D5840" s="51">
        <v>0.1</v>
      </c>
      <c r="E5840" s="52">
        <v>0.087</v>
      </c>
      <c r="F5840" s="51">
        <v>8.0881804E7</v>
      </c>
      <c r="G5840" s="49" t="s">
        <v>56</v>
      </c>
      <c r="H5840" s="51">
        <v>2021.0</v>
      </c>
      <c r="I5840" s="51">
        <v>4510.0</v>
      </c>
      <c r="J5840" s="49" t="s">
        <v>95</v>
      </c>
      <c r="K5840" s="49" t="s">
        <v>901</v>
      </c>
    </row>
    <row r="5841">
      <c r="A5841" s="49" t="s">
        <v>11937</v>
      </c>
      <c r="B5841" s="49" t="s">
        <v>11938</v>
      </c>
      <c r="C5841" s="50">
        <v>3.19</v>
      </c>
      <c r="D5841" s="51">
        <v>0.03</v>
      </c>
      <c r="E5841" s="52">
        <v>0.0095</v>
      </c>
      <c r="F5841" s="51">
        <v>9.3148E7</v>
      </c>
      <c r="G5841" s="49" t="s">
        <v>67</v>
      </c>
      <c r="H5841" s="51">
        <v>2006.0</v>
      </c>
      <c r="I5841" s="51">
        <v>2023.0</v>
      </c>
      <c r="J5841" s="49" t="s">
        <v>107</v>
      </c>
      <c r="K5841" s="49" t="s">
        <v>262</v>
      </c>
    </row>
    <row r="5842">
      <c r="A5842" s="49" t="s">
        <v>11939</v>
      </c>
      <c r="B5842" s="49" t="s">
        <v>11940</v>
      </c>
      <c r="C5842" s="50">
        <v>30.42</v>
      </c>
      <c r="D5842" s="51">
        <v>-5.29</v>
      </c>
      <c r="E5842" s="52">
        <v>-0.1481</v>
      </c>
      <c r="F5842" s="53">
        <v>7.64E10</v>
      </c>
      <c r="G5842" s="49" t="s">
        <v>56</v>
      </c>
      <c r="H5842" s="51">
        <v>2022.0</v>
      </c>
      <c r="I5842" s="51">
        <v>2351688.0</v>
      </c>
      <c r="J5842" s="49" t="s">
        <v>95</v>
      </c>
      <c r="K5842" s="49" t="s">
        <v>69</v>
      </c>
    </row>
    <row r="5843">
      <c r="A5843" s="49" t="s">
        <v>11941</v>
      </c>
      <c r="B5843" s="49" t="s">
        <v>11942</v>
      </c>
      <c r="C5843" s="50">
        <v>73.89</v>
      </c>
      <c r="D5843" s="51">
        <v>-0.35</v>
      </c>
      <c r="E5843" s="52">
        <v>-0.0047</v>
      </c>
      <c r="F5843" s="53">
        <v>1.08E11</v>
      </c>
      <c r="G5843" s="49" t="s">
        <v>56</v>
      </c>
      <c r="I5843" s="51">
        <v>7419792.0</v>
      </c>
      <c r="J5843" s="49" t="s">
        <v>57</v>
      </c>
      <c r="K5843" s="49" t="s">
        <v>249</v>
      </c>
    </row>
    <row r="5844">
      <c r="A5844" s="49" t="s">
        <v>11943</v>
      </c>
      <c r="B5844" s="49" t="s">
        <v>11944</v>
      </c>
      <c r="C5844" s="50">
        <v>5.29</v>
      </c>
      <c r="D5844" s="51">
        <v>0.01</v>
      </c>
      <c r="E5844" s="52">
        <v>0.0019</v>
      </c>
      <c r="F5844" s="53">
        <v>2.04E9</v>
      </c>
      <c r="G5844" s="49" t="s">
        <v>56</v>
      </c>
      <c r="H5844" s="51">
        <v>2021.0</v>
      </c>
      <c r="I5844" s="51">
        <v>720472.0</v>
      </c>
      <c r="J5844" s="49" t="s">
        <v>107</v>
      </c>
      <c r="K5844" s="49" t="s">
        <v>262</v>
      </c>
    </row>
    <row r="5845">
      <c r="A5845" s="49" t="s">
        <v>11945</v>
      </c>
      <c r="B5845" s="49" t="s">
        <v>11946</v>
      </c>
      <c r="C5845" s="50">
        <v>1.15</v>
      </c>
      <c r="D5845" s="51">
        <v>-0.04</v>
      </c>
      <c r="E5845" s="52">
        <v>-0.0336</v>
      </c>
      <c r="F5845" s="53">
        <v>4.44E8</v>
      </c>
      <c r="G5845" s="49" t="s">
        <v>56</v>
      </c>
      <c r="H5845" s="51">
        <v>2021.0</v>
      </c>
      <c r="I5845" s="51">
        <v>1595.0</v>
      </c>
      <c r="J5845" s="49" t="s">
        <v>107</v>
      </c>
      <c r="K5845" s="49" t="s">
        <v>262</v>
      </c>
    </row>
    <row r="5846">
      <c r="A5846" s="49" t="s">
        <v>11947</v>
      </c>
      <c r="B5846" s="49" t="s">
        <v>11948</v>
      </c>
      <c r="C5846" s="50">
        <v>10.58</v>
      </c>
      <c r="D5846" s="51">
        <v>-0.98</v>
      </c>
      <c r="E5846" s="52">
        <v>-0.0848</v>
      </c>
      <c r="F5846" s="53">
        <v>2.3E9</v>
      </c>
      <c r="G5846" s="49" t="s">
        <v>56</v>
      </c>
      <c r="H5846" s="51">
        <v>2015.0</v>
      </c>
      <c r="I5846" s="51">
        <v>1.5566391E7</v>
      </c>
      <c r="J5846" s="49" t="s">
        <v>315</v>
      </c>
      <c r="K5846" s="49" t="s">
        <v>111</v>
      </c>
    </row>
    <row r="5847">
      <c r="A5847" s="49" t="s">
        <v>11949</v>
      </c>
      <c r="B5847" s="49" t="s">
        <v>11950</v>
      </c>
      <c r="C5847" s="50">
        <v>39.48</v>
      </c>
      <c r="D5847" s="51">
        <v>-1.08</v>
      </c>
      <c r="E5847" s="52">
        <v>-0.0266</v>
      </c>
      <c r="F5847" s="53">
        <v>3.19E9</v>
      </c>
      <c r="G5847" s="49" t="s">
        <v>56</v>
      </c>
      <c r="I5847" s="51">
        <v>222627.0</v>
      </c>
      <c r="J5847" s="49" t="s">
        <v>95</v>
      </c>
      <c r="K5847" s="49" t="s">
        <v>149</v>
      </c>
    </row>
    <row r="5848">
      <c r="A5848" s="49" t="s">
        <v>11951</v>
      </c>
      <c r="B5848" s="49" t="s">
        <v>11952</v>
      </c>
      <c r="C5848" s="50">
        <v>45.43</v>
      </c>
      <c r="D5848" s="51">
        <v>-0.97</v>
      </c>
      <c r="E5848" s="52">
        <v>-0.0209</v>
      </c>
      <c r="F5848" s="53">
        <v>3.67E9</v>
      </c>
      <c r="G5848" s="49" t="s">
        <v>56</v>
      </c>
      <c r="I5848" s="51">
        <v>16959.0</v>
      </c>
      <c r="J5848" s="49" t="s">
        <v>95</v>
      </c>
      <c r="K5848" s="49" t="s">
        <v>800</v>
      </c>
    </row>
    <row r="5849">
      <c r="A5849" s="49" t="s">
        <v>11953</v>
      </c>
      <c r="B5849" s="49" t="s">
        <v>11954</v>
      </c>
      <c r="C5849" s="50">
        <v>0.0415</v>
      </c>
      <c r="D5849" s="51">
        <v>-0.0175</v>
      </c>
      <c r="E5849" s="52">
        <v>-0.2966</v>
      </c>
      <c r="F5849" s="51">
        <v>4130711.0</v>
      </c>
      <c r="G5849" s="49" t="s">
        <v>56</v>
      </c>
      <c r="H5849" s="51">
        <v>2018.0</v>
      </c>
      <c r="I5849" s="51">
        <v>5.6834961E7</v>
      </c>
      <c r="J5849" s="49" t="s">
        <v>82</v>
      </c>
      <c r="K5849" s="49" t="s">
        <v>309</v>
      </c>
    </row>
    <row r="5850">
      <c r="A5850" s="49" t="s">
        <v>11955</v>
      </c>
      <c r="B5850" s="49" t="s">
        <v>11956</v>
      </c>
      <c r="C5850" s="50">
        <v>14.03</v>
      </c>
      <c r="D5850" s="51">
        <v>-0.53</v>
      </c>
      <c r="E5850" s="52">
        <v>-0.0364</v>
      </c>
      <c r="F5850" s="53">
        <v>1.03E9</v>
      </c>
      <c r="G5850" s="49" t="s">
        <v>56</v>
      </c>
      <c r="H5850" s="51">
        <v>2019.0</v>
      </c>
      <c r="I5850" s="51">
        <v>1224988.0</v>
      </c>
      <c r="J5850" s="49" t="s">
        <v>95</v>
      </c>
      <c r="K5850" s="49" t="s">
        <v>707</v>
      </c>
    </row>
    <row r="5851">
      <c r="A5851" s="49" t="s">
        <v>11957</v>
      </c>
      <c r="B5851" s="49" t="s">
        <v>11958</v>
      </c>
      <c r="C5851" s="50">
        <v>29.0</v>
      </c>
      <c r="D5851" s="51">
        <v>-1.5</v>
      </c>
      <c r="E5851" s="52">
        <v>-0.0492</v>
      </c>
      <c r="F5851" s="53">
        <v>3.17E9</v>
      </c>
      <c r="G5851" s="49" t="s">
        <v>56</v>
      </c>
      <c r="H5851" s="51">
        <v>2020.0</v>
      </c>
      <c r="I5851" s="51">
        <v>2664199.0</v>
      </c>
      <c r="J5851" s="49" t="s">
        <v>82</v>
      </c>
      <c r="K5851" s="49" t="s">
        <v>139</v>
      </c>
    </row>
    <row r="5852">
      <c r="A5852" s="49" t="s">
        <v>11959</v>
      </c>
      <c r="B5852" s="49" t="s">
        <v>11960</v>
      </c>
      <c r="C5852" s="50">
        <v>8.7</v>
      </c>
      <c r="D5852" s="51">
        <v>-0.08</v>
      </c>
      <c r="E5852" s="52">
        <v>-0.0091</v>
      </c>
      <c r="F5852" s="53">
        <v>7.65E8</v>
      </c>
      <c r="G5852" s="49" t="s">
        <v>56</v>
      </c>
      <c r="H5852" s="51">
        <v>2014.0</v>
      </c>
      <c r="I5852" s="51">
        <v>2707095.0</v>
      </c>
      <c r="J5852" s="49" t="s">
        <v>82</v>
      </c>
      <c r="K5852" s="49" t="s">
        <v>83</v>
      </c>
    </row>
    <row r="5853">
      <c r="A5853" s="49" t="s">
        <v>11961</v>
      </c>
      <c r="B5853" s="49" t="s">
        <v>11962</v>
      </c>
      <c r="C5853" s="50">
        <v>1.19</v>
      </c>
      <c r="D5853" s="51">
        <v>0.02</v>
      </c>
      <c r="E5853" s="52">
        <v>0.0171</v>
      </c>
      <c r="F5853" s="51">
        <v>3.5625219E7</v>
      </c>
      <c r="G5853" s="49" t="s">
        <v>56</v>
      </c>
      <c r="H5853" s="51">
        <v>2001.0</v>
      </c>
      <c r="I5853" s="51">
        <v>149714.0</v>
      </c>
      <c r="J5853" s="49" t="s">
        <v>82</v>
      </c>
      <c r="K5853" s="49" t="s">
        <v>178</v>
      </c>
    </row>
    <row r="5854">
      <c r="A5854" s="49" t="s">
        <v>11963</v>
      </c>
      <c r="B5854" s="49" t="s">
        <v>11964</v>
      </c>
      <c r="C5854" s="50">
        <v>3.71</v>
      </c>
      <c r="D5854" s="51">
        <v>-0.32</v>
      </c>
      <c r="E5854" s="52">
        <v>-0.0794</v>
      </c>
      <c r="F5854" s="51">
        <v>8.4032487E7</v>
      </c>
      <c r="G5854" s="49" t="s">
        <v>56</v>
      </c>
      <c r="H5854" s="51">
        <v>2020.0</v>
      </c>
      <c r="I5854" s="51">
        <v>360758.0</v>
      </c>
      <c r="J5854" s="49" t="s">
        <v>82</v>
      </c>
      <c r="K5854" s="49" t="s">
        <v>83</v>
      </c>
    </row>
    <row r="5855">
      <c r="A5855" s="49" t="s">
        <v>11965</v>
      </c>
      <c r="B5855" s="49" t="s">
        <v>11966</v>
      </c>
      <c r="C5855" s="50">
        <v>1.38</v>
      </c>
      <c r="D5855" s="51">
        <v>0.035</v>
      </c>
      <c r="E5855" s="52">
        <v>0.026</v>
      </c>
      <c r="F5855" s="51">
        <v>3.1257367E7</v>
      </c>
      <c r="G5855" s="49" t="s">
        <v>56</v>
      </c>
      <c r="H5855" s="51">
        <v>2018.0</v>
      </c>
      <c r="I5855" s="51">
        <v>32296.0</v>
      </c>
      <c r="J5855" s="49" t="s">
        <v>82</v>
      </c>
      <c r="K5855" s="49" t="s">
        <v>83</v>
      </c>
    </row>
    <row r="5856">
      <c r="A5856" s="49" t="s">
        <v>11967</v>
      </c>
      <c r="B5856" s="49" t="s">
        <v>11968</v>
      </c>
      <c r="C5856" s="50">
        <v>5.59</v>
      </c>
      <c r="D5856" s="51">
        <v>0.02</v>
      </c>
      <c r="E5856" s="52">
        <v>0.0036</v>
      </c>
      <c r="F5856" s="53">
        <v>1.18E8</v>
      </c>
      <c r="G5856" s="49" t="s">
        <v>56</v>
      </c>
      <c r="I5856" s="51">
        <v>8981.0</v>
      </c>
      <c r="J5856" s="49" t="s">
        <v>72</v>
      </c>
      <c r="K5856" s="49" t="s">
        <v>133</v>
      </c>
    </row>
    <row r="5857">
      <c r="A5857" s="49" t="s">
        <v>11969</v>
      </c>
      <c r="B5857" s="49" t="s">
        <v>11970</v>
      </c>
      <c r="C5857" s="50">
        <v>0.4366</v>
      </c>
      <c r="D5857" s="51">
        <v>-0.0086</v>
      </c>
      <c r="E5857" s="52">
        <v>-0.0193</v>
      </c>
      <c r="F5857" s="51">
        <v>8748966.0</v>
      </c>
      <c r="G5857" s="49" t="s">
        <v>738</v>
      </c>
      <c r="H5857" s="51">
        <v>2022.0</v>
      </c>
      <c r="I5857" s="51">
        <v>64377.0</v>
      </c>
      <c r="J5857" s="54"/>
      <c r="K5857" s="54"/>
    </row>
    <row r="5858">
      <c r="A5858" s="49" t="s">
        <v>11971</v>
      </c>
      <c r="B5858" s="49" t="s">
        <v>11972</v>
      </c>
      <c r="C5858" s="50">
        <v>0.02</v>
      </c>
      <c r="D5858" s="51">
        <v>-0.0197</v>
      </c>
      <c r="E5858" s="52">
        <v>-0.4962</v>
      </c>
      <c r="F5858" s="51">
        <v>321830.0</v>
      </c>
      <c r="G5858" s="49" t="s">
        <v>738</v>
      </c>
      <c r="H5858" s="51">
        <v>2022.0</v>
      </c>
      <c r="I5858" s="51">
        <v>10000.0</v>
      </c>
      <c r="J5858" s="54"/>
      <c r="K5858" s="54"/>
    </row>
    <row r="5859">
      <c r="A5859" s="49" t="s">
        <v>11973</v>
      </c>
      <c r="B5859" s="49" t="s">
        <v>11974</v>
      </c>
      <c r="C5859" s="50">
        <v>12.23</v>
      </c>
      <c r="D5859" s="51">
        <v>-0.21</v>
      </c>
      <c r="E5859" s="52">
        <v>-0.0169</v>
      </c>
      <c r="F5859" s="53">
        <v>1.32E9</v>
      </c>
      <c r="G5859" s="49" t="s">
        <v>56</v>
      </c>
      <c r="H5859" s="51">
        <v>1986.0</v>
      </c>
      <c r="I5859" s="51">
        <v>211511.0</v>
      </c>
      <c r="J5859" s="49" t="s">
        <v>72</v>
      </c>
      <c r="K5859" s="49" t="s">
        <v>481</v>
      </c>
    </row>
    <row r="5860">
      <c r="A5860" s="49" t="s">
        <v>11975</v>
      </c>
      <c r="B5860" s="49" t="s">
        <v>11976</v>
      </c>
      <c r="C5860" s="50">
        <v>101.43</v>
      </c>
      <c r="D5860" s="51">
        <v>-0.15</v>
      </c>
      <c r="E5860" s="52">
        <v>-0.0015</v>
      </c>
      <c r="F5860" s="53">
        <v>1.26E10</v>
      </c>
      <c r="G5860" s="49" t="s">
        <v>56</v>
      </c>
      <c r="I5860" s="51">
        <v>662043.0</v>
      </c>
      <c r="J5860" s="49" t="s">
        <v>57</v>
      </c>
      <c r="K5860" s="49" t="s">
        <v>1611</v>
      </c>
    </row>
    <row r="5861">
      <c r="A5861" s="49" t="s">
        <v>11977</v>
      </c>
      <c r="B5861" s="49" t="s">
        <v>11978</v>
      </c>
      <c r="C5861" s="50">
        <v>3.01</v>
      </c>
      <c r="D5861" s="51">
        <v>0.0</v>
      </c>
      <c r="E5861" s="52">
        <v>0.0</v>
      </c>
      <c r="F5861" s="51">
        <v>1.5767244E7</v>
      </c>
      <c r="G5861" s="49" t="s">
        <v>56</v>
      </c>
      <c r="I5861" s="51">
        <v>11638.0</v>
      </c>
      <c r="J5861" s="49" t="s">
        <v>95</v>
      </c>
      <c r="K5861" s="49" t="s">
        <v>540</v>
      </c>
    </row>
    <row r="5862">
      <c r="A5862" s="49" t="s">
        <v>11979</v>
      </c>
      <c r="B5862" s="49" t="s">
        <v>11980</v>
      </c>
      <c r="C5862" s="50">
        <v>12.01</v>
      </c>
      <c r="D5862" s="51">
        <v>-0.05</v>
      </c>
      <c r="E5862" s="52">
        <v>-0.0042</v>
      </c>
      <c r="F5862" s="53">
        <v>4.87E8</v>
      </c>
      <c r="G5862" s="49" t="s">
        <v>56</v>
      </c>
      <c r="H5862" s="51">
        <v>2021.0</v>
      </c>
      <c r="I5862" s="51">
        <v>135837.0</v>
      </c>
      <c r="J5862" s="54"/>
      <c r="K5862" s="54"/>
    </row>
    <row r="5863">
      <c r="A5863" s="49" t="s">
        <v>11981</v>
      </c>
      <c r="B5863" s="49" t="s">
        <v>11982</v>
      </c>
      <c r="C5863" s="50">
        <v>24.3</v>
      </c>
      <c r="D5863" s="51">
        <v>0.04</v>
      </c>
      <c r="E5863" s="52">
        <v>0.0017</v>
      </c>
      <c r="F5863" s="53">
        <v>9.84E8</v>
      </c>
      <c r="G5863" s="49" t="s">
        <v>56</v>
      </c>
      <c r="I5863" s="51">
        <v>4123.0</v>
      </c>
      <c r="J5863" s="54"/>
      <c r="K5863" s="54"/>
    </row>
    <row r="5864">
      <c r="A5864" s="49" t="s">
        <v>11983</v>
      </c>
      <c r="B5864" s="49" t="s">
        <v>11984</v>
      </c>
      <c r="C5864" s="50">
        <v>24.52</v>
      </c>
      <c r="D5864" s="51">
        <v>0.0</v>
      </c>
      <c r="E5864" s="52">
        <v>0.0</v>
      </c>
      <c r="F5864" s="53">
        <v>9.93E8</v>
      </c>
      <c r="G5864" s="49" t="s">
        <v>56</v>
      </c>
      <c r="I5864" s="51">
        <v>2945.0</v>
      </c>
      <c r="J5864" s="54"/>
      <c r="K5864" s="54"/>
    </row>
    <row r="5865">
      <c r="A5865" s="49" t="s">
        <v>11985</v>
      </c>
      <c r="B5865" s="49" t="s">
        <v>11986</v>
      </c>
      <c r="C5865" s="50">
        <v>0.67</v>
      </c>
      <c r="D5865" s="51">
        <v>-0.0202</v>
      </c>
      <c r="E5865" s="52">
        <v>-0.0293</v>
      </c>
      <c r="F5865" s="51">
        <v>4.0157801E7</v>
      </c>
      <c r="G5865" s="49" t="s">
        <v>738</v>
      </c>
      <c r="H5865" s="51">
        <v>2014.0</v>
      </c>
      <c r="I5865" s="51">
        <v>150970.0</v>
      </c>
      <c r="J5865" s="49" t="s">
        <v>82</v>
      </c>
      <c r="K5865" s="49" t="s">
        <v>379</v>
      </c>
    </row>
    <row r="5866">
      <c r="A5866" s="49" t="s">
        <v>11987</v>
      </c>
      <c r="B5866" s="49" t="s">
        <v>11988</v>
      </c>
      <c r="C5866" s="50">
        <v>10.7</v>
      </c>
      <c r="D5866" s="51">
        <v>0.01</v>
      </c>
      <c r="E5866" s="52">
        <v>9.0E-4</v>
      </c>
      <c r="F5866" s="51">
        <v>0.0</v>
      </c>
      <c r="G5866" s="49" t="s">
        <v>56</v>
      </c>
      <c r="H5866" s="51">
        <v>2022.0</v>
      </c>
      <c r="I5866" s="51">
        <v>31614.0</v>
      </c>
      <c r="J5866" s="49" t="s">
        <v>72</v>
      </c>
      <c r="K5866" s="49" t="s">
        <v>73</v>
      </c>
    </row>
    <row r="5867">
      <c r="A5867" s="49" t="s">
        <v>11989</v>
      </c>
      <c r="B5867" s="49" t="s">
        <v>11990</v>
      </c>
      <c r="C5867" s="50">
        <v>0.15</v>
      </c>
      <c r="D5867" s="51">
        <v>0.0199</v>
      </c>
      <c r="E5867" s="52">
        <v>0.153</v>
      </c>
      <c r="F5867" s="51">
        <v>0.0</v>
      </c>
      <c r="G5867" s="49" t="s">
        <v>56</v>
      </c>
      <c r="H5867" s="51">
        <v>2022.0</v>
      </c>
      <c r="I5867" s="51">
        <v>701.0</v>
      </c>
      <c r="J5867" s="49" t="s">
        <v>72</v>
      </c>
      <c r="K5867" s="49" t="s">
        <v>73</v>
      </c>
    </row>
    <row r="5868">
      <c r="A5868" s="49" t="s">
        <v>11991</v>
      </c>
      <c r="B5868" s="49" t="s">
        <v>11992</v>
      </c>
      <c r="C5868" s="50">
        <v>0.0228</v>
      </c>
      <c r="D5868" s="51">
        <v>0.0011</v>
      </c>
      <c r="E5868" s="52">
        <v>0.0507</v>
      </c>
      <c r="F5868" s="51">
        <v>0.0</v>
      </c>
      <c r="G5868" s="49" t="s">
        <v>56</v>
      </c>
      <c r="H5868" s="51">
        <v>2022.0</v>
      </c>
      <c r="I5868" s="51">
        <v>62692.0</v>
      </c>
      <c r="J5868" s="49" t="s">
        <v>72</v>
      </c>
      <c r="K5868" s="49" t="s">
        <v>73</v>
      </c>
    </row>
    <row r="5869">
      <c r="A5869" s="49" t="s">
        <v>11993</v>
      </c>
      <c r="B5869" s="49" t="s">
        <v>11994</v>
      </c>
      <c r="C5869" s="50">
        <v>6.76</v>
      </c>
      <c r="D5869" s="51">
        <v>-0.13</v>
      </c>
      <c r="E5869" s="52">
        <v>-0.0189</v>
      </c>
      <c r="F5869" s="53">
        <v>7.72E8</v>
      </c>
      <c r="G5869" s="49" t="s">
        <v>56</v>
      </c>
      <c r="H5869" s="51">
        <v>1995.0</v>
      </c>
      <c r="I5869" s="51">
        <v>1367810.0</v>
      </c>
      <c r="J5869" s="49" t="s">
        <v>68</v>
      </c>
      <c r="K5869" s="49" t="s">
        <v>86</v>
      </c>
    </row>
    <row r="5870">
      <c r="A5870" s="49" t="s">
        <v>11995</v>
      </c>
      <c r="B5870" s="49" t="s">
        <v>11996</v>
      </c>
      <c r="C5870" s="50">
        <v>23.325</v>
      </c>
      <c r="D5870" s="51">
        <v>-0.705</v>
      </c>
      <c r="E5870" s="52">
        <v>-0.0293</v>
      </c>
      <c r="F5870" s="54"/>
      <c r="G5870" s="49" t="s">
        <v>56</v>
      </c>
      <c r="I5870" s="51">
        <v>6552.0</v>
      </c>
      <c r="J5870" s="54"/>
      <c r="K5870" s="54"/>
    </row>
    <row r="5871">
      <c r="A5871" s="49" t="s">
        <v>11997</v>
      </c>
      <c r="B5871" s="49" t="s">
        <v>11998</v>
      </c>
      <c r="C5871" s="50">
        <v>18.86</v>
      </c>
      <c r="D5871" s="51">
        <v>0.17</v>
      </c>
      <c r="E5871" s="52">
        <v>0.0091</v>
      </c>
      <c r="F5871" s="53">
        <v>2.21E9</v>
      </c>
      <c r="G5871" s="49" t="s">
        <v>56</v>
      </c>
      <c r="H5871" s="51">
        <v>2022.0</v>
      </c>
      <c r="I5871" s="51">
        <v>485580.0</v>
      </c>
      <c r="J5871" s="54"/>
      <c r="K5871" s="54"/>
    </row>
    <row r="5872">
      <c r="A5872" s="49" t="s">
        <v>11999</v>
      </c>
      <c r="B5872" s="49" t="s">
        <v>12000</v>
      </c>
      <c r="C5872" s="50">
        <v>6.05</v>
      </c>
      <c r="D5872" s="51">
        <v>-0.14</v>
      </c>
      <c r="E5872" s="52">
        <v>-0.0226</v>
      </c>
      <c r="F5872" s="53">
        <v>1.3E9</v>
      </c>
      <c r="G5872" s="49" t="s">
        <v>56</v>
      </c>
      <c r="H5872" s="51">
        <v>2021.0</v>
      </c>
      <c r="I5872" s="51">
        <v>2511112.0</v>
      </c>
      <c r="J5872" s="49" t="s">
        <v>82</v>
      </c>
      <c r="K5872" s="49" t="s">
        <v>83</v>
      </c>
    </row>
    <row r="5873">
      <c r="A5873" s="49" t="s">
        <v>12001</v>
      </c>
      <c r="B5873" s="49" t="s">
        <v>12002</v>
      </c>
      <c r="C5873" s="50">
        <v>24.77</v>
      </c>
      <c r="D5873" s="51">
        <v>-0.4</v>
      </c>
      <c r="E5873" s="52">
        <v>-0.0159</v>
      </c>
      <c r="F5873" s="53">
        <v>8.83E8</v>
      </c>
      <c r="G5873" s="49" t="s">
        <v>56</v>
      </c>
      <c r="H5873" s="51">
        <v>2021.0</v>
      </c>
      <c r="I5873" s="51">
        <v>323072.0</v>
      </c>
      <c r="J5873" s="49" t="s">
        <v>82</v>
      </c>
      <c r="K5873" s="49" t="s">
        <v>498</v>
      </c>
    </row>
    <row r="5874">
      <c r="A5874" s="49" t="s">
        <v>12003</v>
      </c>
      <c r="B5874" s="49" t="s">
        <v>12004</v>
      </c>
      <c r="C5874" s="50">
        <v>1.39</v>
      </c>
      <c r="D5874" s="51">
        <v>0.05</v>
      </c>
      <c r="E5874" s="52">
        <v>0.0373</v>
      </c>
      <c r="F5874" s="53">
        <v>3.0E8</v>
      </c>
      <c r="G5874" s="49" t="s">
        <v>56</v>
      </c>
      <c r="H5874" s="51">
        <v>2020.0</v>
      </c>
      <c r="I5874" s="51">
        <v>1633011.0</v>
      </c>
      <c r="J5874" s="49" t="s">
        <v>107</v>
      </c>
      <c r="K5874" s="49" t="s">
        <v>348</v>
      </c>
    </row>
    <row r="5875">
      <c r="A5875" s="49" t="s">
        <v>12005</v>
      </c>
      <c r="B5875" s="49" t="s">
        <v>12006</v>
      </c>
      <c r="C5875" s="50">
        <v>82.43</v>
      </c>
      <c r="D5875" s="51">
        <v>-0.47</v>
      </c>
      <c r="E5875" s="52">
        <v>-0.0057</v>
      </c>
      <c r="F5875" s="53">
        <v>1.15E11</v>
      </c>
      <c r="G5875" s="49" t="s">
        <v>121</v>
      </c>
      <c r="H5875" s="54"/>
      <c r="I5875" s="51">
        <v>774220.0</v>
      </c>
      <c r="J5875" s="54"/>
      <c r="K5875" s="54"/>
    </row>
    <row r="5876">
      <c r="A5876" s="49" t="s">
        <v>12007</v>
      </c>
      <c r="B5876" s="49" t="s">
        <v>12008</v>
      </c>
      <c r="C5876" s="50">
        <v>25.36</v>
      </c>
      <c r="D5876" s="51">
        <v>0.0</v>
      </c>
      <c r="E5876" s="52">
        <v>0.0</v>
      </c>
      <c r="F5876" s="54"/>
      <c r="G5876" s="49" t="s">
        <v>121</v>
      </c>
      <c r="H5876" s="54"/>
      <c r="I5876" s="51">
        <v>1.0</v>
      </c>
      <c r="J5876" s="54"/>
      <c r="K5876" s="54"/>
    </row>
    <row r="5877">
      <c r="A5877" s="49" t="s">
        <v>12009</v>
      </c>
      <c r="B5877" s="49" t="s">
        <v>12010</v>
      </c>
      <c r="C5877" s="50">
        <v>90.3</v>
      </c>
      <c r="D5877" s="51">
        <v>0.42</v>
      </c>
      <c r="E5877" s="52">
        <v>0.0047</v>
      </c>
      <c r="F5877" s="53">
        <v>1.03E11</v>
      </c>
      <c r="G5877" s="49" t="s">
        <v>274</v>
      </c>
      <c r="H5877" s="51">
        <v>1997.0</v>
      </c>
      <c r="I5877" s="51">
        <v>269578.0</v>
      </c>
      <c r="J5877" s="49" t="s">
        <v>95</v>
      </c>
      <c r="K5877" s="49" t="s">
        <v>96</v>
      </c>
    </row>
    <row r="5878">
      <c r="A5878" s="49" t="s">
        <v>12011</v>
      </c>
      <c r="B5878" s="49" t="s">
        <v>12012</v>
      </c>
      <c r="C5878" s="50">
        <v>2.93</v>
      </c>
      <c r="D5878" s="51">
        <v>-0.02</v>
      </c>
      <c r="E5878" s="52">
        <v>-0.0068</v>
      </c>
      <c r="F5878" s="53">
        <v>1.91E8</v>
      </c>
      <c r="G5878" s="49" t="s">
        <v>56</v>
      </c>
      <c r="H5878" s="51">
        <v>2014.0</v>
      </c>
      <c r="I5878" s="51">
        <v>953910.0</v>
      </c>
      <c r="J5878" s="49" t="s">
        <v>127</v>
      </c>
      <c r="K5878" s="49" t="s">
        <v>3303</v>
      </c>
    </row>
    <row r="5879">
      <c r="A5879" s="49" t="s">
        <v>12013</v>
      </c>
      <c r="B5879" s="49" t="s">
        <v>12014</v>
      </c>
      <c r="C5879" s="50">
        <v>45.46</v>
      </c>
      <c r="D5879" s="51">
        <v>-0.47</v>
      </c>
      <c r="E5879" s="52">
        <v>-0.0102</v>
      </c>
      <c r="F5879" s="53">
        <v>1.18E10</v>
      </c>
      <c r="G5879" s="49" t="s">
        <v>56</v>
      </c>
      <c r="H5879" s="51">
        <v>2021.0</v>
      </c>
      <c r="I5879" s="51">
        <v>683090.0</v>
      </c>
      <c r="J5879" s="49" t="s">
        <v>72</v>
      </c>
      <c r="K5879" s="49" t="s">
        <v>312</v>
      </c>
    </row>
    <row r="5880">
      <c r="A5880" s="49" t="s">
        <v>12015</v>
      </c>
      <c r="B5880" s="49" t="s">
        <v>12016</v>
      </c>
      <c r="C5880" s="50">
        <v>27.0</v>
      </c>
      <c r="D5880" s="51">
        <v>-0.19</v>
      </c>
      <c r="E5880" s="52">
        <v>-0.007</v>
      </c>
      <c r="F5880" s="53">
        <v>9.29E8</v>
      </c>
      <c r="G5880" s="49" t="s">
        <v>56</v>
      </c>
      <c r="H5880" s="51">
        <v>2014.0</v>
      </c>
      <c r="I5880" s="51">
        <v>230062.0</v>
      </c>
      <c r="J5880" s="49" t="s">
        <v>57</v>
      </c>
      <c r="K5880" s="49" t="s">
        <v>64</v>
      </c>
    </row>
    <row r="5881">
      <c r="A5881" s="49" t="s">
        <v>12017</v>
      </c>
      <c r="B5881" s="49" t="s">
        <v>12018</v>
      </c>
      <c r="C5881" s="50">
        <v>25.8</v>
      </c>
      <c r="D5881" s="51">
        <v>-0.5</v>
      </c>
      <c r="E5881" s="52">
        <v>-0.019</v>
      </c>
      <c r="F5881" s="53">
        <v>3.83E9</v>
      </c>
      <c r="G5881" s="49" t="s">
        <v>56</v>
      </c>
      <c r="I5881" s="51">
        <v>478967.0</v>
      </c>
      <c r="J5881" s="49" t="s">
        <v>68</v>
      </c>
      <c r="K5881" s="49" t="s">
        <v>86</v>
      </c>
    </row>
    <row r="5882">
      <c r="A5882" s="49" t="s">
        <v>12019</v>
      </c>
      <c r="B5882" s="49" t="s">
        <v>12020</v>
      </c>
      <c r="C5882" s="50">
        <v>22.21</v>
      </c>
      <c r="D5882" s="51">
        <v>-0.46</v>
      </c>
      <c r="E5882" s="52">
        <v>-0.0203</v>
      </c>
      <c r="F5882" s="53">
        <v>1.26E9</v>
      </c>
      <c r="G5882" s="49" t="s">
        <v>56</v>
      </c>
      <c r="H5882" s="51">
        <v>2017.0</v>
      </c>
      <c r="I5882" s="51">
        <v>434027.0</v>
      </c>
      <c r="J5882" s="49" t="s">
        <v>82</v>
      </c>
      <c r="K5882" s="49" t="s">
        <v>83</v>
      </c>
    </row>
    <row r="5883">
      <c r="A5883" s="49" t="s">
        <v>12021</v>
      </c>
      <c r="B5883" s="49" t="s">
        <v>12022</v>
      </c>
      <c r="C5883" s="50">
        <v>19.5</v>
      </c>
      <c r="D5883" s="51">
        <v>-0.75</v>
      </c>
      <c r="E5883" s="52">
        <v>-0.037</v>
      </c>
      <c r="F5883" s="53">
        <v>1.13E9</v>
      </c>
      <c r="G5883" s="49" t="s">
        <v>56</v>
      </c>
      <c r="H5883" s="51">
        <v>2023.0</v>
      </c>
      <c r="I5883" s="51">
        <v>75544.0</v>
      </c>
      <c r="J5883" s="54"/>
      <c r="K5883" s="54"/>
    </row>
    <row r="5884">
      <c r="A5884" s="49" t="s">
        <v>12023</v>
      </c>
      <c r="B5884" s="49" t="s">
        <v>12024</v>
      </c>
      <c r="C5884" s="50">
        <v>23.7</v>
      </c>
      <c r="D5884" s="51">
        <v>-0.04</v>
      </c>
      <c r="E5884" s="52">
        <v>-0.0017</v>
      </c>
      <c r="F5884" s="53">
        <v>1.57E9</v>
      </c>
      <c r="G5884" s="49" t="s">
        <v>56</v>
      </c>
      <c r="H5884" s="51">
        <v>2016.0</v>
      </c>
      <c r="I5884" s="51">
        <v>15713.0</v>
      </c>
      <c r="J5884" s="49" t="s">
        <v>72</v>
      </c>
      <c r="K5884" s="49" t="s">
        <v>101</v>
      </c>
    </row>
    <row r="5885">
      <c r="A5885" s="49" t="s">
        <v>12025</v>
      </c>
      <c r="B5885" s="49" t="s">
        <v>12026</v>
      </c>
      <c r="C5885" s="50">
        <v>25.345</v>
      </c>
      <c r="D5885" s="51">
        <v>0.075</v>
      </c>
      <c r="E5885" s="52">
        <v>0.003</v>
      </c>
      <c r="F5885" s="53">
        <v>1.68E9</v>
      </c>
      <c r="G5885" s="49" t="s">
        <v>56</v>
      </c>
      <c r="H5885" s="51">
        <v>2022.0</v>
      </c>
      <c r="I5885" s="51">
        <v>29462.0</v>
      </c>
      <c r="J5885" s="49" t="s">
        <v>72</v>
      </c>
      <c r="K5885" s="49" t="s">
        <v>101</v>
      </c>
    </row>
    <row r="5886">
      <c r="A5886" s="49" t="s">
        <v>12027</v>
      </c>
      <c r="B5886" s="49" t="s">
        <v>12028</v>
      </c>
      <c r="C5886" s="50">
        <v>0.95</v>
      </c>
      <c r="D5886" s="51">
        <v>-0.09</v>
      </c>
      <c r="E5886" s="52">
        <v>-0.0865</v>
      </c>
      <c r="F5886" s="51">
        <v>3.4986189E7</v>
      </c>
      <c r="G5886" s="49" t="s">
        <v>56</v>
      </c>
      <c r="I5886" s="51">
        <v>52627.0</v>
      </c>
      <c r="J5886" s="49" t="s">
        <v>82</v>
      </c>
      <c r="K5886" s="49" t="s">
        <v>83</v>
      </c>
    </row>
    <row r="5887">
      <c r="A5887" s="49" t="s">
        <v>12029</v>
      </c>
      <c r="B5887" s="49" t="s">
        <v>12030</v>
      </c>
      <c r="C5887" s="50">
        <v>16.65</v>
      </c>
      <c r="D5887" s="51">
        <v>-0.23</v>
      </c>
      <c r="E5887" s="52">
        <v>-0.0136</v>
      </c>
      <c r="F5887" s="53">
        <v>4.92E9</v>
      </c>
      <c r="G5887" s="49" t="s">
        <v>56</v>
      </c>
      <c r="H5887" s="51">
        <v>2021.0</v>
      </c>
      <c r="I5887" s="51">
        <v>3178876.0</v>
      </c>
      <c r="J5887" s="49" t="s">
        <v>107</v>
      </c>
      <c r="K5887" s="49" t="s">
        <v>348</v>
      </c>
    </row>
    <row r="5888">
      <c r="A5888" s="49" t="s">
        <v>12031</v>
      </c>
      <c r="B5888" s="49" t="s">
        <v>12032</v>
      </c>
      <c r="C5888" s="50">
        <v>11.51</v>
      </c>
      <c r="D5888" s="51">
        <v>-0.02</v>
      </c>
      <c r="E5888" s="52">
        <v>-0.0017</v>
      </c>
      <c r="F5888" s="53">
        <v>9.55E8</v>
      </c>
      <c r="G5888" s="49" t="s">
        <v>121</v>
      </c>
      <c r="H5888" s="54"/>
      <c r="I5888" s="51">
        <v>313094.0</v>
      </c>
      <c r="J5888" s="54"/>
      <c r="K5888" s="54"/>
    </row>
    <row r="5889">
      <c r="A5889" s="49" t="s">
        <v>12033</v>
      </c>
      <c r="B5889" s="49" t="s">
        <v>12034</v>
      </c>
      <c r="C5889" s="50">
        <v>3.81</v>
      </c>
      <c r="D5889" s="51">
        <v>-0.05</v>
      </c>
      <c r="E5889" s="52">
        <v>-0.013</v>
      </c>
      <c r="F5889" s="53">
        <v>1.27E9</v>
      </c>
      <c r="G5889" s="49" t="s">
        <v>56</v>
      </c>
      <c r="H5889" s="51">
        <v>2014.0</v>
      </c>
      <c r="I5889" s="51">
        <v>3822039.0</v>
      </c>
      <c r="J5889" s="49" t="s">
        <v>107</v>
      </c>
      <c r="K5889" s="49" t="s">
        <v>2079</v>
      </c>
    </row>
    <row r="5890">
      <c r="A5890" s="49" t="s">
        <v>12035</v>
      </c>
      <c r="B5890" s="49" t="s">
        <v>12036</v>
      </c>
      <c r="C5890" s="50">
        <v>0.7975</v>
      </c>
      <c r="D5890" s="51">
        <v>0.177</v>
      </c>
      <c r="E5890" s="52">
        <v>0.2853</v>
      </c>
      <c r="F5890" s="51">
        <v>4.1724527E7</v>
      </c>
      <c r="G5890" s="49" t="s">
        <v>56</v>
      </c>
      <c r="H5890" s="51">
        <v>2021.0</v>
      </c>
      <c r="I5890" s="51">
        <v>143015.0</v>
      </c>
      <c r="J5890" s="49" t="s">
        <v>82</v>
      </c>
      <c r="K5890" s="49" t="s">
        <v>83</v>
      </c>
    </row>
    <row r="5891">
      <c r="A5891" s="49" t="s">
        <v>12037</v>
      </c>
      <c r="B5891" s="49" t="s">
        <v>12038</v>
      </c>
      <c r="C5891" s="50">
        <v>24.1609</v>
      </c>
      <c r="D5891" s="51">
        <v>0.1159</v>
      </c>
      <c r="E5891" s="52">
        <v>0.0048</v>
      </c>
      <c r="F5891" s="53">
        <v>1.1E9</v>
      </c>
      <c r="G5891" s="49" t="s">
        <v>56</v>
      </c>
      <c r="H5891" s="51">
        <v>2019.0</v>
      </c>
      <c r="I5891" s="51">
        <v>3538.0</v>
      </c>
      <c r="J5891" s="49" t="s">
        <v>68</v>
      </c>
      <c r="K5891" s="49" t="s">
        <v>86</v>
      </c>
    </row>
    <row r="5892">
      <c r="A5892" s="49" t="s">
        <v>12039</v>
      </c>
      <c r="B5892" s="49" t="s">
        <v>12040</v>
      </c>
      <c r="C5892" s="50">
        <v>3.48</v>
      </c>
      <c r="D5892" s="51">
        <v>-0.12</v>
      </c>
      <c r="E5892" s="52">
        <v>-0.0333</v>
      </c>
      <c r="F5892" s="53">
        <v>1.58E8</v>
      </c>
      <c r="G5892" s="49" t="s">
        <v>56</v>
      </c>
      <c r="H5892" s="51">
        <v>2017.0</v>
      </c>
      <c r="I5892" s="51">
        <v>149485.0</v>
      </c>
      <c r="J5892" s="49" t="s">
        <v>68</v>
      </c>
      <c r="K5892" s="49" t="s">
        <v>86</v>
      </c>
    </row>
    <row r="5893">
      <c r="A5893" s="49" t="s">
        <v>12041</v>
      </c>
      <c r="B5893" s="49" t="s">
        <v>12042</v>
      </c>
      <c r="C5893" s="50">
        <v>19.69</v>
      </c>
      <c r="D5893" s="51">
        <v>0.01</v>
      </c>
      <c r="E5893" s="52">
        <v>5.0E-4</v>
      </c>
      <c r="F5893" s="54"/>
      <c r="G5893" s="49" t="s">
        <v>56</v>
      </c>
      <c r="I5893" s="51">
        <v>5361.0</v>
      </c>
      <c r="J5893" s="54"/>
      <c r="K5893" s="54"/>
    </row>
    <row r="5894">
      <c r="A5894" s="49" t="s">
        <v>12043</v>
      </c>
      <c r="B5894" s="49" t="s">
        <v>12044</v>
      </c>
      <c r="C5894" s="50">
        <v>15.6</v>
      </c>
      <c r="D5894" s="51">
        <v>-0.19</v>
      </c>
      <c r="E5894" s="52">
        <v>-0.012</v>
      </c>
      <c r="F5894" s="53">
        <v>9.98E8</v>
      </c>
      <c r="G5894" s="49" t="s">
        <v>56</v>
      </c>
      <c r="H5894" s="51">
        <v>2023.0</v>
      </c>
      <c r="I5894" s="51">
        <v>319885.0</v>
      </c>
      <c r="J5894" s="49" t="s">
        <v>68</v>
      </c>
      <c r="K5894" s="49" t="s">
        <v>86</v>
      </c>
    </row>
    <row r="5895">
      <c r="A5895" s="49" t="s">
        <v>12045</v>
      </c>
      <c r="B5895" s="49" t="s">
        <v>12046</v>
      </c>
      <c r="C5895" s="50">
        <v>73.21</v>
      </c>
      <c r="D5895" s="51">
        <v>-0.31</v>
      </c>
      <c r="E5895" s="52">
        <v>-0.0042</v>
      </c>
      <c r="F5895" s="53">
        <v>1.08E9</v>
      </c>
      <c r="G5895" s="49" t="s">
        <v>56</v>
      </c>
      <c r="H5895" s="51">
        <v>2002.0</v>
      </c>
      <c r="I5895" s="51">
        <v>73394.0</v>
      </c>
      <c r="J5895" s="49" t="s">
        <v>72</v>
      </c>
      <c r="K5895" s="49" t="s">
        <v>237</v>
      </c>
    </row>
    <row r="5896">
      <c r="A5896" s="49" t="s">
        <v>12047</v>
      </c>
      <c r="B5896" s="49" t="s">
        <v>12048</v>
      </c>
      <c r="C5896" s="50">
        <v>11.0835</v>
      </c>
      <c r="D5896" s="51">
        <v>-0.0665</v>
      </c>
      <c r="E5896" s="52">
        <v>-0.006</v>
      </c>
      <c r="F5896" s="51">
        <v>0.0</v>
      </c>
      <c r="G5896" s="49" t="s">
        <v>56</v>
      </c>
      <c r="H5896" s="51">
        <v>2022.0</v>
      </c>
      <c r="I5896" s="51">
        <v>502.0</v>
      </c>
      <c r="J5896" s="49" t="s">
        <v>72</v>
      </c>
      <c r="K5896" s="49" t="s">
        <v>73</v>
      </c>
    </row>
    <row r="5897">
      <c r="A5897" s="49" t="s">
        <v>12049</v>
      </c>
      <c r="B5897" s="49" t="s">
        <v>12050</v>
      </c>
      <c r="C5897" s="50">
        <v>0.144</v>
      </c>
      <c r="D5897" s="51">
        <v>0.0147</v>
      </c>
      <c r="E5897" s="52">
        <v>0.1137</v>
      </c>
      <c r="F5897" s="51">
        <v>0.0</v>
      </c>
      <c r="G5897" s="49" t="s">
        <v>56</v>
      </c>
      <c r="H5897" s="51">
        <v>2022.0</v>
      </c>
      <c r="I5897" s="51">
        <v>683.0</v>
      </c>
      <c r="J5897" s="49" t="s">
        <v>72</v>
      </c>
      <c r="K5897" s="49" t="s">
        <v>73</v>
      </c>
    </row>
    <row r="5898">
      <c r="A5898" s="49" t="s">
        <v>12051</v>
      </c>
      <c r="B5898" s="49" t="s">
        <v>12052</v>
      </c>
      <c r="C5898" s="50">
        <v>11.05</v>
      </c>
      <c r="D5898" s="51">
        <v>0.0</v>
      </c>
      <c r="E5898" s="52">
        <v>0.0</v>
      </c>
      <c r="F5898" s="51">
        <v>0.0</v>
      </c>
      <c r="G5898" s="49" t="s">
        <v>56</v>
      </c>
      <c r="H5898" s="51">
        <v>2021.0</v>
      </c>
      <c r="I5898" s="51">
        <v>40.0</v>
      </c>
      <c r="J5898" s="49" t="s">
        <v>72</v>
      </c>
      <c r="K5898" s="49" t="s">
        <v>73</v>
      </c>
    </row>
    <row r="5899">
      <c r="A5899" s="49" t="s">
        <v>12053</v>
      </c>
      <c r="B5899" s="49" t="s">
        <v>12054</v>
      </c>
      <c r="C5899" s="50">
        <v>18.24</v>
      </c>
      <c r="D5899" s="51">
        <v>-0.975</v>
      </c>
      <c r="E5899" s="52">
        <v>-0.0507</v>
      </c>
      <c r="F5899" s="53">
        <v>1.09E9</v>
      </c>
      <c r="G5899" s="49" t="s">
        <v>56</v>
      </c>
      <c r="H5899" s="51">
        <v>2014.0</v>
      </c>
      <c r="I5899" s="51">
        <v>993053.0</v>
      </c>
      <c r="J5899" s="49" t="s">
        <v>82</v>
      </c>
      <c r="K5899" s="49" t="s">
        <v>83</v>
      </c>
    </row>
    <row r="5900">
      <c r="A5900" s="49" t="s">
        <v>12055</v>
      </c>
      <c r="B5900" s="49" t="s">
        <v>12056</v>
      </c>
      <c r="C5900" s="50">
        <v>45.66</v>
      </c>
      <c r="D5900" s="51">
        <v>-0.28</v>
      </c>
      <c r="E5900" s="52">
        <v>-0.0061</v>
      </c>
      <c r="F5900" s="53">
        <v>1.62E9</v>
      </c>
      <c r="G5900" s="49" t="s">
        <v>56</v>
      </c>
      <c r="H5900" s="51">
        <v>1997.0</v>
      </c>
      <c r="I5900" s="51">
        <v>225797.0</v>
      </c>
      <c r="J5900" s="49" t="s">
        <v>95</v>
      </c>
      <c r="K5900" s="49" t="s">
        <v>800</v>
      </c>
    </row>
    <row r="5901">
      <c r="A5901" s="49" t="s">
        <v>12057</v>
      </c>
      <c r="B5901" s="49" t="s">
        <v>12058</v>
      </c>
      <c r="C5901" s="50">
        <v>0.9</v>
      </c>
      <c r="D5901" s="51">
        <v>0.0</v>
      </c>
      <c r="E5901" s="52">
        <v>0.0</v>
      </c>
      <c r="F5901" s="51">
        <v>1.1988E7</v>
      </c>
      <c r="G5901" s="49" t="s">
        <v>476</v>
      </c>
      <c r="H5901" s="51">
        <v>2021.0</v>
      </c>
      <c r="I5901" s="51">
        <v>3198.0</v>
      </c>
      <c r="J5901" s="49" t="s">
        <v>107</v>
      </c>
      <c r="K5901" s="49" t="s">
        <v>348</v>
      </c>
    </row>
    <row r="5902">
      <c r="A5902" s="49" t="s">
        <v>12059</v>
      </c>
      <c r="B5902" s="49" t="s">
        <v>12060</v>
      </c>
      <c r="C5902" s="50">
        <v>380.94</v>
      </c>
      <c r="D5902" s="51">
        <v>-13.25</v>
      </c>
      <c r="E5902" s="52">
        <v>-0.0336</v>
      </c>
      <c r="F5902" s="53">
        <v>1.01E10</v>
      </c>
      <c r="G5902" s="49" t="s">
        <v>56</v>
      </c>
      <c r="I5902" s="51">
        <v>323915.0</v>
      </c>
      <c r="J5902" s="49" t="s">
        <v>57</v>
      </c>
      <c r="K5902" s="49" t="s">
        <v>1185</v>
      </c>
    </row>
    <row r="5903">
      <c r="A5903" s="49" t="s">
        <v>12061</v>
      </c>
      <c r="B5903" s="49" t="s">
        <v>12062</v>
      </c>
      <c r="C5903" s="50">
        <v>111.43</v>
      </c>
      <c r="D5903" s="51">
        <v>-1.42</v>
      </c>
      <c r="E5903" s="52">
        <v>-0.0126</v>
      </c>
      <c r="F5903" s="53">
        <v>5.9E9</v>
      </c>
      <c r="G5903" s="49" t="s">
        <v>56</v>
      </c>
      <c r="I5903" s="51">
        <v>276866.0</v>
      </c>
      <c r="J5903" s="49" t="s">
        <v>107</v>
      </c>
      <c r="K5903" s="49" t="s">
        <v>348</v>
      </c>
    </row>
    <row r="5904">
      <c r="A5904" s="49" t="s">
        <v>12063</v>
      </c>
      <c r="B5904" s="49" t="s">
        <v>12064</v>
      </c>
      <c r="C5904" s="50">
        <v>0.0989</v>
      </c>
      <c r="D5904" s="51">
        <v>0.0</v>
      </c>
      <c r="E5904" s="52">
        <v>0.0</v>
      </c>
      <c r="F5904" s="51">
        <v>1316943.0</v>
      </c>
      <c r="G5904" s="49" t="s">
        <v>476</v>
      </c>
      <c r="H5904" s="51">
        <v>2021.0</v>
      </c>
      <c r="I5904" s="51">
        <v>101.0</v>
      </c>
      <c r="J5904" s="49" t="s">
        <v>107</v>
      </c>
      <c r="K5904" s="49" t="s">
        <v>348</v>
      </c>
    </row>
    <row r="5905">
      <c r="A5905" s="49" t="s">
        <v>12065</v>
      </c>
      <c r="B5905" s="49" t="s">
        <v>12066</v>
      </c>
      <c r="C5905" s="50">
        <v>24.675</v>
      </c>
      <c r="D5905" s="51">
        <v>0.175</v>
      </c>
      <c r="E5905" s="52">
        <v>0.0071</v>
      </c>
      <c r="F5905" s="53">
        <v>3.24E8</v>
      </c>
      <c r="G5905" s="49" t="s">
        <v>56</v>
      </c>
      <c r="H5905" s="51">
        <v>2022.0</v>
      </c>
      <c r="I5905" s="51">
        <v>200.0</v>
      </c>
      <c r="J5905" s="49" t="s">
        <v>72</v>
      </c>
      <c r="K5905" s="49" t="s">
        <v>124</v>
      </c>
    </row>
    <row r="5906">
      <c r="A5906" s="49" t="s">
        <v>12067</v>
      </c>
      <c r="B5906" s="49" t="s">
        <v>12068</v>
      </c>
      <c r="C5906" s="50">
        <v>0.655</v>
      </c>
      <c r="D5906" s="51">
        <v>-0.005</v>
      </c>
      <c r="E5906" s="52">
        <v>-0.0076</v>
      </c>
      <c r="F5906" s="51">
        <v>1.7826995E7</v>
      </c>
      <c r="G5906" s="49" t="s">
        <v>56</v>
      </c>
      <c r="H5906" s="51">
        <v>1999.0</v>
      </c>
      <c r="I5906" s="51">
        <v>2698.0</v>
      </c>
      <c r="J5906" s="49" t="s">
        <v>95</v>
      </c>
      <c r="K5906" s="49" t="s">
        <v>1795</v>
      </c>
    </row>
    <row r="5907">
      <c r="A5907" s="49" t="s">
        <v>12069</v>
      </c>
      <c r="B5907" s="49" t="s">
        <v>12070</v>
      </c>
      <c r="C5907" s="50">
        <v>371.46</v>
      </c>
      <c r="D5907" s="51">
        <v>1.17</v>
      </c>
      <c r="E5907" s="52">
        <v>0.0032</v>
      </c>
      <c r="F5907" s="53">
        <v>4.55E9</v>
      </c>
      <c r="G5907" s="49" t="s">
        <v>56</v>
      </c>
      <c r="I5907" s="51">
        <v>102082.0</v>
      </c>
      <c r="J5907" s="49" t="s">
        <v>145</v>
      </c>
      <c r="K5907" s="49" t="s">
        <v>146</v>
      </c>
    </row>
    <row r="5908">
      <c r="A5908" s="49" t="s">
        <v>12071</v>
      </c>
      <c r="B5908" s="49" t="s">
        <v>12072</v>
      </c>
      <c r="C5908" s="50">
        <v>16.02</v>
      </c>
      <c r="D5908" s="51">
        <v>-0.51</v>
      </c>
      <c r="E5908" s="52">
        <v>-0.0309</v>
      </c>
      <c r="F5908" s="53">
        <v>2.23E8</v>
      </c>
      <c r="G5908" s="49" t="s">
        <v>56</v>
      </c>
      <c r="H5908" s="51">
        <v>2013.0</v>
      </c>
      <c r="I5908" s="51">
        <v>8276.0</v>
      </c>
      <c r="J5908" s="49" t="s">
        <v>72</v>
      </c>
      <c r="K5908" s="49" t="s">
        <v>124</v>
      </c>
    </row>
    <row r="5909">
      <c r="A5909" s="49" t="s">
        <v>12073</v>
      </c>
      <c r="B5909" s="49" t="s">
        <v>12074</v>
      </c>
      <c r="C5909" s="50">
        <v>3.65</v>
      </c>
      <c r="D5909" s="51">
        <v>0.0</v>
      </c>
      <c r="E5909" s="52">
        <v>0.0</v>
      </c>
      <c r="F5909" s="53">
        <v>5.91E10</v>
      </c>
      <c r="G5909" s="49" t="s">
        <v>1812</v>
      </c>
      <c r="H5909" s="54"/>
      <c r="I5909" s="51">
        <v>2512089.0</v>
      </c>
      <c r="J5909" s="49" t="s">
        <v>72</v>
      </c>
      <c r="K5909" s="49" t="s">
        <v>878</v>
      </c>
    </row>
    <row r="5910">
      <c r="A5910" s="49" t="s">
        <v>12075</v>
      </c>
      <c r="B5910" s="49" t="s">
        <v>12076</v>
      </c>
      <c r="C5910" s="50">
        <v>2.99</v>
      </c>
      <c r="D5910" s="51">
        <v>-0.11</v>
      </c>
      <c r="E5910" s="52">
        <v>-0.0355</v>
      </c>
      <c r="F5910" s="53">
        <v>5.89E8</v>
      </c>
      <c r="G5910" s="49" t="s">
        <v>56</v>
      </c>
      <c r="H5910" s="51">
        <v>2021.0</v>
      </c>
      <c r="I5910" s="51">
        <v>1230769.0</v>
      </c>
      <c r="J5910" s="49" t="s">
        <v>82</v>
      </c>
      <c r="K5910" s="49" t="s">
        <v>211</v>
      </c>
    </row>
    <row r="5911">
      <c r="A5911" s="49" t="s">
        <v>12077</v>
      </c>
      <c r="B5911" s="49" t="s">
        <v>12078</v>
      </c>
      <c r="C5911" s="50">
        <v>4.88</v>
      </c>
      <c r="D5911" s="51">
        <v>0.0</v>
      </c>
      <c r="E5911" s="52">
        <v>0.0</v>
      </c>
      <c r="F5911" s="53">
        <v>1.45E9</v>
      </c>
      <c r="G5911" s="49" t="s">
        <v>121</v>
      </c>
      <c r="H5911" s="54"/>
      <c r="I5911" s="51">
        <v>1477940.0</v>
      </c>
      <c r="J5911" s="49" t="s">
        <v>127</v>
      </c>
      <c r="K5911" s="49" t="s">
        <v>441</v>
      </c>
    </row>
    <row r="5912">
      <c r="A5912" s="49" t="s">
        <v>12079</v>
      </c>
      <c r="B5912" s="49" t="s">
        <v>12080</v>
      </c>
      <c r="C5912" s="50">
        <v>3.13</v>
      </c>
      <c r="D5912" s="51">
        <v>0.06</v>
      </c>
      <c r="E5912" s="52">
        <v>0.0195</v>
      </c>
      <c r="F5912" s="53">
        <v>1.03E8</v>
      </c>
      <c r="G5912" s="49" t="s">
        <v>121</v>
      </c>
      <c r="H5912" s="54"/>
      <c r="I5912" s="51">
        <v>607.0</v>
      </c>
      <c r="J5912" s="49" t="s">
        <v>107</v>
      </c>
      <c r="K5912" s="49" t="s">
        <v>2079</v>
      </c>
    </row>
    <row r="5913">
      <c r="A5913" s="49" t="s">
        <v>12081</v>
      </c>
      <c r="B5913" s="49" t="s">
        <v>12082</v>
      </c>
      <c r="C5913" s="50">
        <v>51.06</v>
      </c>
      <c r="D5913" s="51">
        <v>-0.93</v>
      </c>
      <c r="E5913" s="52">
        <v>-0.0179</v>
      </c>
      <c r="F5913" s="53">
        <v>2.92E9</v>
      </c>
      <c r="G5913" s="49" t="s">
        <v>56</v>
      </c>
      <c r="H5913" s="51">
        <v>1993.0</v>
      </c>
      <c r="I5913" s="51">
        <v>475269.0</v>
      </c>
      <c r="J5913" s="49" t="s">
        <v>107</v>
      </c>
      <c r="K5913" s="49" t="s">
        <v>58</v>
      </c>
    </row>
    <row r="5914">
      <c r="A5914" s="49" t="s">
        <v>12083</v>
      </c>
      <c r="B5914" s="49" t="s">
        <v>12084</v>
      </c>
      <c r="C5914" s="50">
        <v>0.781</v>
      </c>
      <c r="D5914" s="51">
        <v>-0.0162</v>
      </c>
      <c r="E5914" s="52">
        <v>-0.0203</v>
      </c>
      <c r="F5914" s="51">
        <v>3.3583915E7</v>
      </c>
      <c r="G5914" s="49" t="s">
        <v>56</v>
      </c>
      <c r="I5914" s="51">
        <v>39431.0</v>
      </c>
      <c r="J5914" s="49" t="s">
        <v>145</v>
      </c>
      <c r="K5914" s="49" t="s">
        <v>588</v>
      </c>
    </row>
    <row r="5915">
      <c r="A5915" s="49" t="s">
        <v>12085</v>
      </c>
      <c r="B5915" s="49" t="s">
        <v>12086</v>
      </c>
      <c r="C5915" s="50">
        <v>133.38</v>
      </c>
      <c r="D5915" s="51">
        <v>5.77</v>
      </c>
      <c r="E5915" s="52">
        <v>0.0452</v>
      </c>
      <c r="F5915" s="53">
        <v>1.64E11</v>
      </c>
      <c r="G5915" s="49" t="s">
        <v>504</v>
      </c>
      <c r="H5915" s="54"/>
      <c r="I5915" s="51">
        <v>2078614.0</v>
      </c>
      <c r="J5915" s="49" t="s">
        <v>107</v>
      </c>
      <c r="K5915" s="49" t="s">
        <v>348</v>
      </c>
    </row>
    <row r="5916">
      <c r="A5916" s="49" t="s">
        <v>12087</v>
      </c>
      <c r="B5916" s="49" t="s">
        <v>12088</v>
      </c>
      <c r="C5916" s="50">
        <v>23.54</v>
      </c>
      <c r="D5916" s="51">
        <v>-0.46</v>
      </c>
      <c r="E5916" s="52">
        <v>-0.0192</v>
      </c>
      <c r="F5916" s="53">
        <v>3.09E8</v>
      </c>
      <c r="G5916" s="49" t="s">
        <v>56</v>
      </c>
      <c r="I5916" s="51">
        <v>44497.0</v>
      </c>
      <c r="J5916" s="49" t="s">
        <v>72</v>
      </c>
      <c r="K5916" s="49" t="s">
        <v>124</v>
      </c>
    </row>
    <row r="5917">
      <c r="A5917" s="49" t="s">
        <v>12089</v>
      </c>
      <c r="B5917" s="49" t="s">
        <v>12090</v>
      </c>
      <c r="C5917" s="50">
        <v>5.09</v>
      </c>
      <c r="D5917" s="51">
        <v>0.03</v>
      </c>
      <c r="E5917" s="52">
        <v>0.0059</v>
      </c>
      <c r="F5917" s="51">
        <v>2741657.0</v>
      </c>
      <c r="G5917" s="49" t="s">
        <v>56</v>
      </c>
      <c r="I5917" s="51">
        <v>731714.0</v>
      </c>
      <c r="J5917" s="49" t="s">
        <v>95</v>
      </c>
      <c r="K5917" s="49" t="s">
        <v>593</v>
      </c>
    </row>
    <row r="5918">
      <c r="A5918" s="49" t="s">
        <v>12091</v>
      </c>
      <c r="B5918" s="49" t="s">
        <v>12092</v>
      </c>
      <c r="C5918" s="50">
        <v>20.51</v>
      </c>
      <c r="D5918" s="51">
        <v>-0.12</v>
      </c>
      <c r="E5918" s="52">
        <v>-0.0058</v>
      </c>
      <c r="F5918" s="53">
        <v>9.2E8</v>
      </c>
      <c r="G5918" s="49" t="s">
        <v>56</v>
      </c>
      <c r="I5918" s="51">
        <v>137062.0</v>
      </c>
      <c r="J5918" s="49" t="s">
        <v>72</v>
      </c>
      <c r="K5918" s="49" t="s">
        <v>133</v>
      </c>
    </row>
    <row r="5919">
      <c r="A5919" s="49" t="s">
        <v>12093</v>
      </c>
      <c r="B5919" s="49" t="s">
        <v>12094</v>
      </c>
      <c r="C5919" s="50">
        <v>23.3</v>
      </c>
      <c r="D5919" s="51">
        <v>0.08</v>
      </c>
      <c r="E5919" s="52">
        <v>0.0035</v>
      </c>
      <c r="F5919" s="53">
        <v>3.06E8</v>
      </c>
      <c r="G5919" s="49" t="s">
        <v>56</v>
      </c>
      <c r="H5919" s="51">
        <v>2022.0</v>
      </c>
      <c r="I5919" s="51">
        <v>1134.0</v>
      </c>
      <c r="J5919" s="49" t="s">
        <v>72</v>
      </c>
      <c r="K5919" s="49" t="s">
        <v>124</v>
      </c>
    </row>
    <row r="5920">
      <c r="A5920" s="49" t="s">
        <v>12095</v>
      </c>
      <c r="B5920" s="49" t="s">
        <v>12096</v>
      </c>
      <c r="C5920" s="50">
        <v>0.8806</v>
      </c>
      <c r="D5920" s="51">
        <v>-0.1193</v>
      </c>
      <c r="E5920" s="52">
        <v>-0.1193</v>
      </c>
      <c r="F5920" s="51">
        <v>6.6731868E7</v>
      </c>
      <c r="G5920" s="49" t="s">
        <v>4241</v>
      </c>
      <c r="H5920" s="54"/>
      <c r="I5920" s="51">
        <v>56423.0</v>
      </c>
      <c r="J5920" s="49" t="s">
        <v>107</v>
      </c>
      <c r="K5920" s="49" t="s">
        <v>678</v>
      </c>
    </row>
    <row r="5921">
      <c r="A5921" s="49" t="s">
        <v>12097</v>
      </c>
      <c r="B5921" s="49" t="s">
        <v>12098</v>
      </c>
      <c r="C5921" s="50">
        <v>0.0975</v>
      </c>
      <c r="D5921" s="51">
        <v>0.0</v>
      </c>
      <c r="E5921" s="52">
        <v>0.0</v>
      </c>
      <c r="F5921" s="51">
        <v>8696555.0</v>
      </c>
      <c r="G5921" s="49" t="s">
        <v>4241</v>
      </c>
      <c r="H5921" s="54"/>
      <c r="I5921" s="51">
        <v>9.0</v>
      </c>
      <c r="J5921" s="49" t="s">
        <v>107</v>
      </c>
      <c r="K5921" s="49" t="s">
        <v>678</v>
      </c>
    </row>
    <row r="5922">
      <c r="A5922" s="49" t="s">
        <v>12099</v>
      </c>
      <c r="B5922" s="49" t="s">
        <v>12100</v>
      </c>
      <c r="C5922" s="50">
        <v>14.07</v>
      </c>
      <c r="D5922" s="51">
        <v>-0.32</v>
      </c>
      <c r="E5922" s="52">
        <v>-0.0222</v>
      </c>
      <c r="F5922" s="53">
        <v>1.18E9</v>
      </c>
      <c r="G5922" s="49" t="s">
        <v>56</v>
      </c>
      <c r="I5922" s="51">
        <v>515666.0</v>
      </c>
      <c r="J5922" s="49" t="s">
        <v>95</v>
      </c>
      <c r="K5922" s="49" t="s">
        <v>391</v>
      </c>
    </row>
    <row r="5923">
      <c r="A5923" s="49" t="s">
        <v>12101</v>
      </c>
      <c r="B5923" s="49" t="s">
        <v>12102</v>
      </c>
      <c r="C5923" s="50">
        <v>0.41</v>
      </c>
      <c r="D5923" s="51">
        <v>-0.0919</v>
      </c>
      <c r="E5923" s="52">
        <v>-0.1831</v>
      </c>
      <c r="F5923" s="53">
        <v>3.31E10</v>
      </c>
      <c r="G5923" s="54"/>
      <c r="H5923" s="51">
        <v>2022.0</v>
      </c>
      <c r="I5923" s="51">
        <v>204451.0</v>
      </c>
      <c r="J5923" s="49" t="s">
        <v>107</v>
      </c>
      <c r="K5923" s="49" t="s">
        <v>678</v>
      </c>
    </row>
    <row r="5924">
      <c r="A5924" s="49" t="s">
        <v>12103</v>
      </c>
      <c r="B5924" s="49" t="s">
        <v>12104</v>
      </c>
      <c r="C5924" s="50">
        <v>14.25</v>
      </c>
      <c r="D5924" s="51">
        <v>0.72</v>
      </c>
      <c r="E5924" s="52">
        <v>0.0532</v>
      </c>
      <c r="F5924" s="53">
        <v>5.98E8</v>
      </c>
      <c r="G5924" s="49" t="s">
        <v>56</v>
      </c>
      <c r="I5924" s="51">
        <v>1858494.0</v>
      </c>
      <c r="J5924" s="49" t="s">
        <v>82</v>
      </c>
      <c r="K5924" s="49" t="s">
        <v>83</v>
      </c>
    </row>
    <row r="5925">
      <c r="A5925" s="49" t="s">
        <v>12105</v>
      </c>
      <c r="B5925" s="49" t="s">
        <v>12106</v>
      </c>
      <c r="C5925" s="50">
        <v>16.26</v>
      </c>
      <c r="D5925" s="51">
        <v>-0.28</v>
      </c>
      <c r="E5925" s="52">
        <v>-0.0169</v>
      </c>
      <c r="F5925" s="53">
        <v>1.77E9</v>
      </c>
      <c r="G5925" s="49" t="s">
        <v>56</v>
      </c>
      <c r="I5925" s="51">
        <v>1763521.0</v>
      </c>
      <c r="J5925" s="49" t="s">
        <v>95</v>
      </c>
      <c r="K5925" s="49" t="s">
        <v>96</v>
      </c>
    </row>
    <row r="5926">
      <c r="A5926" s="49" t="s">
        <v>12107</v>
      </c>
      <c r="B5926" s="49" t="s">
        <v>12108</v>
      </c>
      <c r="C5926" s="50">
        <v>25.01</v>
      </c>
      <c r="D5926" s="51">
        <v>-0.048</v>
      </c>
      <c r="E5926" s="52">
        <v>-0.0019</v>
      </c>
      <c r="F5926" s="53">
        <v>3.28E8</v>
      </c>
      <c r="G5926" s="49" t="s">
        <v>56</v>
      </c>
      <c r="H5926" s="51">
        <v>2022.0</v>
      </c>
      <c r="I5926" s="51">
        <v>3380.0</v>
      </c>
      <c r="J5926" s="49" t="s">
        <v>72</v>
      </c>
      <c r="K5926" s="49" t="s">
        <v>124</v>
      </c>
    </row>
    <row r="5927">
      <c r="A5927" s="49" t="s">
        <v>12109</v>
      </c>
      <c r="B5927" s="49" t="s">
        <v>12110</v>
      </c>
      <c r="C5927" s="50">
        <v>25.03</v>
      </c>
      <c r="D5927" s="51">
        <v>-0.07</v>
      </c>
      <c r="E5927" s="52">
        <v>-0.0028</v>
      </c>
      <c r="F5927" s="53">
        <v>3.28E8</v>
      </c>
      <c r="G5927" s="49" t="s">
        <v>56</v>
      </c>
      <c r="H5927" s="51">
        <v>2023.0</v>
      </c>
      <c r="I5927" s="51">
        <v>4125.0</v>
      </c>
      <c r="J5927" s="49" t="s">
        <v>72</v>
      </c>
      <c r="K5927" s="49" t="s">
        <v>124</v>
      </c>
    </row>
    <row r="5928">
      <c r="A5928" s="49" t="s">
        <v>12111</v>
      </c>
      <c r="B5928" s="49" t="s">
        <v>12112</v>
      </c>
      <c r="C5928" s="50">
        <v>3.33</v>
      </c>
      <c r="D5928" s="51">
        <v>-0.03</v>
      </c>
      <c r="E5928" s="52">
        <v>-0.0089</v>
      </c>
      <c r="F5928" s="53">
        <v>3.78E8</v>
      </c>
      <c r="G5928" s="49" t="s">
        <v>6111</v>
      </c>
      <c r="H5928" s="51">
        <v>2008.0</v>
      </c>
      <c r="I5928" s="51">
        <v>291152.0</v>
      </c>
      <c r="J5928" s="49" t="s">
        <v>95</v>
      </c>
      <c r="K5928" s="49" t="s">
        <v>1315</v>
      </c>
    </row>
    <row r="5929">
      <c r="A5929" s="49" t="s">
        <v>12113</v>
      </c>
      <c r="B5929" s="49" t="s">
        <v>12114</v>
      </c>
      <c r="C5929" s="50">
        <v>24.98</v>
      </c>
      <c r="D5929" s="51">
        <v>0.2299</v>
      </c>
      <c r="E5929" s="52">
        <v>0.0093</v>
      </c>
      <c r="F5929" s="54"/>
      <c r="G5929" s="49" t="s">
        <v>6111</v>
      </c>
      <c r="H5929" s="54"/>
      <c r="I5929" s="51">
        <v>1804.0</v>
      </c>
      <c r="J5929" s="54"/>
      <c r="K5929" s="54"/>
    </row>
    <row r="5930">
      <c r="A5930" s="49" t="s">
        <v>12115</v>
      </c>
      <c r="B5930" s="49" t="s">
        <v>12116</v>
      </c>
      <c r="C5930" s="50">
        <v>24.75</v>
      </c>
      <c r="D5930" s="51">
        <v>0.2168</v>
      </c>
      <c r="E5930" s="52">
        <v>0.0088</v>
      </c>
      <c r="F5930" s="54"/>
      <c r="G5930" s="49" t="s">
        <v>6111</v>
      </c>
      <c r="H5930" s="54"/>
      <c r="I5930" s="51">
        <v>3012.0</v>
      </c>
      <c r="J5930" s="54"/>
      <c r="K5930" s="54"/>
    </row>
    <row r="5931">
      <c r="A5931" s="49" t="s">
        <v>12117</v>
      </c>
      <c r="B5931" s="49" t="s">
        <v>12118</v>
      </c>
      <c r="C5931" s="50">
        <v>189.44</v>
      </c>
      <c r="D5931" s="51">
        <v>-5.32</v>
      </c>
      <c r="E5931" s="52">
        <v>-0.0273</v>
      </c>
      <c r="F5931" s="53">
        <v>2.05E10</v>
      </c>
      <c r="G5931" s="49" t="s">
        <v>56</v>
      </c>
      <c r="H5931" s="51">
        <v>1999.0</v>
      </c>
      <c r="I5931" s="51">
        <v>1805294.0</v>
      </c>
      <c r="J5931" s="49" t="s">
        <v>68</v>
      </c>
      <c r="K5931" s="49" t="s">
        <v>86</v>
      </c>
    </row>
    <row r="5932">
      <c r="A5932" s="49" t="s">
        <v>12119</v>
      </c>
      <c r="B5932" s="49" t="s">
        <v>12120</v>
      </c>
      <c r="C5932" s="50">
        <v>24.9</v>
      </c>
      <c r="D5932" s="51">
        <v>0.2</v>
      </c>
      <c r="E5932" s="52">
        <v>0.0081</v>
      </c>
      <c r="F5932" s="53">
        <v>1.53E9</v>
      </c>
      <c r="G5932" s="49" t="s">
        <v>6111</v>
      </c>
      <c r="H5932" s="51">
        <v>2020.0</v>
      </c>
      <c r="I5932" s="51">
        <v>2091.0</v>
      </c>
      <c r="J5932" s="49" t="s">
        <v>95</v>
      </c>
      <c r="K5932" s="49" t="s">
        <v>1315</v>
      </c>
    </row>
    <row r="5933">
      <c r="A5933" s="49" t="s">
        <v>12121</v>
      </c>
      <c r="B5933" s="49" t="s">
        <v>12122</v>
      </c>
      <c r="C5933" s="50">
        <v>20.34</v>
      </c>
      <c r="D5933" s="51">
        <v>-0.28</v>
      </c>
      <c r="E5933" s="52">
        <v>-0.0136</v>
      </c>
      <c r="F5933" s="53">
        <v>1.73E9</v>
      </c>
      <c r="G5933" s="49" t="s">
        <v>56</v>
      </c>
      <c r="I5933" s="51">
        <v>404704.0</v>
      </c>
      <c r="J5933" s="49" t="s">
        <v>72</v>
      </c>
      <c r="K5933" s="49" t="s">
        <v>133</v>
      </c>
    </row>
    <row r="5934">
      <c r="A5934" s="49" t="s">
        <v>12123</v>
      </c>
      <c r="B5934" s="49" t="s">
        <v>12124</v>
      </c>
      <c r="C5934" s="50">
        <v>1.6296</v>
      </c>
      <c r="D5934" s="51">
        <v>0.0396</v>
      </c>
      <c r="E5934" s="52">
        <v>0.0249</v>
      </c>
      <c r="F5934" s="51">
        <v>4617853.0</v>
      </c>
      <c r="G5934" s="49" t="s">
        <v>738</v>
      </c>
      <c r="H5934" s="54"/>
      <c r="I5934" s="51">
        <v>2019.0</v>
      </c>
      <c r="J5934" s="49" t="s">
        <v>107</v>
      </c>
      <c r="K5934" s="49" t="s">
        <v>262</v>
      </c>
    </row>
    <row r="5935">
      <c r="A5935" s="49" t="s">
        <v>12125</v>
      </c>
      <c r="B5935" s="49" t="s">
        <v>12126</v>
      </c>
      <c r="C5935" s="50">
        <v>0.6527</v>
      </c>
      <c r="D5935" s="51">
        <v>-0.0264</v>
      </c>
      <c r="E5935" s="52">
        <v>-0.0389</v>
      </c>
      <c r="F5935" s="51">
        <v>2.7942425E7</v>
      </c>
      <c r="G5935" s="54"/>
      <c r="H5935" s="51">
        <v>2021.0</v>
      </c>
      <c r="I5935" s="51">
        <v>119768.0</v>
      </c>
      <c r="J5935" s="49" t="s">
        <v>145</v>
      </c>
      <c r="K5935" s="49" t="s">
        <v>146</v>
      </c>
    </row>
    <row r="5936">
      <c r="A5936" s="49" t="s">
        <v>12127</v>
      </c>
      <c r="B5936" s="49" t="s">
        <v>12128</v>
      </c>
      <c r="C5936" s="50">
        <v>12.8101</v>
      </c>
      <c r="D5936" s="51">
        <v>0.1501</v>
      </c>
      <c r="E5936" s="52">
        <v>0.0119</v>
      </c>
      <c r="F5936" s="51">
        <v>8.7705784E7</v>
      </c>
      <c r="G5936" s="49" t="s">
        <v>56</v>
      </c>
      <c r="I5936" s="51">
        <v>3391.0</v>
      </c>
      <c r="J5936" s="49" t="s">
        <v>72</v>
      </c>
      <c r="K5936" s="49" t="s">
        <v>133</v>
      </c>
    </row>
    <row r="5937">
      <c r="A5937" s="49" t="s">
        <v>12129</v>
      </c>
      <c r="B5937" s="49" t="s">
        <v>12130</v>
      </c>
      <c r="C5937" s="50">
        <v>0.3083</v>
      </c>
      <c r="D5937" s="51">
        <v>-0.0036</v>
      </c>
      <c r="E5937" s="52">
        <v>-0.0115</v>
      </c>
      <c r="F5937" s="51">
        <v>7937585.0</v>
      </c>
      <c r="G5937" s="49" t="s">
        <v>121</v>
      </c>
      <c r="H5937" s="54"/>
      <c r="I5937" s="51">
        <v>37453.0</v>
      </c>
      <c r="J5937" s="49" t="s">
        <v>82</v>
      </c>
      <c r="K5937" s="49" t="s">
        <v>83</v>
      </c>
    </row>
    <row r="5938">
      <c r="A5938" s="49" t="s">
        <v>12131</v>
      </c>
      <c r="B5938" s="49" t="s">
        <v>12132</v>
      </c>
      <c r="C5938" s="50">
        <v>0.2588</v>
      </c>
      <c r="D5938" s="51">
        <v>0.0478</v>
      </c>
      <c r="E5938" s="52">
        <v>0.2265</v>
      </c>
      <c r="F5938" s="51">
        <v>6663143.0</v>
      </c>
      <c r="G5938" s="49" t="s">
        <v>121</v>
      </c>
      <c r="H5938" s="54"/>
      <c r="I5938" s="51">
        <v>470.0</v>
      </c>
      <c r="J5938" s="49" t="s">
        <v>82</v>
      </c>
      <c r="K5938" s="49" t="s">
        <v>83</v>
      </c>
    </row>
    <row r="5939">
      <c r="A5939" s="49" t="s">
        <v>12133</v>
      </c>
      <c r="B5939" s="49" t="s">
        <v>12134</v>
      </c>
      <c r="C5939" s="50">
        <v>10.48</v>
      </c>
      <c r="D5939" s="51">
        <v>-0.12</v>
      </c>
      <c r="E5939" s="52">
        <v>-0.0113</v>
      </c>
      <c r="F5939" s="53">
        <v>6.65E8</v>
      </c>
      <c r="G5939" s="49" t="s">
        <v>56</v>
      </c>
      <c r="H5939" s="51">
        <v>1995.0</v>
      </c>
      <c r="I5939" s="51">
        <v>306016.0</v>
      </c>
      <c r="J5939" s="49" t="s">
        <v>57</v>
      </c>
      <c r="K5939" s="49" t="s">
        <v>1795</v>
      </c>
    </row>
    <row r="5940">
      <c r="A5940" s="49" t="s">
        <v>12135</v>
      </c>
      <c r="B5940" s="49" t="s">
        <v>12136</v>
      </c>
      <c r="C5940" s="50">
        <v>8.03</v>
      </c>
      <c r="D5940" s="51">
        <v>-0.03</v>
      </c>
      <c r="E5940" s="52">
        <v>-0.0037</v>
      </c>
      <c r="F5940" s="53">
        <v>8.65E8</v>
      </c>
      <c r="G5940" s="49" t="s">
        <v>56</v>
      </c>
      <c r="I5940" s="51">
        <v>1538657.0</v>
      </c>
      <c r="J5940" s="49" t="s">
        <v>315</v>
      </c>
      <c r="K5940" s="49" t="s">
        <v>104</v>
      </c>
    </row>
    <row r="5941">
      <c r="A5941" s="49" t="s">
        <v>12137</v>
      </c>
      <c r="B5941" s="49" t="s">
        <v>12138</v>
      </c>
      <c r="C5941" s="50">
        <v>7.1</v>
      </c>
      <c r="D5941" s="51">
        <v>0.01</v>
      </c>
      <c r="E5941" s="52">
        <v>0.0014</v>
      </c>
      <c r="F5941" s="51">
        <v>0.0</v>
      </c>
      <c r="G5941" s="49" t="s">
        <v>56</v>
      </c>
      <c r="H5941" s="51">
        <v>1992.0</v>
      </c>
      <c r="I5941" s="51">
        <v>21148.0</v>
      </c>
      <c r="J5941" s="49" t="s">
        <v>72</v>
      </c>
      <c r="K5941" s="49" t="s">
        <v>321</v>
      </c>
    </row>
    <row r="5942">
      <c r="A5942" s="49" t="s">
        <v>12139</v>
      </c>
      <c r="B5942" s="49" t="s">
        <v>12140</v>
      </c>
      <c r="C5942" s="50">
        <v>19.62</v>
      </c>
      <c r="D5942" s="51">
        <v>0.005</v>
      </c>
      <c r="E5942" s="52">
        <v>3.0E-4</v>
      </c>
      <c r="F5942" s="53">
        <v>2.02E9</v>
      </c>
      <c r="G5942" s="49" t="s">
        <v>3183</v>
      </c>
      <c r="H5942" s="54"/>
      <c r="I5942" s="51">
        <v>1123666.0</v>
      </c>
      <c r="J5942" s="49" t="s">
        <v>95</v>
      </c>
      <c r="K5942" s="49" t="s">
        <v>1315</v>
      </c>
    </row>
    <row r="5943">
      <c r="A5943" s="49" t="s">
        <v>12141</v>
      </c>
      <c r="B5943" s="49" t="s">
        <v>12142</v>
      </c>
      <c r="C5943" s="50">
        <v>35.84</v>
      </c>
      <c r="D5943" s="51">
        <v>-0.43</v>
      </c>
      <c r="E5943" s="52">
        <v>-0.0119</v>
      </c>
      <c r="F5943" s="53">
        <v>8.11E8</v>
      </c>
      <c r="G5943" s="49" t="s">
        <v>56</v>
      </c>
      <c r="I5943" s="51">
        <v>397986.0</v>
      </c>
      <c r="J5943" s="49" t="s">
        <v>223</v>
      </c>
      <c r="K5943" s="49" t="s">
        <v>953</v>
      </c>
    </row>
    <row r="5944">
      <c r="A5944" s="49" t="s">
        <v>12143</v>
      </c>
      <c r="B5944" s="49" t="s">
        <v>12144</v>
      </c>
      <c r="C5944" s="50">
        <v>61.88</v>
      </c>
      <c r="D5944" s="51">
        <v>0.52</v>
      </c>
      <c r="E5944" s="52">
        <v>0.0085</v>
      </c>
      <c r="F5944" s="53">
        <v>9.02E8</v>
      </c>
      <c r="G5944" s="49" t="s">
        <v>56</v>
      </c>
      <c r="I5944" s="51">
        <v>53393.0</v>
      </c>
      <c r="J5944" s="49" t="s">
        <v>223</v>
      </c>
      <c r="K5944" s="49" t="s">
        <v>953</v>
      </c>
    </row>
    <row r="5945">
      <c r="A5945" s="49" t="s">
        <v>12145</v>
      </c>
      <c r="B5945" s="49" t="s">
        <v>12146</v>
      </c>
      <c r="C5945" s="50">
        <v>14.01</v>
      </c>
      <c r="D5945" s="51">
        <v>-0.45</v>
      </c>
      <c r="E5945" s="52">
        <v>-0.0311</v>
      </c>
      <c r="F5945" s="53">
        <v>3.24E9</v>
      </c>
      <c r="G5945" s="49" t="s">
        <v>56</v>
      </c>
      <c r="I5945" s="51">
        <v>3065029.0</v>
      </c>
      <c r="J5945" s="49" t="s">
        <v>68</v>
      </c>
      <c r="K5945" s="49" t="s">
        <v>86</v>
      </c>
    </row>
    <row r="5946">
      <c r="A5946" s="49" t="s">
        <v>12147</v>
      </c>
      <c r="B5946" s="49" t="s">
        <v>12148</v>
      </c>
      <c r="C5946" s="50">
        <v>11.93</v>
      </c>
      <c r="D5946" s="51">
        <v>0.19</v>
      </c>
      <c r="E5946" s="52">
        <v>0.0162</v>
      </c>
      <c r="F5946" s="53">
        <v>8.15E9</v>
      </c>
      <c r="G5946" s="49" t="s">
        <v>144</v>
      </c>
      <c r="H5946" s="51">
        <v>2002.0</v>
      </c>
      <c r="I5946" s="51">
        <v>2025269.0</v>
      </c>
      <c r="J5946" s="49" t="s">
        <v>365</v>
      </c>
      <c r="K5946" s="49" t="s">
        <v>1229</v>
      </c>
    </row>
    <row r="5947">
      <c r="A5947" s="49" t="s">
        <v>12149</v>
      </c>
      <c r="B5947" s="49" t="s">
        <v>12150</v>
      </c>
      <c r="C5947" s="50">
        <v>28.24</v>
      </c>
      <c r="D5947" s="51">
        <v>-0.21</v>
      </c>
      <c r="E5947" s="52">
        <v>-0.0074</v>
      </c>
      <c r="F5947" s="53">
        <v>8.62E8</v>
      </c>
      <c r="G5947" s="49" t="s">
        <v>56</v>
      </c>
      <c r="I5947" s="51">
        <v>84618.0</v>
      </c>
      <c r="J5947" s="49" t="s">
        <v>72</v>
      </c>
      <c r="K5947" s="49" t="s">
        <v>133</v>
      </c>
    </row>
    <row r="5948">
      <c r="A5948" s="49" t="s">
        <v>12151</v>
      </c>
      <c r="B5948" s="49" t="s">
        <v>12152</v>
      </c>
      <c r="C5948" s="50">
        <v>5.48</v>
      </c>
      <c r="D5948" s="51">
        <v>-0.13</v>
      </c>
      <c r="E5948" s="52">
        <v>-0.0232</v>
      </c>
      <c r="F5948" s="53">
        <v>3.88E9</v>
      </c>
      <c r="G5948" s="49" t="s">
        <v>1521</v>
      </c>
      <c r="I5948" s="51">
        <v>5594148.0</v>
      </c>
      <c r="J5948" s="49" t="s">
        <v>127</v>
      </c>
      <c r="K5948" s="49" t="s">
        <v>441</v>
      </c>
    </row>
    <row r="5949">
      <c r="A5949" s="49" t="s">
        <v>12153</v>
      </c>
      <c r="B5949" s="49" t="s">
        <v>12154</v>
      </c>
      <c r="C5949" s="50">
        <v>5.83</v>
      </c>
      <c r="D5949" s="51">
        <v>-0.06</v>
      </c>
      <c r="E5949" s="52">
        <v>-0.0102</v>
      </c>
      <c r="F5949" s="53">
        <v>3.04E8</v>
      </c>
      <c r="G5949" s="49" t="s">
        <v>56</v>
      </c>
      <c r="H5949" s="51">
        <v>2017.0</v>
      </c>
      <c r="I5949" s="51">
        <v>13278.0</v>
      </c>
      <c r="J5949" s="49" t="s">
        <v>72</v>
      </c>
      <c r="K5949" s="49" t="s">
        <v>1641</v>
      </c>
    </row>
    <row r="5950">
      <c r="A5950" s="49" t="s">
        <v>12155</v>
      </c>
      <c r="B5950" s="49" t="s">
        <v>12156</v>
      </c>
      <c r="C5950" s="50">
        <v>94.42</v>
      </c>
      <c r="D5950" s="51">
        <v>0.67</v>
      </c>
      <c r="E5950" s="52">
        <v>0.0072</v>
      </c>
      <c r="F5950" s="53">
        <v>1.08E11</v>
      </c>
      <c r="G5950" s="49" t="s">
        <v>56</v>
      </c>
      <c r="H5950" s="51">
        <v>1992.0</v>
      </c>
      <c r="I5950" s="51">
        <v>5610770.0</v>
      </c>
      <c r="J5950" s="49" t="s">
        <v>95</v>
      </c>
      <c r="K5950" s="49" t="s">
        <v>1195</v>
      </c>
    </row>
    <row r="5951">
      <c r="A5951" s="49" t="s">
        <v>12157</v>
      </c>
      <c r="B5951" s="49" t="s">
        <v>12158</v>
      </c>
      <c r="C5951" s="50">
        <v>10.23</v>
      </c>
      <c r="D5951" s="51">
        <v>-0.0049</v>
      </c>
      <c r="E5951" s="52">
        <v>-5.0E-4</v>
      </c>
      <c r="F5951" s="51">
        <v>0.0</v>
      </c>
      <c r="G5951" s="54"/>
      <c r="H5951" s="51">
        <v>2023.0</v>
      </c>
      <c r="I5951" s="51">
        <v>25474.0</v>
      </c>
      <c r="J5951" s="49" t="s">
        <v>72</v>
      </c>
      <c r="K5951" s="49" t="s">
        <v>73</v>
      </c>
    </row>
    <row r="5952">
      <c r="A5952" s="49" t="s">
        <v>12159</v>
      </c>
      <c r="B5952" s="49" t="s">
        <v>12160</v>
      </c>
      <c r="C5952" s="50">
        <v>24.75</v>
      </c>
      <c r="D5952" s="51">
        <v>-0.1</v>
      </c>
      <c r="E5952" s="52">
        <v>-0.004</v>
      </c>
      <c r="F5952" s="53">
        <v>1.12E9</v>
      </c>
      <c r="G5952" s="49" t="s">
        <v>56</v>
      </c>
      <c r="H5952" s="51">
        <v>2019.0</v>
      </c>
      <c r="I5952" s="51">
        <v>566.0</v>
      </c>
      <c r="J5952" s="49" t="s">
        <v>68</v>
      </c>
      <c r="K5952" s="49" t="s">
        <v>86</v>
      </c>
    </row>
    <row r="5953">
      <c r="A5953" s="49" t="s">
        <v>12161</v>
      </c>
      <c r="B5953" s="49" t="s">
        <v>12162</v>
      </c>
      <c r="C5953" s="50">
        <v>23.66</v>
      </c>
      <c r="D5953" s="51">
        <v>-0.28</v>
      </c>
      <c r="E5953" s="52">
        <v>-0.0117</v>
      </c>
      <c r="F5953" s="53">
        <v>1.07E9</v>
      </c>
      <c r="G5953" s="49" t="s">
        <v>56</v>
      </c>
      <c r="H5953" s="51">
        <v>2020.0</v>
      </c>
      <c r="I5953" s="51">
        <v>2606.0</v>
      </c>
      <c r="J5953" s="49" t="s">
        <v>68</v>
      </c>
      <c r="K5953" s="49" t="s">
        <v>86</v>
      </c>
    </row>
    <row r="5954">
      <c r="A5954" s="49" t="s">
        <v>12163</v>
      </c>
      <c r="B5954" s="49" t="s">
        <v>12164</v>
      </c>
      <c r="C5954" s="50">
        <v>21.5</v>
      </c>
      <c r="D5954" s="51">
        <v>0.0</v>
      </c>
      <c r="E5954" s="52">
        <v>0.0</v>
      </c>
      <c r="F5954" s="53">
        <v>9.75E8</v>
      </c>
      <c r="G5954" s="49" t="s">
        <v>56</v>
      </c>
      <c r="I5954" s="51">
        <v>185.0</v>
      </c>
      <c r="J5954" s="49" t="s">
        <v>68</v>
      </c>
      <c r="K5954" s="49" t="s">
        <v>86</v>
      </c>
    </row>
    <row r="5955">
      <c r="A5955" s="49" t="s">
        <v>12165</v>
      </c>
      <c r="B5955" s="49" t="s">
        <v>12166</v>
      </c>
      <c r="C5955" s="50">
        <v>20.88</v>
      </c>
      <c r="D5955" s="51">
        <v>-0.36</v>
      </c>
      <c r="E5955" s="52">
        <v>-0.017</v>
      </c>
      <c r="F5955" s="53">
        <v>9.47E8</v>
      </c>
      <c r="G5955" s="49" t="s">
        <v>56</v>
      </c>
      <c r="H5955" s="51">
        <v>2022.0</v>
      </c>
      <c r="I5955" s="51">
        <v>7393.0</v>
      </c>
      <c r="J5955" s="49" t="s">
        <v>68</v>
      </c>
      <c r="K5955" s="49" t="s">
        <v>86</v>
      </c>
    </row>
    <row r="5956">
      <c r="A5956" s="49" t="s">
        <v>12167</v>
      </c>
      <c r="B5956" s="49" t="s">
        <v>12168</v>
      </c>
      <c r="C5956" s="50">
        <v>21.8</v>
      </c>
      <c r="D5956" s="51">
        <v>0.05</v>
      </c>
      <c r="E5956" s="52">
        <v>0.0023</v>
      </c>
      <c r="F5956" s="53">
        <v>9.89E8</v>
      </c>
      <c r="G5956" s="49" t="s">
        <v>56</v>
      </c>
      <c r="H5956" s="51">
        <v>2022.0</v>
      </c>
      <c r="I5956" s="51">
        <v>4387.0</v>
      </c>
      <c r="J5956" s="49" t="s">
        <v>68</v>
      </c>
      <c r="K5956" s="49" t="s">
        <v>86</v>
      </c>
    </row>
    <row r="5957">
      <c r="A5957" s="49" t="s">
        <v>12169</v>
      </c>
      <c r="B5957" s="49" t="s">
        <v>12170</v>
      </c>
      <c r="C5957" s="50">
        <v>22.8</v>
      </c>
      <c r="D5957" s="51">
        <v>0.12</v>
      </c>
      <c r="E5957" s="52">
        <v>0.0053</v>
      </c>
      <c r="F5957" s="53">
        <v>1.03E9</v>
      </c>
      <c r="G5957" s="49" t="s">
        <v>56</v>
      </c>
      <c r="H5957" s="51">
        <v>2022.0</v>
      </c>
      <c r="I5957" s="51">
        <v>3480.0</v>
      </c>
      <c r="J5957" s="49" t="s">
        <v>68</v>
      </c>
      <c r="K5957" s="49" t="s">
        <v>86</v>
      </c>
    </row>
    <row r="5958">
      <c r="A5958" s="49" t="s">
        <v>12171</v>
      </c>
      <c r="B5958" s="49" t="s">
        <v>12172</v>
      </c>
      <c r="C5958" s="50">
        <v>70.88</v>
      </c>
      <c r="D5958" s="51">
        <v>-0.23</v>
      </c>
      <c r="E5958" s="52">
        <v>-0.0032</v>
      </c>
      <c r="F5958" s="53">
        <v>5.48E10</v>
      </c>
      <c r="G5958" s="49" t="s">
        <v>56</v>
      </c>
      <c r="I5958" s="51">
        <v>914251.0</v>
      </c>
      <c r="J5958" s="49" t="s">
        <v>127</v>
      </c>
      <c r="K5958" s="49" t="s">
        <v>128</v>
      </c>
    </row>
    <row r="5959">
      <c r="A5959" s="49" t="s">
        <v>12173</v>
      </c>
      <c r="B5959" s="49" t="s">
        <v>12174</v>
      </c>
      <c r="C5959" s="50">
        <v>12.5</v>
      </c>
      <c r="D5959" s="51">
        <v>0.14</v>
      </c>
      <c r="E5959" s="52">
        <v>0.0113</v>
      </c>
      <c r="F5959" s="51">
        <v>0.0</v>
      </c>
      <c r="G5959" s="49" t="s">
        <v>56</v>
      </c>
      <c r="H5959" s="51">
        <v>2004.0</v>
      </c>
      <c r="I5959" s="51">
        <v>22352.0</v>
      </c>
      <c r="J5959" s="49" t="s">
        <v>72</v>
      </c>
      <c r="K5959" s="49" t="s">
        <v>481</v>
      </c>
    </row>
    <row r="5960">
      <c r="A5960" s="49" t="s">
        <v>12175</v>
      </c>
      <c r="B5960" s="49" t="s">
        <v>12176</v>
      </c>
      <c r="C5960" s="50">
        <v>17.2001</v>
      </c>
      <c r="D5960" s="51">
        <v>-0.2699</v>
      </c>
      <c r="E5960" s="52">
        <v>-0.0155</v>
      </c>
      <c r="F5960" s="54"/>
      <c r="G5960" s="49" t="s">
        <v>56</v>
      </c>
      <c r="I5960" s="51">
        <v>11594.0</v>
      </c>
      <c r="J5960" s="54"/>
      <c r="K5960" s="54"/>
    </row>
    <row r="5961">
      <c r="A5961" s="49" t="s">
        <v>12177</v>
      </c>
      <c r="B5961" s="49" t="s">
        <v>12178</v>
      </c>
      <c r="C5961" s="50">
        <v>23.68</v>
      </c>
      <c r="D5961" s="51">
        <v>-0.26</v>
      </c>
      <c r="E5961" s="52">
        <v>-0.0109</v>
      </c>
      <c r="F5961" s="54"/>
      <c r="G5961" s="49" t="s">
        <v>56</v>
      </c>
      <c r="I5961" s="51">
        <v>29262.0</v>
      </c>
      <c r="J5961" s="54"/>
      <c r="K5961" s="54"/>
    </row>
    <row r="5962">
      <c r="A5962" s="49" t="s">
        <v>12179</v>
      </c>
      <c r="B5962" s="49" t="s">
        <v>12180</v>
      </c>
      <c r="C5962" s="50">
        <v>19.05</v>
      </c>
      <c r="D5962" s="51">
        <v>-0.2</v>
      </c>
      <c r="E5962" s="52">
        <v>-0.0104</v>
      </c>
      <c r="F5962" s="54"/>
      <c r="G5962" s="49" t="s">
        <v>56</v>
      </c>
      <c r="I5962" s="51">
        <v>15208.0</v>
      </c>
      <c r="J5962" s="54"/>
      <c r="K5962" s="54"/>
    </row>
    <row r="5963">
      <c r="A5963" s="49" t="s">
        <v>12181</v>
      </c>
      <c r="B5963" s="49" t="s">
        <v>12182</v>
      </c>
      <c r="C5963" s="50">
        <v>21.35</v>
      </c>
      <c r="D5963" s="51">
        <v>-0.18</v>
      </c>
      <c r="E5963" s="52">
        <v>-0.0084</v>
      </c>
      <c r="F5963" s="54"/>
      <c r="G5963" s="49" t="s">
        <v>56</v>
      </c>
      <c r="I5963" s="51">
        <v>17033.0</v>
      </c>
      <c r="J5963" s="54"/>
      <c r="K5963" s="54"/>
    </row>
    <row r="5964">
      <c r="A5964" s="49" t="s">
        <v>12183</v>
      </c>
      <c r="B5964" s="49" t="s">
        <v>12184</v>
      </c>
      <c r="C5964" s="50">
        <v>16.94</v>
      </c>
      <c r="D5964" s="51">
        <v>-0.39</v>
      </c>
      <c r="E5964" s="52">
        <v>-0.0225</v>
      </c>
      <c r="F5964" s="54"/>
      <c r="G5964" s="49" t="s">
        <v>56</v>
      </c>
      <c r="I5964" s="51">
        <v>23387.0</v>
      </c>
      <c r="J5964" s="54"/>
      <c r="K5964" s="54"/>
    </row>
    <row r="5965">
      <c r="A5965" s="49" t="s">
        <v>12185</v>
      </c>
      <c r="B5965" s="49" t="s">
        <v>12186</v>
      </c>
      <c r="C5965" s="50">
        <v>36.91</v>
      </c>
      <c r="D5965" s="51">
        <v>0.02</v>
      </c>
      <c r="E5965" s="52">
        <v>5.0E-4</v>
      </c>
      <c r="F5965" s="53">
        <v>1.14E9</v>
      </c>
      <c r="G5965" s="49" t="s">
        <v>56</v>
      </c>
      <c r="H5965" s="51">
        <v>1992.0</v>
      </c>
      <c r="I5965" s="51">
        <v>196346.0</v>
      </c>
      <c r="J5965" s="49" t="s">
        <v>95</v>
      </c>
      <c r="K5965" s="49" t="s">
        <v>11246</v>
      </c>
    </row>
    <row r="5966">
      <c r="A5966" s="49" t="s">
        <v>12187</v>
      </c>
      <c r="B5966" s="49" t="s">
        <v>12188</v>
      </c>
      <c r="C5966" s="50">
        <v>51.9</v>
      </c>
      <c r="D5966" s="51">
        <v>0.06</v>
      </c>
      <c r="E5966" s="52">
        <v>0.0012</v>
      </c>
      <c r="F5966" s="53">
        <v>9.45E10</v>
      </c>
      <c r="G5966" s="49" t="s">
        <v>56</v>
      </c>
      <c r="I5966" s="51">
        <v>9980412.0</v>
      </c>
      <c r="J5966" s="49" t="s">
        <v>72</v>
      </c>
      <c r="K5966" s="49" t="s">
        <v>185</v>
      </c>
    </row>
    <row r="5967">
      <c r="A5967" s="49" t="s">
        <v>12189</v>
      </c>
      <c r="B5967" s="49" t="s">
        <v>12190</v>
      </c>
      <c r="C5967" s="50">
        <v>22.65</v>
      </c>
      <c r="D5967" s="51">
        <v>-0.04</v>
      </c>
      <c r="E5967" s="52">
        <v>-0.0018</v>
      </c>
      <c r="F5967" s="54"/>
      <c r="G5967" s="49" t="s">
        <v>56</v>
      </c>
      <c r="I5967" s="51">
        <v>63393.0</v>
      </c>
      <c r="J5967" s="54"/>
      <c r="K5967" s="54"/>
    </row>
    <row r="5968">
      <c r="A5968" s="49" t="s">
        <v>12191</v>
      </c>
      <c r="B5968" s="49" t="s">
        <v>12192</v>
      </c>
      <c r="C5968" s="50">
        <v>16.75</v>
      </c>
      <c r="D5968" s="51">
        <v>-0.17</v>
      </c>
      <c r="E5968" s="52">
        <v>-0.0101</v>
      </c>
      <c r="F5968" s="54"/>
      <c r="G5968" s="49" t="s">
        <v>56</v>
      </c>
      <c r="I5968" s="51">
        <v>68226.0</v>
      </c>
      <c r="J5968" s="54"/>
      <c r="K5968" s="54"/>
    </row>
    <row r="5969">
      <c r="A5969" s="49" t="s">
        <v>12193</v>
      </c>
      <c r="B5969" s="49" t="s">
        <v>12194</v>
      </c>
      <c r="C5969" s="50">
        <v>54.73</v>
      </c>
      <c r="D5969" s="51">
        <v>-1.08</v>
      </c>
      <c r="E5969" s="52">
        <v>-0.0194</v>
      </c>
      <c r="F5969" s="53">
        <v>8.26E9</v>
      </c>
      <c r="G5969" s="49" t="s">
        <v>56</v>
      </c>
      <c r="I5969" s="51">
        <v>1623058.0</v>
      </c>
      <c r="J5969" s="49" t="s">
        <v>95</v>
      </c>
      <c r="K5969" s="49" t="s">
        <v>69</v>
      </c>
    </row>
    <row r="5970">
      <c r="A5970" s="49" t="s">
        <v>12195</v>
      </c>
      <c r="B5970" s="49" t="s">
        <v>12196</v>
      </c>
      <c r="C5970" s="50">
        <v>0.9999</v>
      </c>
      <c r="D5970" s="51">
        <v>-0.0046</v>
      </c>
      <c r="E5970" s="52">
        <v>-0.0046</v>
      </c>
      <c r="F5970" s="51">
        <v>7322710.0</v>
      </c>
      <c r="G5970" s="49" t="s">
        <v>56</v>
      </c>
      <c r="I5970" s="51">
        <v>5737.0</v>
      </c>
      <c r="J5970" s="49" t="s">
        <v>107</v>
      </c>
      <c r="K5970" s="49" t="s">
        <v>116</v>
      </c>
    </row>
    <row r="5971">
      <c r="A5971" s="49" t="s">
        <v>12197</v>
      </c>
      <c r="B5971" s="49" t="s">
        <v>12198</v>
      </c>
      <c r="C5971" s="50">
        <v>73.39</v>
      </c>
      <c r="D5971" s="51">
        <v>1.18</v>
      </c>
      <c r="E5971" s="52">
        <v>0.0163</v>
      </c>
      <c r="F5971" s="53">
        <v>1.64E9</v>
      </c>
      <c r="G5971" s="49" t="s">
        <v>56</v>
      </c>
      <c r="I5971" s="51">
        <v>229457.0</v>
      </c>
      <c r="J5971" s="49" t="s">
        <v>95</v>
      </c>
      <c r="K5971" s="49" t="s">
        <v>611</v>
      </c>
    </row>
    <row r="5972">
      <c r="A5972" s="49" t="s">
        <v>12199</v>
      </c>
      <c r="B5972" s="49" t="s">
        <v>12200</v>
      </c>
      <c r="C5972" s="50">
        <v>1.67</v>
      </c>
      <c r="D5972" s="51">
        <v>-0.01</v>
      </c>
      <c r="E5972" s="52">
        <v>-0.006</v>
      </c>
      <c r="F5972" s="53">
        <v>2.49E8</v>
      </c>
      <c r="G5972" s="49" t="s">
        <v>56</v>
      </c>
      <c r="H5972" s="51">
        <v>2021.0</v>
      </c>
      <c r="I5972" s="51">
        <v>730805.0</v>
      </c>
      <c r="J5972" s="49" t="s">
        <v>82</v>
      </c>
      <c r="K5972" s="49" t="s">
        <v>83</v>
      </c>
    </row>
    <row r="5973">
      <c r="A5973" s="49" t="s">
        <v>12201</v>
      </c>
      <c r="B5973" s="49" t="s">
        <v>12202</v>
      </c>
      <c r="C5973" s="50">
        <v>0.5601</v>
      </c>
      <c r="D5973" s="51">
        <v>-0.1399</v>
      </c>
      <c r="E5973" s="52">
        <v>-0.1999</v>
      </c>
      <c r="F5973" s="51">
        <v>8.3485913E7</v>
      </c>
      <c r="G5973" s="49" t="s">
        <v>56</v>
      </c>
      <c r="H5973" s="51">
        <v>2021.0</v>
      </c>
      <c r="I5973" s="51">
        <v>2636.0</v>
      </c>
      <c r="J5973" s="49" t="s">
        <v>82</v>
      </c>
      <c r="K5973" s="49" t="s">
        <v>83</v>
      </c>
    </row>
    <row r="5974">
      <c r="A5974" s="49" t="s">
        <v>12203</v>
      </c>
      <c r="B5974" s="49" t="s">
        <v>12204</v>
      </c>
      <c r="C5974" s="50">
        <v>13.41</v>
      </c>
      <c r="D5974" s="51">
        <v>-0.16</v>
      </c>
      <c r="E5974" s="52">
        <v>-0.0118</v>
      </c>
      <c r="F5974" s="53">
        <v>3.03E8</v>
      </c>
      <c r="G5974" s="49" t="s">
        <v>56</v>
      </c>
      <c r="H5974" s="51">
        <v>2012.0</v>
      </c>
      <c r="I5974" s="51">
        <v>127498.0</v>
      </c>
      <c r="J5974" s="49" t="s">
        <v>72</v>
      </c>
      <c r="K5974" s="49" t="s">
        <v>321</v>
      </c>
    </row>
    <row r="5975">
      <c r="A5975" s="49" t="s">
        <v>12205</v>
      </c>
      <c r="B5975" s="49" t="s">
        <v>12206</v>
      </c>
      <c r="C5975" s="50">
        <v>0.7571</v>
      </c>
      <c r="D5975" s="51">
        <v>-0.0409</v>
      </c>
      <c r="E5975" s="52">
        <v>-0.0513</v>
      </c>
      <c r="F5975" s="51">
        <v>2486360.0</v>
      </c>
      <c r="G5975" s="49" t="s">
        <v>738</v>
      </c>
      <c r="H5975" s="51">
        <v>2015.0</v>
      </c>
      <c r="I5975" s="51">
        <v>6216.0</v>
      </c>
      <c r="J5975" s="49" t="s">
        <v>82</v>
      </c>
      <c r="K5975" s="49" t="s">
        <v>139</v>
      </c>
    </row>
    <row r="5976">
      <c r="A5976" s="49" t="s">
        <v>12207</v>
      </c>
      <c r="B5976" s="49" t="s">
        <v>12208</v>
      </c>
      <c r="C5976" s="50">
        <v>0.601</v>
      </c>
      <c r="D5976" s="51">
        <v>0.101</v>
      </c>
      <c r="E5976" s="52">
        <v>0.202</v>
      </c>
      <c r="F5976" s="51">
        <v>5.7146887E7</v>
      </c>
      <c r="G5976" s="49" t="s">
        <v>56</v>
      </c>
      <c r="H5976" s="51">
        <v>2018.0</v>
      </c>
      <c r="I5976" s="51">
        <v>1449201.0</v>
      </c>
      <c r="J5976" s="49" t="s">
        <v>95</v>
      </c>
      <c r="K5976" s="49" t="s">
        <v>215</v>
      </c>
    </row>
    <row r="5977">
      <c r="A5977" s="49" t="s">
        <v>12209</v>
      </c>
      <c r="B5977" s="49" t="s">
        <v>12210</v>
      </c>
      <c r="C5977" s="50">
        <v>5.85</v>
      </c>
      <c r="D5977" s="51">
        <v>-0.09</v>
      </c>
      <c r="E5977" s="52">
        <v>-0.0152</v>
      </c>
      <c r="F5977" s="53">
        <v>2.1E8</v>
      </c>
      <c r="G5977" s="49" t="s">
        <v>56</v>
      </c>
      <c r="H5977" s="51">
        <v>2017.0</v>
      </c>
      <c r="I5977" s="51">
        <v>126436.0</v>
      </c>
      <c r="J5977" s="49" t="s">
        <v>82</v>
      </c>
      <c r="K5977" s="49" t="s">
        <v>83</v>
      </c>
    </row>
    <row r="5978">
      <c r="A5978" s="49" t="s">
        <v>12211</v>
      </c>
      <c r="B5978" s="49" t="s">
        <v>12212</v>
      </c>
      <c r="C5978" s="50">
        <v>22.94</v>
      </c>
      <c r="D5978" s="51">
        <v>0.01</v>
      </c>
      <c r="E5978" s="52">
        <v>4.0E-4</v>
      </c>
      <c r="F5978" s="53">
        <v>2.86E9</v>
      </c>
      <c r="G5978" s="49" t="s">
        <v>56</v>
      </c>
      <c r="H5978" s="51">
        <v>2019.0</v>
      </c>
      <c r="I5978" s="51">
        <v>177638.0</v>
      </c>
      <c r="J5978" s="49" t="s">
        <v>107</v>
      </c>
      <c r="K5978" s="49" t="s">
        <v>348</v>
      </c>
    </row>
    <row r="5979">
      <c r="A5979" s="49" t="s">
        <v>12213</v>
      </c>
      <c r="B5979" s="49" t="s">
        <v>12214</v>
      </c>
      <c r="C5979" s="50">
        <v>10.46</v>
      </c>
      <c r="D5979" s="51">
        <v>-0.01</v>
      </c>
      <c r="E5979" s="52">
        <v>-0.001</v>
      </c>
      <c r="F5979" s="51">
        <v>0.0</v>
      </c>
      <c r="G5979" s="49" t="s">
        <v>56</v>
      </c>
      <c r="H5979" s="51">
        <v>2022.0</v>
      </c>
      <c r="I5979" s="51">
        <v>167586.0</v>
      </c>
      <c r="J5979" s="49" t="s">
        <v>72</v>
      </c>
      <c r="K5979" s="49" t="s">
        <v>73</v>
      </c>
    </row>
    <row r="5980">
      <c r="A5980" s="49" t="s">
        <v>12215</v>
      </c>
      <c r="B5980" s="49" t="s">
        <v>12216</v>
      </c>
      <c r="C5980" s="50">
        <v>0.158</v>
      </c>
      <c r="D5980" s="51">
        <v>0.0</v>
      </c>
      <c r="E5980" s="52">
        <v>0.0</v>
      </c>
      <c r="F5980" s="51">
        <v>0.0</v>
      </c>
      <c r="G5980" s="49" t="s">
        <v>56</v>
      </c>
      <c r="H5980" s="51">
        <v>2022.0</v>
      </c>
      <c r="I5980" s="51">
        <v>200.0</v>
      </c>
      <c r="J5980" s="49" t="s">
        <v>72</v>
      </c>
      <c r="K5980" s="49" t="s">
        <v>73</v>
      </c>
    </row>
    <row r="5981">
      <c r="A5981" s="49" t="s">
        <v>12217</v>
      </c>
      <c r="B5981" s="49" t="s">
        <v>12218</v>
      </c>
      <c r="C5981" s="50">
        <v>10.78</v>
      </c>
      <c r="D5981" s="51">
        <v>-0.32</v>
      </c>
      <c r="E5981" s="52">
        <v>-0.0288</v>
      </c>
      <c r="F5981" s="53">
        <v>1.23E9</v>
      </c>
      <c r="G5981" s="49" t="s">
        <v>56</v>
      </c>
      <c r="H5981" s="51">
        <v>1998.0</v>
      </c>
      <c r="I5981" s="51">
        <v>791140.0</v>
      </c>
      <c r="J5981" s="49" t="s">
        <v>95</v>
      </c>
      <c r="K5981" s="49" t="s">
        <v>469</v>
      </c>
    </row>
    <row r="5982">
      <c r="A5982" s="49" t="s">
        <v>12219</v>
      </c>
      <c r="B5982" s="49" t="s">
        <v>12220</v>
      </c>
      <c r="C5982" s="50">
        <v>31.85</v>
      </c>
      <c r="D5982" s="51">
        <v>-0.63</v>
      </c>
      <c r="E5982" s="52">
        <v>-0.0194</v>
      </c>
      <c r="F5982" s="53">
        <v>7.93E8</v>
      </c>
      <c r="G5982" s="49" t="s">
        <v>56</v>
      </c>
      <c r="I5982" s="51">
        <v>210424.0</v>
      </c>
      <c r="J5982" s="49" t="s">
        <v>107</v>
      </c>
      <c r="K5982" s="49" t="s">
        <v>282</v>
      </c>
    </row>
    <row r="5983">
      <c r="A5983" s="49" t="s">
        <v>12221</v>
      </c>
      <c r="B5983" s="49" t="s">
        <v>12222</v>
      </c>
      <c r="C5983" s="50">
        <v>0.3805</v>
      </c>
      <c r="D5983" s="51">
        <v>-0.0096</v>
      </c>
      <c r="E5983" s="52">
        <v>-0.0246</v>
      </c>
      <c r="F5983" s="51">
        <v>3.429343E7</v>
      </c>
      <c r="G5983" s="49" t="s">
        <v>56</v>
      </c>
      <c r="H5983" s="51">
        <v>2014.0</v>
      </c>
      <c r="I5983" s="51">
        <v>123034.0</v>
      </c>
      <c r="J5983" s="49" t="s">
        <v>82</v>
      </c>
      <c r="K5983" s="49" t="s">
        <v>83</v>
      </c>
    </row>
    <row r="5984">
      <c r="A5984" s="49" t="s">
        <v>12223</v>
      </c>
      <c r="B5984" s="49" t="s">
        <v>12224</v>
      </c>
      <c r="C5984" s="50">
        <v>12.16</v>
      </c>
      <c r="D5984" s="51">
        <v>0.02</v>
      </c>
      <c r="E5984" s="52">
        <v>0.0017</v>
      </c>
      <c r="F5984" s="53">
        <v>7.62E8</v>
      </c>
      <c r="G5984" s="49" t="s">
        <v>56</v>
      </c>
      <c r="I5984" s="51">
        <v>96143.0</v>
      </c>
      <c r="J5984" s="49" t="s">
        <v>72</v>
      </c>
      <c r="K5984" s="49" t="s">
        <v>124</v>
      </c>
    </row>
    <row r="5985">
      <c r="A5985" s="49" t="s">
        <v>12225</v>
      </c>
      <c r="B5985" s="49" t="s">
        <v>12226</v>
      </c>
      <c r="C5985" s="50">
        <v>24.81</v>
      </c>
      <c r="D5985" s="51">
        <v>-0.37</v>
      </c>
      <c r="E5985" s="52">
        <v>-0.0147</v>
      </c>
      <c r="F5985" s="53">
        <v>6.79E8</v>
      </c>
      <c r="G5985" s="49" t="s">
        <v>56</v>
      </c>
      <c r="H5985" s="51">
        <v>1993.0</v>
      </c>
      <c r="I5985" s="51">
        <v>242773.0</v>
      </c>
      <c r="J5985" s="49" t="s">
        <v>95</v>
      </c>
      <c r="K5985" s="49" t="s">
        <v>451</v>
      </c>
    </row>
    <row r="5986">
      <c r="A5986" s="49" t="s">
        <v>12227</v>
      </c>
      <c r="B5986" s="49" t="s">
        <v>12228</v>
      </c>
      <c r="C5986" s="50">
        <v>1.36</v>
      </c>
      <c r="D5986" s="51">
        <v>0.0</v>
      </c>
      <c r="E5986" s="52">
        <v>0.0</v>
      </c>
      <c r="F5986" s="53">
        <v>1.8E8</v>
      </c>
      <c r="G5986" s="49" t="s">
        <v>56</v>
      </c>
      <c r="I5986" s="51">
        <v>56551.0</v>
      </c>
      <c r="J5986" s="49" t="s">
        <v>95</v>
      </c>
      <c r="K5986" s="49" t="s">
        <v>64</v>
      </c>
    </row>
    <row r="5987">
      <c r="A5987" s="49" t="s">
        <v>12229</v>
      </c>
      <c r="B5987" s="49" t="s">
        <v>12230</v>
      </c>
      <c r="C5987" s="50">
        <v>6.03</v>
      </c>
      <c r="D5987" s="51">
        <v>-0.45</v>
      </c>
      <c r="E5987" s="52">
        <v>-0.0694</v>
      </c>
      <c r="F5987" s="53">
        <v>5.2E8</v>
      </c>
      <c r="G5987" s="49" t="s">
        <v>56</v>
      </c>
      <c r="H5987" s="51">
        <v>2016.0</v>
      </c>
      <c r="I5987" s="51">
        <v>46170.0</v>
      </c>
      <c r="J5987" s="49" t="s">
        <v>107</v>
      </c>
      <c r="K5987" s="49" t="s">
        <v>262</v>
      </c>
    </row>
    <row r="5988">
      <c r="A5988" s="49" t="s">
        <v>12231</v>
      </c>
      <c r="B5988" s="49" t="s">
        <v>12232</v>
      </c>
      <c r="C5988" s="50">
        <v>10.82</v>
      </c>
      <c r="D5988" s="51">
        <v>-0.17</v>
      </c>
      <c r="E5988" s="52">
        <v>-0.0155</v>
      </c>
      <c r="F5988" s="51">
        <v>8.0382851E7</v>
      </c>
      <c r="G5988" s="49" t="s">
        <v>56</v>
      </c>
      <c r="I5988" s="51">
        <v>8862.0</v>
      </c>
      <c r="J5988" s="49" t="s">
        <v>95</v>
      </c>
      <c r="K5988" s="49" t="s">
        <v>111</v>
      </c>
    </row>
    <row r="5989">
      <c r="A5989" s="49" t="s">
        <v>12233</v>
      </c>
      <c r="B5989" s="49" t="s">
        <v>12234</v>
      </c>
      <c r="C5989" s="50">
        <v>2.0</v>
      </c>
      <c r="D5989" s="51">
        <v>-0.1</v>
      </c>
      <c r="E5989" s="52">
        <v>-0.0476</v>
      </c>
      <c r="F5989" s="51">
        <v>7.435133E7</v>
      </c>
      <c r="G5989" s="49" t="s">
        <v>56</v>
      </c>
      <c r="H5989" s="51">
        <v>2014.0</v>
      </c>
      <c r="I5989" s="51">
        <v>217860.0</v>
      </c>
      <c r="J5989" s="49" t="s">
        <v>82</v>
      </c>
      <c r="K5989" s="49" t="s">
        <v>83</v>
      </c>
    </row>
    <row r="5990">
      <c r="A5990" s="49" t="s">
        <v>12235</v>
      </c>
      <c r="B5990" s="49" t="s">
        <v>12236</v>
      </c>
      <c r="C5990" s="50">
        <v>16.44</v>
      </c>
      <c r="D5990" s="51">
        <v>-0.05</v>
      </c>
      <c r="E5990" s="52">
        <v>-0.003</v>
      </c>
      <c r="F5990" s="53">
        <v>6.08E8</v>
      </c>
      <c r="G5990" s="49" t="s">
        <v>56</v>
      </c>
      <c r="H5990" s="51">
        <v>2016.0</v>
      </c>
      <c r="I5990" s="51">
        <v>196798.0</v>
      </c>
      <c r="J5990" s="49" t="s">
        <v>223</v>
      </c>
      <c r="K5990" s="49" t="s">
        <v>953</v>
      </c>
    </row>
    <row r="5991">
      <c r="A5991" s="49" t="s">
        <v>12237</v>
      </c>
      <c r="B5991" s="49" t="s">
        <v>12238</v>
      </c>
      <c r="C5991" s="50">
        <v>11.03</v>
      </c>
      <c r="D5991" s="51">
        <v>0.38</v>
      </c>
      <c r="E5991" s="52">
        <v>0.0357</v>
      </c>
      <c r="F5991" s="51">
        <v>0.0</v>
      </c>
      <c r="G5991" s="49" t="s">
        <v>214</v>
      </c>
      <c r="H5991" s="51">
        <v>2021.0</v>
      </c>
      <c r="I5991" s="51">
        <v>1231833.0</v>
      </c>
      <c r="J5991" s="49" t="s">
        <v>72</v>
      </c>
      <c r="K5991" s="49" t="s">
        <v>73</v>
      </c>
    </row>
    <row r="5992">
      <c r="A5992" s="49" t="s">
        <v>12239</v>
      </c>
      <c r="B5992" s="49" t="s">
        <v>12240</v>
      </c>
      <c r="C5992" s="50">
        <v>0.27</v>
      </c>
      <c r="D5992" s="51">
        <v>0.0675</v>
      </c>
      <c r="E5992" s="52">
        <v>0.3333</v>
      </c>
      <c r="F5992" s="51">
        <v>0.0</v>
      </c>
      <c r="G5992" s="49" t="s">
        <v>214</v>
      </c>
      <c r="H5992" s="51">
        <v>2021.0</v>
      </c>
      <c r="I5992" s="51">
        <v>16864.0</v>
      </c>
      <c r="J5992" s="49" t="s">
        <v>72</v>
      </c>
      <c r="K5992" s="49" t="s">
        <v>73</v>
      </c>
    </row>
    <row r="5993">
      <c r="A5993" s="49" t="s">
        <v>12241</v>
      </c>
      <c r="B5993" s="49" t="s">
        <v>12242</v>
      </c>
      <c r="C5993" s="50">
        <v>22.55</v>
      </c>
      <c r="D5993" s="51">
        <v>-0.87</v>
      </c>
      <c r="E5993" s="52">
        <v>-0.0372</v>
      </c>
      <c r="F5993" s="53">
        <v>1.62E9</v>
      </c>
      <c r="G5993" s="49" t="s">
        <v>56</v>
      </c>
      <c r="H5993" s="51">
        <v>2020.0</v>
      </c>
      <c r="I5993" s="51">
        <v>873694.0</v>
      </c>
      <c r="J5993" s="49" t="s">
        <v>82</v>
      </c>
      <c r="K5993" s="49" t="s">
        <v>83</v>
      </c>
    </row>
    <row r="5994">
      <c r="A5994" s="49" t="s">
        <v>12243</v>
      </c>
      <c r="B5994" s="49" t="s">
        <v>12244</v>
      </c>
      <c r="C5994" s="50">
        <v>14.01</v>
      </c>
      <c r="D5994" s="51">
        <v>-0.14</v>
      </c>
      <c r="E5994" s="52">
        <v>-0.0099</v>
      </c>
      <c r="F5994" s="53">
        <v>3.46E8</v>
      </c>
      <c r="G5994" s="54"/>
      <c r="H5994" s="51">
        <v>2020.0</v>
      </c>
      <c r="I5994" s="51">
        <v>55817.0</v>
      </c>
      <c r="J5994" s="49" t="s">
        <v>72</v>
      </c>
      <c r="K5994" s="49" t="s">
        <v>321</v>
      </c>
    </row>
    <row r="5995">
      <c r="A5995" s="49" t="s">
        <v>12245</v>
      </c>
      <c r="B5995" s="49" t="s">
        <v>12246</v>
      </c>
      <c r="C5995" s="50">
        <v>4.15</v>
      </c>
      <c r="D5995" s="51">
        <v>-0.06</v>
      </c>
      <c r="E5995" s="52">
        <v>-0.0143</v>
      </c>
      <c r="F5995" s="51">
        <v>3.0700061E7</v>
      </c>
      <c r="G5995" s="49" t="s">
        <v>56</v>
      </c>
      <c r="H5995" s="51">
        <v>2021.0</v>
      </c>
      <c r="I5995" s="51">
        <v>141572.0</v>
      </c>
      <c r="J5995" s="49" t="s">
        <v>72</v>
      </c>
      <c r="K5995" s="49" t="s">
        <v>185</v>
      </c>
    </row>
    <row r="5996">
      <c r="A5996" s="49" t="s">
        <v>12247</v>
      </c>
      <c r="B5996" s="49" t="s">
        <v>12248</v>
      </c>
      <c r="C5996" s="50">
        <v>0.75</v>
      </c>
      <c r="D5996" s="51">
        <v>-0.0202</v>
      </c>
      <c r="E5996" s="52">
        <v>-0.0262</v>
      </c>
      <c r="F5996" s="51">
        <v>3.457379E7</v>
      </c>
      <c r="G5996" s="49" t="s">
        <v>56</v>
      </c>
      <c r="H5996" s="51">
        <v>2020.0</v>
      </c>
      <c r="I5996" s="51">
        <v>128886.0</v>
      </c>
      <c r="J5996" s="49" t="s">
        <v>95</v>
      </c>
      <c r="K5996" s="49" t="s">
        <v>1195</v>
      </c>
    </row>
    <row r="5997">
      <c r="A5997" s="49" t="s">
        <v>12249</v>
      </c>
      <c r="B5997" s="49" t="s">
        <v>12250</v>
      </c>
      <c r="C5997" s="50">
        <v>0.83</v>
      </c>
      <c r="D5997" s="51">
        <v>0.0032</v>
      </c>
      <c r="E5997" s="52">
        <v>0.0039</v>
      </c>
      <c r="F5997" s="51">
        <v>2.5230277E7</v>
      </c>
      <c r="G5997" s="54"/>
      <c r="H5997" s="51">
        <v>2014.0</v>
      </c>
      <c r="I5997" s="51">
        <v>26354.0</v>
      </c>
      <c r="J5997" s="49" t="s">
        <v>57</v>
      </c>
      <c r="K5997" s="49" t="s">
        <v>64</v>
      </c>
    </row>
    <row r="5998">
      <c r="A5998" s="49" t="s">
        <v>12251</v>
      </c>
      <c r="B5998" s="49" t="s">
        <v>12252</v>
      </c>
      <c r="C5998" s="50">
        <v>41.94</v>
      </c>
      <c r="D5998" s="51">
        <v>-0.3</v>
      </c>
      <c r="E5998" s="52">
        <v>-0.0071</v>
      </c>
      <c r="F5998" s="53">
        <v>3.35E9</v>
      </c>
      <c r="G5998" s="54"/>
      <c r="H5998" s="51">
        <v>2022.0</v>
      </c>
      <c r="I5998" s="51">
        <v>564247.0</v>
      </c>
      <c r="J5998" s="49" t="s">
        <v>223</v>
      </c>
      <c r="K5998" s="49" t="s">
        <v>953</v>
      </c>
    </row>
    <row r="5999">
      <c r="A5999" s="49" t="s">
        <v>12253</v>
      </c>
      <c r="B5999" s="49" t="s">
        <v>12254</v>
      </c>
      <c r="C5999" s="50">
        <v>45.09</v>
      </c>
      <c r="D5999" s="51">
        <v>-0.57</v>
      </c>
      <c r="E5999" s="52">
        <v>-0.0125</v>
      </c>
      <c r="F5999" s="53">
        <v>2.55E10</v>
      </c>
      <c r="G5999" s="49" t="s">
        <v>56</v>
      </c>
      <c r="H5999" s="51">
        <v>2017.0</v>
      </c>
      <c r="I5999" s="51">
        <v>4154315.0</v>
      </c>
      <c r="J5999" s="49" t="s">
        <v>95</v>
      </c>
      <c r="K5999" s="49" t="s">
        <v>69</v>
      </c>
    </row>
    <row r="6000">
      <c r="A6000" s="49" t="s">
        <v>12255</v>
      </c>
      <c r="B6000" s="49" t="s">
        <v>12256</v>
      </c>
      <c r="C6000" s="50">
        <v>23.81</v>
      </c>
      <c r="D6000" s="51">
        <v>-0.14</v>
      </c>
      <c r="E6000" s="52">
        <v>-0.0059</v>
      </c>
      <c r="F6000" s="54"/>
      <c r="G6000" s="49" t="s">
        <v>236</v>
      </c>
      <c r="H6000" s="54"/>
      <c r="I6000" s="51">
        <v>16223.0</v>
      </c>
      <c r="J6000" s="54"/>
      <c r="K6000" s="54"/>
    </row>
    <row r="6001">
      <c r="A6001" s="49" t="s">
        <v>12257</v>
      </c>
      <c r="B6001" s="49" t="s">
        <v>12258</v>
      </c>
      <c r="C6001" s="50">
        <v>23.11</v>
      </c>
      <c r="D6001" s="51">
        <v>-0.14</v>
      </c>
      <c r="E6001" s="52">
        <v>-0.006</v>
      </c>
      <c r="F6001" s="54"/>
      <c r="G6001" s="49" t="s">
        <v>236</v>
      </c>
      <c r="H6001" s="54"/>
      <c r="I6001" s="51">
        <v>13907.0</v>
      </c>
      <c r="J6001" s="54"/>
      <c r="K6001" s="54"/>
    </row>
    <row r="6002">
      <c r="A6002" s="49" t="s">
        <v>12259</v>
      </c>
      <c r="B6002" s="49" t="s">
        <v>12260</v>
      </c>
      <c r="C6002" s="50">
        <v>43.55</v>
      </c>
      <c r="D6002" s="51">
        <v>-1.18</v>
      </c>
      <c r="E6002" s="52">
        <v>-0.0264</v>
      </c>
      <c r="F6002" s="53">
        <v>2.79E9</v>
      </c>
      <c r="G6002" s="49" t="s">
        <v>56</v>
      </c>
      <c r="H6002" s="51">
        <v>2013.0</v>
      </c>
      <c r="I6002" s="51">
        <v>655246.0</v>
      </c>
      <c r="J6002" s="49" t="s">
        <v>82</v>
      </c>
      <c r="K6002" s="49" t="s">
        <v>498</v>
      </c>
    </row>
    <row r="6003">
      <c r="A6003" s="49" t="s">
        <v>12261</v>
      </c>
      <c r="B6003" s="49" t="s">
        <v>12262</v>
      </c>
      <c r="C6003" s="50">
        <v>5.96</v>
      </c>
      <c r="D6003" s="51">
        <v>-0.28</v>
      </c>
      <c r="E6003" s="52">
        <v>-0.0449</v>
      </c>
      <c r="F6003" s="53">
        <v>1.17E9</v>
      </c>
      <c r="G6003" s="49" t="s">
        <v>56</v>
      </c>
      <c r="I6003" s="51">
        <v>1314774.0</v>
      </c>
      <c r="J6003" s="49" t="s">
        <v>57</v>
      </c>
      <c r="K6003" s="49" t="s">
        <v>111</v>
      </c>
    </row>
    <row r="6004">
      <c r="A6004" s="49" t="s">
        <v>12263</v>
      </c>
      <c r="B6004" s="49" t="s">
        <v>12264</v>
      </c>
      <c r="C6004" s="50">
        <v>1.05</v>
      </c>
      <c r="D6004" s="51">
        <v>-0.06</v>
      </c>
      <c r="E6004" s="52">
        <v>-0.0541</v>
      </c>
      <c r="F6004" s="53">
        <v>2.06E8</v>
      </c>
      <c r="G6004" s="49" t="s">
        <v>56</v>
      </c>
      <c r="I6004" s="51">
        <v>8252.0</v>
      </c>
      <c r="J6004" s="49" t="s">
        <v>57</v>
      </c>
      <c r="K6004" s="49" t="s">
        <v>111</v>
      </c>
    </row>
    <row r="6005">
      <c r="A6005" s="49" t="s">
        <v>12265</v>
      </c>
      <c r="B6005" s="49" t="s">
        <v>12266</v>
      </c>
      <c r="C6005" s="50">
        <v>3475.98</v>
      </c>
      <c r="D6005" s="51">
        <v>-2.02</v>
      </c>
      <c r="E6005" s="52">
        <v>-6.0E-4</v>
      </c>
      <c r="F6005" s="53">
        <v>4.03E9</v>
      </c>
      <c r="G6005" s="49" t="s">
        <v>56</v>
      </c>
      <c r="H6005" s="51">
        <v>1996.0</v>
      </c>
      <c r="I6005" s="51">
        <v>1463.0</v>
      </c>
      <c r="J6005" s="49" t="s">
        <v>57</v>
      </c>
      <c r="K6005" s="49" t="s">
        <v>588</v>
      </c>
    </row>
    <row r="6006">
      <c r="A6006" s="49" t="s">
        <v>12267</v>
      </c>
      <c r="B6006" s="49" t="s">
        <v>12268</v>
      </c>
      <c r="C6006" s="50">
        <v>1.6</v>
      </c>
      <c r="D6006" s="51">
        <v>0.25</v>
      </c>
      <c r="E6006" s="52">
        <v>0.1852</v>
      </c>
      <c r="F6006" s="51">
        <v>2260880.0</v>
      </c>
      <c r="G6006" s="49" t="s">
        <v>67</v>
      </c>
      <c r="H6006" s="51">
        <v>2017.0</v>
      </c>
      <c r="I6006" s="51">
        <v>1.7209941E7</v>
      </c>
      <c r="J6006" s="49" t="s">
        <v>315</v>
      </c>
      <c r="K6006" s="49" t="s">
        <v>104</v>
      </c>
    </row>
    <row r="6007">
      <c r="A6007" s="49" t="s">
        <v>12269</v>
      </c>
      <c r="B6007" s="49" t="s">
        <v>12270</v>
      </c>
      <c r="C6007" s="50">
        <v>10.62</v>
      </c>
      <c r="D6007" s="51">
        <v>-0.03</v>
      </c>
      <c r="E6007" s="52">
        <v>-0.0028</v>
      </c>
      <c r="F6007" s="51">
        <v>0.0</v>
      </c>
      <c r="G6007" s="54"/>
      <c r="H6007" s="51">
        <v>2021.0</v>
      </c>
      <c r="I6007" s="51">
        <v>406.0</v>
      </c>
      <c r="J6007" s="49" t="s">
        <v>72</v>
      </c>
      <c r="K6007" s="49" t="s">
        <v>73</v>
      </c>
    </row>
    <row r="6008">
      <c r="A6008" s="49" t="s">
        <v>12271</v>
      </c>
      <c r="B6008" s="49" t="s">
        <v>12272</v>
      </c>
      <c r="C6008" s="50">
        <v>113.98</v>
      </c>
      <c r="D6008" s="51">
        <v>-6.8</v>
      </c>
      <c r="E6008" s="52">
        <v>-0.0563</v>
      </c>
      <c r="F6008" s="53">
        <v>6.45E9</v>
      </c>
      <c r="G6008" s="49" t="s">
        <v>738</v>
      </c>
      <c r="H6008" s="51">
        <v>2015.0</v>
      </c>
      <c r="I6008" s="51">
        <v>2578428.0</v>
      </c>
      <c r="J6008" s="49" t="s">
        <v>107</v>
      </c>
      <c r="K6008" s="49" t="s">
        <v>108</v>
      </c>
    </row>
    <row r="6009">
      <c r="A6009" s="49" t="s">
        <v>12273</v>
      </c>
      <c r="B6009" s="49" t="s">
        <v>12274</v>
      </c>
      <c r="C6009" s="50">
        <v>29.03</v>
      </c>
      <c r="D6009" s="51">
        <v>-0.37</v>
      </c>
      <c r="E6009" s="52">
        <v>-0.0126</v>
      </c>
      <c r="F6009" s="53">
        <v>4.19E9</v>
      </c>
      <c r="G6009" s="49" t="s">
        <v>56</v>
      </c>
      <c r="I6009" s="51">
        <v>1440567.0</v>
      </c>
      <c r="J6009" s="49" t="s">
        <v>57</v>
      </c>
      <c r="K6009" s="49" t="s">
        <v>345</v>
      </c>
    </row>
    <row r="6010">
      <c r="A6010" s="49" t="s">
        <v>12275</v>
      </c>
      <c r="B6010" s="49" t="s">
        <v>12276</v>
      </c>
      <c r="C6010" s="50">
        <v>2.73</v>
      </c>
      <c r="D6010" s="51">
        <v>-0.2</v>
      </c>
      <c r="E6010" s="52">
        <v>-0.0683</v>
      </c>
      <c r="F6010" s="51">
        <v>1.7199E7</v>
      </c>
      <c r="G6010" s="49" t="s">
        <v>67</v>
      </c>
      <c r="H6010" s="54"/>
      <c r="I6010" s="51">
        <v>89516.0</v>
      </c>
      <c r="J6010" s="49" t="s">
        <v>145</v>
      </c>
      <c r="K6010" s="49" t="s">
        <v>588</v>
      </c>
    </row>
    <row r="6011">
      <c r="A6011" s="49" t="s">
        <v>12277</v>
      </c>
      <c r="B6011" s="49" t="s">
        <v>12278</v>
      </c>
      <c r="C6011" s="50">
        <v>0.1869</v>
      </c>
      <c r="D6011" s="51">
        <v>0.0043</v>
      </c>
      <c r="E6011" s="52">
        <v>0.0236</v>
      </c>
      <c r="F6011" s="51">
        <v>2.3804586E7</v>
      </c>
      <c r="G6011" s="49" t="s">
        <v>56</v>
      </c>
      <c r="I6011" s="51">
        <v>3368213.0</v>
      </c>
      <c r="J6011" s="49" t="s">
        <v>82</v>
      </c>
      <c r="K6011" s="49" t="s">
        <v>83</v>
      </c>
    </row>
    <row r="6012">
      <c r="A6012" s="49" t="s">
        <v>12279</v>
      </c>
      <c r="B6012" s="49" t="s">
        <v>12280</v>
      </c>
      <c r="C6012" s="50">
        <v>1.85</v>
      </c>
      <c r="D6012" s="51">
        <v>-0.02</v>
      </c>
      <c r="E6012" s="52">
        <v>-0.0107</v>
      </c>
      <c r="F6012" s="53">
        <v>1.18E8</v>
      </c>
      <c r="G6012" s="49" t="s">
        <v>56</v>
      </c>
      <c r="H6012" s="51">
        <v>2020.0</v>
      </c>
      <c r="I6012" s="51">
        <v>280415.0</v>
      </c>
      <c r="J6012" s="49" t="s">
        <v>82</v>
      </c>
      <c r="K6012" s="49" t="s">
        <v>211</v>
      </c>
    </row>
    <row r="6013">
      <c r="A6013" s="49" t="s">
        <v>12281</v>
      </c>
      <c r="B6013" s="49" t="s">
        <v>12282</v>
      </c>
      <c r="C6013" s="50">
        <v>55.58</v>
      </c>
      <c r="D6013" s="51">
        <v>-0.3</v>
      </c>
      <c r="E6013" s="52">
        <v>-0.0054</v>
      </c>
      <c r="F6013" s="53">
        <v>7.36E9</v>
      </c>
      <c r="G6013" s="49" t="s">
        <v>56</v>
      </c>
      <c r="H6013" s="51">
        <v>1981.0</v>
      </c>
      <c r="I6013" s="51">
        <v>542844.0</v>
      </c>
      <c r="J6013" s="49" t="s">
        <v>72</v>
      </c>
      <c r="K6013" s="49" t="s">
        <v>185</v>
      </c>
    </row>
    <row r="6014">
      <c r="A6014" s="49" t="s">
        <v>12283</v>
      </c>
      <c r="B6014" s="49" t="s">
        <v>12284</v>
      </c>
      <c r="C6014" s="50">
        <v>1.12</v>
      </c>
      <c r="D6014" s="51">
        <v>-0.03</v>
      </c>
      <c r="E6014" s="52">
        <v>-0.0261</v>
      </c>
      <c r="F6014" s="53">
        <v>1.72E8</v>
      </c>
      <c r="G6014" s="49" t="s">
        <v>56</v>
      </c>
      <c r="H6014" s="51">
        <v>2016.0</v>
      </c>
      <c r="I6014" s="51">
        <v>630502.0</v>
      </c>
      <c r="J6014" s="49" t="s">
        <v>82</v>
      </c>
      <c r="K6014" s="49" t="s">
        <v>83</v>
      </c>
    </row>
    <row r="6015">
      <c r="A6015" s="49" t="s">
        <v>12285</v>
      </c>
      <c r="B6015" s="49" t="s">
        <v>12286</v>
      </c>
      <c r="C6015" s="50">
        <v>4.58</v>
      </c>
      <c r="D6015" s="51">
        <v>-0.1</v>
      </c>
      <c r="E6015" s="52">
        <v>-0.0214</v>
      </c>
      <c r="F6015" s="51">
        <v>5.1039099E7</v>
      </c>
      <c r="G6015" s="49" t="s">
        <v>56</v>
      </c>
      <c r="I6015" s="51">
        <v>30467.0</v>
      </c>
      <c r="J6015" s="49" t="s">
        <v>68</v>
      </c>
      <c r="K6015" s="49" t="s">
        <v>86</v>
      </c>
    </row>
    <row r="6016">
      <c r="A6016" s="49" t="s">
        <v>12287</v>
      </c>
      <c r="B6016" s="49" t="s">
        <v>12288</v>
      </c>
      <c r="C6016" s="50">
        <v>23.92</v>
      </c>
      <c r="D6016" s="51">
        <v>0.17</v>
      </c>
      <c r="E6016" s="52">
        <v>0.0072</v>
      </c>
      <c r="F6016" s="53">
        <v>3.04E9</v>
      </c>
      <c r="G6016" s="49" t="s">
        <v>56</v>
      </c>
      <c r="H6016" s="51">
        <v>2009.0</v>
      </c>
      <c r="I6016" s="51">
        <v>556127.0</v>
      </c>
      <c r="J6016" s="49" t="s">
        <v>82</v>
      </c>
      <c r="K6016" s="49" t="s">
        <v>1454</v>
      </c>
    </row>
    <row r="6017">
      <c r="A6017" s="49" t="s">
        <v>12289</v>
      </c>
      <c r="B6017" s="49" t="s">
        <v>12290</v>
      </c>
      <c r="C6017" s="50">
        <v>8.28</v>
      </c>
      <c r="D6017" s="51">
        <v>0.03</v>
      </c>
      <c r="E6017" s="52">
        <v>0.0036</v>
      </c>
      <c r="F6017" s="53">
        <v>1.18E9</v>
      </c>
      <c r="G6017" s="49" t="s">
        <v>56</v>
      </c>
      <c r="H6017" s="51">
        <v>2021.0</v>
      </c>
      <c r="I6017" s="51">
        <v>106000.0</v>
      </c>
      <c r="J6017" s="49" t="s">
        <v>107</v>
      </c>
      <c r="K6017" s="49" t="s">
        <v>348</v>
      </c>
    </row>
    <row r="6018">
      <c r="A6018" s="49" t="s">
        <v>12291</v>
      </c>
      <c r="B6018" s="49" t="s">
        <v>12292</v>
      </c>
      <c r="C6018" s="50">
        <v>54.63</v>
      </c>
      <c r="D6018" s="51">
        <v>-0.29</v>
      </c>
      <c r="E6018" s="52">
        <v>-0.0053</v>
      </c>
      <c r="F6018" s="53">
        <v>4.15E8</v>
      </c>
      <c r="G6018" s="49" t="s">
        <v>56</v>
      </c>
      <c r="I6018" s="51">
        <v>57268.0</v>
      </c>
      <c r="J6018" s="49" t="s">
        <v>145</v>
      </c>
      <c r="K6018" s="49" t="s">
        <v>355</v>
      </c>
    </row>
    <row r="6019">
      <c r="A6019" s="49" t="s">
        <v>12293</v>
      </c>
      <c r="B6019" s="49" t="s">
        <v>12294</v>
      </c>
      <c r="C6019" s="50">
        <v>54.22</v>
      </c>
      <c r="D6019" s="51">
        <v>0.0</v>
      </c>
      <c r="E6019" s="52">
        <v>0.0</v>
      </c>
      <c r="F6019" s="53">
        <v>4.12E8</v>
      </c>
      <c r="G6019" s="49" t="s">
        <v>56</v>
      </c>
      <c r="I6019" s="51">
        <v>56.0</v>
      </c>
      <c r="J6019" s="49" t="s">
        <v>145</v>
      </c>
      <c r="K6019" s="49" t="s">
        <v>355</v>
      </c>
    </row>
    <row r="6020">
      <c r="A6020" s="49" t="s">
        <v>12295</v>
      </c>
      <c r="B6020" s="49" t="s">
        <v>12296</v>
      </c>
      <c r="C6020" s="50">
        <v>0.511</v>
      </c>
      <c r="D6020" s="51">
        <v>-0.008</v>
      </c>
      <c r="E6020" s="52">
        <v>-0.0154</v>
      </c>
      <c r="F6020" s="53">
        <v>2.52E8</v>
      </c>
      <c r="G6020" s="49" t="s">
        <v>56</v>
      </c>
      <c r="I6020" s="51">
        <v>1065489.0</v>
      </c>
      <c r="J6020" s="49" t="s">
        <v>57</v>
      </c>
      <c r="K6020" s="49" t="s">
        <v>111</v>
      </c>
    </row>
    <row r="6021">
      <c r="A6021" s="49" t="s">
        <v>12297</v>
      </c>
      <c r="B6021" s="49" t="s">
        <v>12298</v>
      </c>
      <c r="C6021" s="50">
        <v>10.68</v>
      </c>
      <c r="D6021" s="51">
        <v>0.0</v>
      </c>
      <c r="E6021" s="52">
        <v>0.0</v>
      </c>
      <c r="F6021" s="51">
        <v>0.0</v>
      </c>
      <c r="G6021" s="49" t="s">
        <v>56</v>
      </c>
      <c r="H6021" s="51">
        <v>2021.0</v>
      </c>
      <c r="I6021" s="51">
        <v>451.0</v>
      </c>
      <c r="J6021" s="49" t="s">
        <v>72</v>
      </c>
      <c r="K6021" s="49" t="s">
        <v>73</v>
      </c>
    </row>
    <row r="6022">
      <c r="A6022" s="49" t="s">
        <v>12299</v>
      </c>
      <c r="B6022" s="49" t="s">
        <v>12300</v>
      </c>
      <c r="C6022" s="50">
        <v>0.1</v>
      </c>
      <c r="D6022" s="51">
        <v>-0.02</v>
      </c>
      <c r="E6022" s="52">
        <v>-0.1667</v>
      </c>
      <c r="F6022" s="51">
        <v>0.0</v>
      </c>
      <c r="G6022" s="49" t="s">
        <v>56</v>
      </c>
      <c r="H6022" s="51">
        <v>2021.0</v>
      </c>
      <c r="I6022" s="51">
        <v>337990.0</v>
      </c>
      <c r="J6022" s="49" t="s">
        <v>72</v>
      </c>
      <c r="K6022" s="49" t="s">
        <v>73</v>
      </c>
    </row>
    <row r="6023">
      <c r="A6023" s="49" t="s">
        <v>12301</v>
      </c>
      <c r="B6023" s="49" t="s">
        <v>12302</v>
      </c>
      <c r="C6023" s="50">
        <v>1.75</v>
      </c>
      <c r="D6023" s="51">
        <v>-0.02</v>
      </c>
      <c r="E6023" s="52">
        <v>-0.0113</v>
      </c>
      <c r="F6023" s="51">
        <v>5.4744384E7</v>
      </c>
      <c r="G6023" s="49" t="s">
        <v>56</v>
      </c>
      <c r="H6023" s="51">
        <v>2021.0</v>
      </c>
      <c r="I6023" s="51">
        <v>9601.0</v>
      </c>
      <c r="J6023" s="49" t="s">
        <v>82</v>
      </c>
      <c r="K6023" s="49" t="s">
        <v>1897</v>
      </c>
    </row>
    <row r="6024">
      <c r="A6024" s="49" t="s">
        <v>12303</v>
      </c>
      <c r="B6024" s="49" t="s">
        <v>12304</v>
      </c>
      <c r="C6024" s="50">
        <v>2.11</v>
      </c>
      <c r="D6024" s="51">
        <v>-0.19</v>
      </c>
      <c r="E6024" s="52">
        <v>-0.0826</v>
      </c>
      <c r="F6024" s="53">
        <v>7.41E8</v>
      </c>
      <c r="G6024" s="49" t="s">
        <v>56</v>
      </c>
      <c r="H6024" s="51">
        <v>2021.0</v>
      </c>
      <c r="I6024" s="51">
        <v>454731.0</v>
      </c>
      <c r="J6024" s="49" t="s">
        <v>95</v>
      </c>
      <c r="K6024" s="49" t="s">
        <v>362</v>
      </c>
    </row>
    <row r="6025">
      <c r="A6025" s="49" t="s">
        <v>12305</v>
      </c>
      <c r="B6025" s="49" t="s">
        <v>12306</v>
      </c>
      <c r="C6025" s="50">
        <v>10.99</v>
      </c>
      <c r="D6025" s="51">
        <v>-0.08</v>
      </c>
      <c r="E6025" s="52">
        <v>-0.0072</v>
      </c>
      <c r="F6025" s="53">
        <v>1.62E8</v>
      </c>
      <c r="G6025" s="49" t="s">
        <v>56</v>
      </c>
      <c r="I6025" s="51">
        <v>131369.0</v>
      </c>
      <c r="J6025" s="49" t="s">
        <v>68</v>
      </c>
      <c r="K6025" s="49" t="s">
        <v>86</v>
      </c>
    </row>
    <row r="6026">
      <c r="A6026" s="49" t="s">
        <v>12307</v>
      </c>
      <c r="B6026" s="49" t="s">
        <v>12308</v>
      </c>
      <c r="C6026" s="50">
        <v>11.274</v>
      </c>
      <c r="D6026" s="51">
        <v>0.474</v>
      </c>
      <c r="E6026" s="52">
        <v>0.0439</v>
      </c>
      <c r="F6026" s="51">
        <v>6.4021957E7</v>
      </c>
      <c r="G6026" s="49" t="s">
        <v>56</v>
      </c>
      <c r="I6026" s="51">
        <v>4203.0</v>
      </c>
      <c r="J6026" s="49" t="s">
        <v>72</v>
      </c>
      <c r="K6026" s="49" t="s">
        <v>1790</v>
      </c>
    </row>
    <row r="6027">
      <c r="A6027" s="49" t="s">
        <v>12309</v>
      </c>
      <c r="B6027" s="49" t="s">
        <v>12310</v>
      </c>
      <c r="C6027" s="50">
        <v>58.47</v>
      </c>
      <c r="D6027" s="51">
        <v>-0.26</v>
      </c>
      <c r="E6027" s="52">
        <v>-0.0044</v>
      </c>
      <c r="F6027" s="53">
        <v>6.11E9</v>
      </c>
      <c r="G6027" s="49" t="s">
        <v>56</v>
      </c>
      <c r="I6027" s="51">
        <v>611698.0</v>
      </c>
      <c r="J6027" s="49" t="s">
        <v>72</v>
      </c>
      <c r="K6027" s="49" t="s">
        <v>185</v>
      </c>
    </row>
    <row r="6028">
      <c r="A6028" s="49" t="s">
        <v>12311</v>
      </c>
      <c r="B6028" s="49" t="s">
        <v>12312</v>
      </c>
      <c r="C6028" s="50">
        <v>22.01</v>
      </c>
      <c r="D6028" s="51">
        <v>-0.08</v>
      </c>
      <c r="E6028" s="52">
        <v>-0.0036</v>
      </c>
      <c r="F6028" s="54"/>
      <c r="G6028" s="49" t="s">
        <v>56</v>
      </c>
      <c r="I6028" s="51">
        <v>14015.0</v>
      </c>
      <c r="J6028" s="54"/>
      <c r="K6028" s="54"/>
    </row>
    <row r="6029">
      <c r="A6029" s="49" t="s">
        <v>12313</v>
      </c>
      <c r="B6029" s="49" t="s">
        <v>12314</v>
      </c>
      <c r="C6029" s="50">
        <v>22.1179</v>
      </c>
      <c r="D6029" s="51">
        <v>-0.1721</v>
      </c>
      <c r="E6029" s="52">
        <v>-0.0077</v>
      </c>
      <c r="F6029" s="54"/>
      <c r="G6029" s="49" t="s">
        <v>56</v>
      </c>
      <c r="I6029" s="51">
        <v>11136.0</v>
      </c>
      <c r="J6029" s="54"/>
      <c r="K6029" s="54"/>
    </row>
    <row r="6030">
      <c r="A6030" s="49" t="s">
        <v>12315</v>
      </c>
      <c r="B6030" s="49" t="s">
        <v>12316</v>
      </c>
      <c r="C6030" s="50">
        <v>15.6401</v>
      </c>
      <c r="D6030" s="51">
        <v>-0.1799</v>
      </c>
      <c r="E6030" s="52">
        <v>-0.0114</v>
      </c>
      <c r="F6030" s="54"/>
      <c r="G6030" s="49" t="s">
        <v>56</v>
      </c>
      <c r="I6030" s="51">
        <v>21844.0</v>
      </c>
      <c r="J6030" s="54"/>
      <c r="K6030" s="54"/>
    </row>
    <row r="6031">
      <c r="A6031" s="49" t="s">
        <v>12317</v>
      </c>
      <c r="B6031" s="49" t="s">
        <v>12318</v>
      </c>
      <c r="C6031" s="50">
        <v>18.61</v>
      </c>
      <c r="D6031" s="51">
        <v>-0.23</v>
      </c>
      <c r="E6031" s="52">
        <v>-0.0122</v>
      </c>
      <c r="F6031" s="53">
        <v>1.94E9</v>
      </c>
      <c r="G6031" s="49" t="s">
        <v>56</v>
      </c>
      <c r="H6031" s="51">
        <v>2017.0</v>
      </c>
      <c r="I6031" s="51">
        <v>9891.0</v>
      </c>
      <c r="J6031" s="49" t="s">
        <v>72</v>
      </c>
      <c r="K6031" s="49" t="s">
        <v>185</v>
      </c>
    </row>
    <row r="6032">
      <c r="A6032" s="49" t="s">
        <v>12319</v>
      </c>
      <c r="B6032" s="49" t="s">
        <v>12320</v>
      </c>
      <c r="C6032" s="50">
        <v>36.75</v>
      </c>
      <c r="D6032" s="51">
        <v>0.14</v>
      </c>
      <c r="E6032" s="52">
        <v>0.0038</v>
      </c>
      <c r="F6032" s="51">
        <v>9.4477304E7</v>
      </c>
      <c r="G6032" s="49" t="s">
        <v>56</v>
      </c>
      <c r="I6032" s="51">
        <v>159.0</v>
      </c>
      <c r="J6032" s="49" t="s">
        <v>72</v>
      </c>
      <c r="K6032" s="49" t="s">
        <v>1641</v>
      </c>
    </row>
    <row r="6033">
      <c r="A6033" s="49" t="s">
        <v>12321</v>
      </c>
      <c r="B6033" s="49" t="s">
        <v>12322</v>
      </c>
      <c r="C6033" s="50">
        <v>49.02</v>
      </c>
      <c r="D6033" s="51">
        <v>-0.04</v>
      </c>
      <c r="E6033" s="52">
        <v>-8.0E-4</v>
      </c>
      <c r="F6033" s="53">
        <v>2.67E9</v>
      </c>
      <c r="G6033" s="49" t="s">
        <v>56</v>
      </c>
      <c r="I6033" s="51">
        <v>287068.0</v>
      </c>
      <c r="J6033" s="49" t="s">
        <v>72</v>
      </c>
      <c r="K6033" s="49" t="s">
        <v>133</v>
      </c>
    </row>
    <row r="6034">
      <c r="A6034" s="49" t="s">
        <v>12323</v>
      </c>
      <c r="B6034" s="49" t="s">
        <v>12324</v>
      </c>
      <c r="C6034" s="50">
        <v>1.09</v>
      </c>
      <c r="D6034" s="51">
        <v>0.025</v>
      </c>
      <c r="E6034" s="52">
        <v>0.0235</v>
      </c>
      <c r="F6034" s="51">
        <v>1.8007966E7</v>
      </c>
      <c r="G6034" s="49" t="s">
        <v>56</v>
      </c>
      <c r="I6034" s="51">
        <v>4838.0</v>
      </c>
      <c r="J6034" s="49" t="s">
        <v>72</v>
      </c>
      <c r="K6034" s="49" t="s">
        <v>321</v>
      </c>
    </row>
    <row r="6035">
      <c r="A6035" s="49" t="s">
        <v>12325</v>
      </c>
      <c r="B6035" s="49" t="s">
        <v>12326</v>
      </c>
      <c r="C6035" s="50">
        <v>3.34</v>
      </c>
      <c r="D6035" s="51">
        <v>-0.03</v>
      </c>
      <c r="E6035" s="52">
        <v>-0.0089</v>
      </c>
      <c r="F6035" s="53">
        <v>3.92E8</v>
      </c>
      <c r="G6035" s="49" t="s">
        <v>56</v>
      </c>
      <c r="H6035" s="51">
        <v>2017.0</v>
      </c>
      <c r="I6035" s="51">
        <v>1114218.0</v>
      </c>
      <c r="J6035" s="49" t="s">
        <v>95</v>
      </c>
      <c r="K6035" s="49" t="s">
        <v>707</v>
      </c>
    </row>
    <row r="6036">
      <c r="A6036" s="49" t="s">
        <v>12327</v>
      </c>
      <c r="B6036" s="49" t="s">
        <v>12328</v>
      </c>
      <c r="C6036" s="50">
        <v>11.01</v>
      </c>
      <c r="D6036" s="51">
        <v>-0.13</v>
      </c>
      <c r="E6036" s="52">
        <v>-0.0117</v>
      </c>
      <c r="F6036" s="53">
        <v>4.72E8</v>
      </c>
      <c r="G6036" s="49" t="s">
        <v>236</v>
      </c>
      <c r="H6036" s="54"/>
      <c r="I6036" s="51">
        <v>544396.0</v>
      </c>
      <c r="J6036" s="49" t="s">
        <v>95</v>
      </c>
      <c r="K6036" s="49" t="s">
        <v>1315</v>
      </c>
    </row>
    <row r="6037">
      <c r="A6037" s="49" t="s">
        <v>12329</v>
      </c>
      <c r="B6037" s="49" t="s">
        <v>12330</v>
      </c>
      <c r="C6037" s="50">
        <v>42.28</v>
      </c>
      <c r="D6037" s="51">
        <v>-0.69</v>
      </c>
      <c r="E6037" s="52">
        <v>-0.0161</v>
      </c>
      <c r="F6037" s="53">
        <v>4.31E9</v>
      </c>
      <c r="G6037" s="49" t="s">
        <v>56</v>
      </c>
      <c r="H6037" s="51">
        <v>2013.0</v>
      </c>
      <c r="I6037" s="51">
        <v>1680750.0</v>
      </c>
      <c r="J6037" s="49" t="s">
        <v>145</v>
      </c>
      <c r="K6037" s="49" t="s">
        <v>254</v>
      </c>
    </row>
    <row r="6038">
      <c r="A6038" s="49" t="s">
        <v>12331</v>
      </c>
      <c r="B6038" s="49" t="s">
        <v>12332</v>
      </c>
      <c r="C6038" s="50">
        <v>15.99</v>
      </c>
      <c r="D6038" s="51">
        <v>-0.17</v>
      </c>
      <c r="E6038" s="52">
        <v>-0.0105</v>
      </c>
      <c r="F6038" s="53">
        <v>2.02E9</v>
      </c>
      <c r="G6038" s="49" t="s">
        <v>56</v>
      </c>
      <c r="I6038" s="51">
        <v>594552.0</v>
      </c>
      <c r="J6038" s="49" t="s">
        <v>72</v>
      </c>
      <c r="K6038" s="49" t="s">
        <v>133</v>
      </c>
    </row>
    <row r="6039">
      <c r="A6039" s="49" t="s">
        <v>12333</v>
      </c>
      <c r="B6039" s="49" t="s">
        <v>12334</v>
      </c>
      <c r="C6039" s="50">
        <v>0.167</v>
      </c>
      <c r="D6039" s="51">
        <v>-0.0118</v>
      </c>
      <c r="E6039" s="52">
        <v>-0.066</v>
      </c>
      <c r="F6039" s="51">
        <v>4801250.0</v>
      </c>
      <c r="G6039" s="49" t="s">
        <v>56</v>
      </c>
      <c r="H6039" s="51">
        <v>2021.0</v>
      </c>
      <c r="I6039" s="51">
        <v>101852.0</v>
      </c>
      <c r="J6039" s="49" t="s">
        <v>72</v>
      </c>
      <c r="K6039" s="49" t="s">
        <v>68</v>
      </c>
    </row>
    <row r="6040">
      <c r="A6040" s="49" t="s">
        <v>12335</v>
      </c>
      <c r="B6040" s="49" t="s">
        <v>12336</v>
      </c>
      <c r="C6040" s="50">
        <v>26.84</v>
      </c>
      <c r="D6040" s="51">
        <v>-0.28</v>
      </c>
      <c r="E6040" s="52">
        <v>-0.0103</v>
      </c>
      <c r="F6040" s="53">
        <v>2.17E8</v>
      </c>
      <c r="G6040" s="49" t="s">
        <v>56</v>
      </c>
      <c r="I6040" s="51">
        <v>6770.0</v>
      </c>
      <c r="J6040" s="49" t="s">
        <v>72</v>
      </c>
      <c r="K6040" s="49" t="s">
        <v>133</v>
      </c>
    </row>
    <row r="6041">
      <c r="A6041" s="49" t="s">
        <v>12337</v>
      </c>
      <c r="B6041" s="49" t="s">
        <v>12338</v>
      </c>
      <c r="C6041" s="50">
        <v>11.83</v>
      </c>
      <c r="D6041" s="51">
        <v>-1.85</v>
      </c>
      <c r="E6041" s="52">
        <v>-0.1352</v>
      </c>
      <c r="F6041" s="53">
        <v>4.79E8</v>
      </c>
      <c r="G6041" s="49" t="s">
        <v>67</v>
      </c>
      <c r="H6041" s="51">
        <v>2023.0</v>
      </c>
      <c r="I6041" s="51">
        <v>195523.0</v>
      </c>
      <c r="J6041" s="49" t="s">
        <v>57</v>
      </c>
      <c r="K6041" s="49" t="s">
        <v>1185</v>
      </c>
    </row>
    <row r="6042">
      <c r="A6042" s="49" t="s">
        <v>12339</v>
      </c>
      <c r="B6042" s="49" t="s">
        <v>12340</v>
      </c>
      <c r="C6042" s="50">
        <v>10.92</v>
      </c>
      <c r="D6042" s="51">
        <v>-0.03</v>
      </c>
      <c r="E6042" s="52">
        <v>-0.0027</v>
      </c>
      <c r="F6042" s="53">
        <v>1.22E9</v>
      </c>
      <c r="G6042" s="49" t="s">
        <v>56</v>
      </c>
      <c r="H6042" s="51">
        <v>2021.0</v>
      </c>
      <c r="I6042" s="51">
        <v>1291074.0</v>
      </c>
      <c r="J6042" s="49" t="s">
        <v>95</v>
      </c>
      <c r="K6042" s="49" t="s">
        <v>1195</v>
      </c>
    </row>
    <row r="6043">
      <c r="A6043" s="49" t="s">
        <v>12341</v>
      </c>
      <c r="B6043" s="49" t="s">
        <v>12342</v>
      </c>
      <c r="C6043" s="50">
        <v>19.92</v>
      </c>
      <c r="D6043" s="51">
        <v>-0.28</v>
      </c>
      <c r="E6043" s="52">
        <v>-0.0139</v>
      </c>
      <c r="F6043" s="53">
        <v>1.22E8</v>
      </c>
      <c r="G6043" s="49" t="s">
        <v>56</v>
      </c>
      <c r="I6043" s="51">
        <v>12705.0</v>
      </c>
      <c r="J6043" s="49" t="s">
        <v>95</v>
      </c>
      <c r="K6043" s="49" t="s">
        <v>1795</v>
      </c>
    </row>
    <row r="6044">
      <c r="A6044" s="49" t="s">
        <v>12343</v>
      </c>
      <c r="B6044" s="49" t="s">
        <v>12344</v>
      </c>
      <c r="C6044" s="50">
        <v>0.4472</v>
      </c>
      <c r="D6044" s="51">
        <v>-0.0128</v>
      </c>
      <c r="E6044" s="52">
        <v>-0.0278</v>
      </c>
      <c r="F6044" s="51">
        <v>7162403.0</v>
      </c>
      <c r="G6044" s="49" t="s">
        <v>56</v>
      </c>
      <c r="H6044" s="51">
        <v>2017.0</v>
      </c>
      <c r="I6044" s="51">
        <v>13951.0</v>
      </c>
      <c r="J6044" s="49" t="s">
        <v>95</v>
      </c>
      <c r="K6044" s="49" t="s">
        <v>1365</v>
      </c>
    </row>
    <row r="6045">
      <c r="A6045" s="49" t="s">
        <v>12345</v>
      </c>
      <c r="B6045" s="49" t="s">
        <v>12346</v>
      </c>
      <c r="C6045" s="50">
        <v>7.99</v>
      </c>
      <c r="D6045" s="51">
        <v>-0.11</v>
      </c>
      <c r="E6045" s="52">
        <v>-0.0136</v>
      </c>
      <c r="F6045" s="53">
        <v>1.32E8</v>
      </c>
      <c r="G6045" s="49" t="s">
        <v>56</v>
      </c>
      <c r="I6045" s="51">
        <v>40673.0</v>
      </c>
      <c r="J6045" s="49" t="s">
        <v>95</v>
      </c>
      <c r="K6045" s="49" t="s">
        <v>2120</v>
      </c>
    </row>
    <row r="6046">
      <c r="A6046" s="49" t="s">
        <v>12347</v>
      </c>
      <c r="B6046" s="49" t="s">
        <v>12348</v>
      </c>
      <c r="C6046" s="50">
        <v>1.2</v>
      </c>
      <c r="D6046" s="51">
        <v>-0.0697</v>
      </c>
      <c r="E6046" s="52">
        <v>-0.0549</v>
      </c>
      <c r="F6046" s="51">
        <v>0.0</v>
      </c>
      <c r="G6046" s="49" t="s">
        <v>56</v>
      </c>
      <c r="I6046" s="51">
        <v>23262.0</v>
      </c>
      <c r="J6046" s="54"/>
      <c r="K6046" s="54"/>
    </row>
    <row r="6047">
      <c r="A6047" s="49" t="s">
        <v>12349</v>
      </c>
      <c r="B6047" s="49" t="s">
        <v>12350</v>
      </c>
      <c r="C6047" s="50">
        <v>1.86</v>
      </c>
      <c r="D6047" s="51">
        <v>-0.15</v>
      </c>
      <c r="E6047" s="52">
        <v>-0.0746</v>
      </c>
      <c r="F6047" s="51">
        <v>0.0</v>
      </c>
      <c r="G6047" s="54"/>
      <c r="H6047" s="51">
        <v>2023.0</v>
      </c>
      <c r="I6047" s="51">
        <v>6539.0</v>
      </c>
      <c r="J6047" s="54"/>
      <c r="K6047" s="54"/>
    </row>
    <row r="6048">
      <c r="A6048" s="49" t="s">
        <v>12351</v>
      </c>
      <c r="B6048" s="49" t="s">
        <v>12352</v>
      </c>
      <c r="C6048" s="50">
        <v>214.97</v>
      </c>
      <c r="D6048" s="51">
        <v>0.12</v>
      </c>
      <c r="E6048" s="52">
        <v>6.0E-4</v>
      </c>
      <c r="F6048" s="53">
        <v>4.03E10</v>
      </c>
      <c r="G6048" s="49" t="s">
        <v>56</v>
      </c>
      <c r="H6048" s="51">
        <v>2001.0</v>
      </c>
      <c r="I6048" s="51">
        <v>2917309.0</v>
      </c>
      <c r="J6048" s="49" t="s">
        <v>82</v>
      </c>
      <c r="K6048" s="49" t="s">
        <v>139</v>
      </c>
    </row>
    <row r="6049">
      <c r="A6049" s="49" t="s">
        <v>12353</v>
      </c>
      <c r="B6049" s="49" t="s">
        <v>12354</v>
      </c>
      <c r="C6049" s="50">
        <v>14.27</v>
      </c>
      <c r="D6049" s="51">
        <v>-0.08</v>
      </c>
      <c r="E6049" s="52">
        <v>-0.0056</v>
      </c>
      <c r="F6049" s="53">
        <v>7.0E8</v>
      </c>
      <c r="G6049" s="49" t="s">
        <v>56</v>
      </c>
      <c r="H6049" s="51">
        <v>2017.0</v>
      </c>
      <c r="I6049" s="51">
        <v>1027740.0</v>
      </c>
      <c r="J6049" s="49" t="s">
        <v>107</v>
      </c>
      <c r="K6049" s="49" t="s">
        <v>108</v>
      </c>
    </row>
    <row r="6050">
      <c r="A6050" s="49" t="s">
        <v>12355</v>
      </c>
      <c r="B6050" s="49" t="s">
        <v>12356</v>
      </c>
      <c r="C6050" s="50">
        <v>3.44</v>
      </c>
      <c r="D6050" s="51">
        <v>0.0</v>
      </c>
      <c r="E6050" s="52">
        <v>0.0</v>
      </c>
      <c r="F6050" s="53">
        <v>1.71E9</v>
      </c>
      <c r="G6050" s="54"/>
      <c r="H6050" s="51">
        <v>2022.0</v>
      </c>
      <c r="I6050" s="51">
        <v>213445.0</v>
      </c>
      <c r="J6050" s="49" t="s">
        <v>95</v>
      </c>
      <c r="K6050" s="49" t="s">
        <v>229</v>
      </c>
    </row>
    <row r="6051">
      <c r="A6051" s="49" t="s">
        <v>12357</v>
      </c>
      <c r="B6051" s="49" t="s">
        <v>12358</v>
      </c>
      <c r="C6051" s="50">
        <v>3.52</v>
      </c>
      <c r="D6051" s="51">
        <v>-0.25</v>
      </c>
      <c r="E6051" s="52">
        <v>-0.0663</v>
      </c>
      <c r="F6051" s="53">
        <v>1.71E8</v>
      </c>
      <c r="G6051" s="49" t="s">
        <v>56</v>
      </c>
      <c r="H6051" s="51">
        <v>2021.0</v>
      </c>
      <c r="I6051" s="51">
        <v>520399.0</v>
      </c>
      <c r="J6051" s="49" t="s">
        <v>82</v>
      </c>
      <c r="K6051" s="49" t="s">
        <v>244</v>
      </c>
    </row>
    <row r="6052">
      <c r="A6052" s="49" t="s">
        <v>12359</v>
      </c>
      <c r="B6052" s="49" t="s">
        <v>12360</v>
      </c>
      <c r="C6052" s="50">
        <v>10.82</v>
      </c>
      <c r="D6052" s="51">
        <v>0.04</v>
      </c>
      <c r="E6052" s="52">
        <v>0.0037</v>
      </c>
      <c r="F6052" s="51">
        <v>0.0</v>
      </c>
      <c r="G6052" s="49" t="s">
        <v>56</v>
      </c>
      <c r="H6052" s="51">
        <v>2021.0</v>
      </c>
      <c r="I6052" s="51">
        <v>200.0</v>
      </c>
      <c r="J6052" s="49" t="s">
        <v>72</v>
      </c>
      <c r="K6052" s="49" t="s">
        <v>73</v>
      </c>
    </row>
    <row r="6053">
      <c r="A6053" s="49" t="s">
        <v>12361</v>
      </c>
      <c r="B6053" s="49" t="s">
        <v>12362</v>
      </c>
      <c r="C6053" s="50">
        <v>0.5213</v>
      </c>
      <c r="D6053" s="51">
        <v>-0.0187</v>
      </c>
      <c r="E6053" s="52">
        <v>-0.0346</v>
      </c>
      <c r="F6053" s="51">
        <v>9130844.0</v>
      </c>
      <c r="G6053" s="49" t="s">
        <v>56</v>
      </c>
      <c r="H6053" s="51">
        <v>2008.0</v>
      </c>
      <c r="I6053" s="51">
        <v>6895.0</v>
      </c>
      <c r="J6053" s="49" t="s">
        <v>95</v>
      </c>
      <c r="K6053" s="49" t="s">
        <v>409</v>
      </c>
    </row>
    <row r="6054">
      <c r="A6054" s="49" t="s">
        <v>12363</v>
      </c>
      <c r="B6054" s="49" t="s">
        <v>12364</v>
      </c>
      <c r="C6054" s="50">
        <v>2.85</v>
      </c>
      <c r="D6054" s="51">
        <v>-0.04</v>
      </c>
      <c r="E6054" s="52">
        <v>-0.0138</v>
      </c>
      <c r="F6054" s="51">
        <v>1.7368721E7</v>
      </c>
      <c r="G6054" s="49" t="s">
        <v>56</v>
      </c>
      <c r="H6054" s="51">
        <v>1994.0</v>
      </c>
      <c r="I6054" s="51">
        <v>20274.0</v>
      </c>
      <c r="J6054" s="49" t="s">
        <v>107</v>
      </c>
      <c r="K6054" s="49" t="s">
        <v>58</v>
      </c>
    </row>
    <row r="6055">
      <c r="A6055" s="49" t="s">
        <v>12365</v>
      </c>
      <c r="B6055" s="49" t="s">
        <v>12366</v>
      </c>
      <c r="C6055" s="50">
        <v>25.92</v>
      </c>
      <c r="D6055" s="51">
        <v>-1.28</v>
      </c>
      <c r="E6055" s="52">
        <v>-0.0471</v>
      </c>
      <c r="F6055" s="53">
        <v>2.84E9</v>
      </c>
      <c r="G6055" s="49" t="s">
        <v>121</v>
      </c>
      <c r="H6055" s="54"/>
      <c r="I6055" s="51">
        <v>1948488.0</v>
      </c>
      <c r="J6055" s="49" t="s">
        <v>127</v>
      </c>
      <c r="K6055" s="49" t="s">
        <v>128</v>
      </c>
    </row>
    <row r="6056">
      <c r="A6056" s="49" t="s">
        <v>12367</v>
      </c>
      <c r="B6056" s="49" t="s">
        <v>12368</v>
      </c>
      <c r="C6056" s="50">
        <v>0.5314</v>
      </c>
      <c r="D6056" s="51">
        <v>-0.0046</v>
      </c>
      <c r="E6056" s="52">
        <v>-0.0086</v>
      </c>
      <c r="F6056" s="51">
        <v>9.4117167E7</v>
      </c>
      <c r="G6056" s="49" t="s">
        <v>56</v>
      </c>
      <c r="H6056" s="51">
        <v>2000.0</v>
      </c>
      <c r="I6056" s="51">
        <v>795049.0</v>
      </c>
      <c r="J6056" s="49" t="s">
        <v>82</v>
      </c>
      <c r="K6056" s="49" t="s">
        <v>139</v>
      </c>
    </row>
    <row r="6057">
      <c r="A6057" s="49" t="s">
        <v>12369</v>
      </c>
      <c r="B6057" s="49" t="s">
        <v>12370</v>
      </c>
      <c r="C6057" s="50">
        <v>4.57</v>
      </c>
      <c r="D6057" s="51">
        <v>-0.94</v>
      </c>
      <c r="E6057" s="52">
        <v>-0.1706</v>
      </c>
      <c r="F6057" s="51">
        <v>9.7592345E7</v>
      </c>
      <c r="G6057" s="49" t="s">
        <v>56</v>
      </c>
      <c r="H6057" s="51">
        <v>2023.0</v>
      </c>
      <c r="I6057" s="51">
        <v>76000.0</v>
      </c>
      <c r="J6057" s="54"/>
      <c r="K6057" s="54"/>
    </row>
    <row r="6058">
      <c r="A6058" s="49" t="s">
        <v>12371</v>
      </c>
      <c r="B6058" s="49" t="s">
        <v>12372</v>
      </c>
      <c r="C6058" s="50">
        <v>0.9403</v>
      </c>
      <c r="D6058" s="51">
        <v>3.0E-4</v>
      </c>
      <c r="E6058" s="52">
        <v>3.0E-4</v>
      </c>
      <c r="F6058" s="51">
        <v>2.1845744E7</v>
      </c>
      <c r="G6058" s="49" t="s">
        <v>56</v>
      </c>
      <c r="I6058" s="51">
        <v>628.0</v>
      </c>
      <c r="J6058" s="49" t="s">
        <v>95</v>
      </c>
      <c r="K6058" s="49" t="s">
        <v>215</v>
      </c>
    </row>
    <row r="6059">
      <c r="A6059" s="49" t="s">
        <v>12373</v>
      </c>
      <c r="B6059" s="49" t="s">
        <v>12374</v>
      </c>
      <c r="C6059" s="50">
        <v>25.71</v>
      </c>
      <c r="D6059" s="51">
        <v>0.61</v>
      </c>
      <c r="E6059" s="52">
        <v>0.0243</v>
      </c>
      <c r="F6059" s="53">
        <v>3.25E9</v>
      </c>
      <c r="G6059" s="49" t="s">
        <v>56</v>
      </c>
      <c r="H6059" s="51">
        <v>2015.0</v>
      </c>
      <c r="I6059" s="51">
        <v>930931.0</v>
      </c>
      <c r="J6059" s="49" t="s">
        <v>82</v>
      </c>
      <c r="K6059" s="49" t="s">
        <v>1454</v>
      </c>
    </row>
    <row r="6060">
      <c r="A6060" s="49" t="s">
        <v>12375</v>
      </c>
      <c r="B6060" s="49" t="s">
        <v>12376</v>
      </c>
      <c r="C6060" s="50">
        <v>11.53</v>
      </c>
      <c r="D6060" s="51">
        <v>0.07</v>
      </c>
      <c r="E6060" s="52">
        <v>0.0061</v>
      </c>
      <c r="F6060" s="53">
        <v>4.1E8</v>
      </c>
      <c r="G6060" s="49" t="s">
        <v>56</v>
      </c>
      <c r="I6060" s="51">
        <v>7832.0</v>
      </c>
      <c r="J6060" s="49" t="s">
        <v>95</v>
      </c>
      <c r="K6060" s="49" t="s">
        <v>800</v>
      </c>
    </row>
    <row r="6061">
      <c r="A6061" s="49" t="s">
        <v>12377</v>
      </c>
      <c r="B6061" s="49" t="s">
        <v>12378</v>
      </c>
      <c r="C6061" s="50">
        <v>55.69</v>
      </c>
      <c r="D6061" s="51">
        <v>0.39</v>
      </c>
      <c r="E6061" s="52">
        <v>0.0071</v>
      </c>
      <c r="F6061" s="53">
        <v>2.36E9</v>
      </c>
      <c r="G6061" s="49" t="s">
        <v>56</v>
      </c>
      <c r="H6061" s="51">
        <v>2015.0</v>
      </c>
      <c r="I6061" s="51">
        <v>716222.0</v>
      </c>
      <c r="J6061" s="49" t="s">
        <v>95</v>
      </c>
      <c r="K6061" s="49" t="s">
        <v>1195</v>
      </c>
    </row>
    <row r="6062">
      <c r="A6062" s="49" t="s">
        <v>12379</v>
      </c>
      <c r="B6062" s="49" t="s">
        <v>12380</v>
      </c>
      <c r="C6062" s="50">
        <v>10.97</v>
      </c>
      <c r="D6062" s="51">
        <v>0.03</v>
      </c>
      <c r="E6062" s="52">
        <v>0.0027</v>
      </c>
      <c r="F6062" s="51">
        <v>0.0</v>
      </c>
      <c r="G6062" s="54"/>
      <c r="H6062" s="51">
        <v>2022.0</v>
      </c>
      <c r="I6062" s="51">
        <v>2032.0</v>
      </c>
      <c r="J6062" s="49" t="s">
        <v>95</v>
      </c>
      <c r="K6062" s="49" t="s">
        <v>215</v>
      </c>
    </row>
    <row r="6063">
      <c r="A6063" s="49" t="s">
        <v>12381</v>
      </c>
      <c r="B6063" s="49" t="s">
        <v>12382</v>
      </c>
      <c r="C6063" s="50">
        <v>10.29</v>
      </c>
      <c r="D6063" s="51">
        <v>-0.09</v>
      </c>
      <c r="E6063" s="52">
        <v>-0.0087</v>
      </c>
      <c r="F6063" s="53">
        <v>3.41E8</v>
      </c>
      <c r="G6063" s="49" t="s">
        <v>56</v>
      </c>
      <c r="I6063" s="51">
        <v>47652.0</v>
      </c>
      <c r="J6063" s="49" t="s">
        <v>72</v>
      </c>
      <c r="K6063" s="49" t="s">
        <v>133</v>
      </c>
    </row>
    <row r="6064">
      <c r="A6064" s="49" t="s">
        <v>12383</v>
      </c>
      <c r="B6064" s="49" t="s">
        <v>12384</v>
      </c>
      <c r="C6064" s="50">
        <v>13.57</v>
      </c>
      <c r="D6064" s="51">
        <v>-0.28</v>
      </c>
      <c r="E6064" s="52">
        <v>-0.0202</v>
      </c>
      <c r="F6064" s="53">
        <v>3.84E9</v>
      </c>
      <c r="G6064" s="49" t="s">
        <v>56</v>
      </c>
      <c r="H6064" s="51">
        <v>2020.0</v>
      </c>
      <c r="I6064" s="51">
        <v>1342157.0</v>
      </c>
      <c r="J6064" s="49" t="s">
        <v>82</v>
      </c>
      <c r="K6064" s="49" t="s">
        <v>244</v>
      </c>
    </row>
    <row r="6065">
      <c r="A6065" s="49" t="s">
        <v>12385</v>
      </c>
      <c r="B6065" s="49" t="s">
        <v>12386</v>
      </c>
      <c r="C6065" s="50">
        <v>7.21</v>
      </c>
      <c r="D6065" s="51">
        <v>-0.12</v>
      </c>
      <c r="E6065" s="52">
        <v>-0.0164</v>
      </c>
      <c r="F6065" s="53">
        <v>1.42E9</v>
      </c>
      <c r="G6065" s="54"/>
      <c r="H6065" s="51">
        <v>2021.0</v>
      </c>
      <c r="I6065" s="51">
        <v>166063.0</v>
      </c>
      <c r="J6065" s="49" t="s">
        <v>95</v>
      </c>
      <c r="K6065" s="49" t="s">
        <v>163</v>
      </c>
    </row>
    <row r="6066">
      <c r="A6066" s="49" t="s">
        <v>12387</v>
      </c>
      <c r="B6066" s="49" t="s">
        <v>12388</v>
      </c>
      <c r="C6066" s="50">
        <v>1.18</v>
      </c>
      <c r="D6066" s="51">
        <v>0.01</v>
      </c>
      <c r="E6066" s="52">
        <v>0.0086</v>
      </c>
      <c r="F6066" s="53">
        <v>4.21E8</v>
      </c>
      <c r="G6066" s="49" t="s">
        <v>56</v>
      </c>
      <c r="H6066" s="51">
        <v>2021.0</v>
      </c>
      <c r="I6066" s="51">
        <v>1236075.0</v>
      </c>
      <c r="J6066" s="49" t="s">
        <v>107</v>
      </c>
      <c r="K6066" s="49" t="s">
        <v>262</v>
      </c>
    </row>
    <row r="6067">
      <c r="A6067" s="49" t="s">
        <v>12389</v>
      </c>
      <c r="B6067" s="49" t="s">
        <v>12390</v>
      </c>
      <c r="C6067" s="50">
        <v>0.045</v>
      </c>
      <c r="D6067" s="51">
        <v>-0.005</v>
      </c>
      <c r="E6067" s="52">
        <v>-0.1</v>
      </c>
      <c r="F6067" s="51">
        <v>1.6070641E7</v>
      </c>
      <c r="G6067" s="49" t="s">
        <v>56</v>
      </c>
      <c r="H6067" s="51">
        <v>2020.0</v>
      </c>
      <c r="I6067" s="51">
        <v>488.0</v>
      </c>
      <c r="J6067" s="49" t="s">
        <v>107</v>
      </c>
      <c r="K6067" s="49" t="s">
        <v>262</v>
      </c>
    </row>
    <row r="6068">
      <c r="A6068" s="49" t="s">
        <v>12391</v>
      </c>
      <c r="B6068" s="49" t="s">
        <v>12392</v>
      </c>
      <c r="C6068" s="50">
        <v>68.1</v>
      </c>
      <c r="D6068" s="51">
        <v>-0.39</v>
      </c>
      <c r="E6068" s="52">
        <v>-0.0057</v>
      </c>
      <c r="F6068" s="53">
        <v>4.56E11</v>
      </c>
      <c r="G6068" s="49" t="s">
        <v>422</v>
      </c>
      <c r="H6068" s="51">
        <v>2022.0</v>
      </c>
      <c r="I6068" s="51">
        <v>6301967.0</v>
      </c>
      <c r="J6068" s="49" t="s">
        <v>223</v>
      </c>
      <c r="K6068" s="49" t="s">
        <v>953</v>
      </c>
    </row>
    <row r="6069">
      <c r="A6069" s="49" t="s">
        <v>12393</v>
      </c>
      <c r="B6069" s="49" t="s">
        <v>12394</v>
      </c>
      <c r="C6069" s="50">
        <v>22.21</v>
      </c>
      <c r="D6069" s="51">
        <v>-0.26</v>
      </c>
      <c r="E6069" s="52">
        <v>-0.0116</v>
      </c>
      <c r="F6069" s="53">
        <v>1.12E9</v>
      </c>
      <c r="G6069" s="49" t="s">
        <v>56</v>
      </c>
      <c r="I6069" s="51">
        <v>96068.0</v>
      </c>
      <c r="J6069" s="49" t="s">
        <v>520</v>
      </c>
      <c r="K6069" s="49" t="s">
        <v>391</v>
      </c>
    </row>
    <row r="6070">
      <c r="A6070" s="49" t="s">
        <v>12395</v>
      </c>
      <c r="B6070" s="49" t="s">
        <v>12396</v>
      </c>
      <c r="C6070" s="50">
        <v>0.6755</v>
      </c>
      <c r="D6070" s="51">
        <v>-0.0045</v>
      </c>
      <c r="E6070" s="52">
        <v>-0.0066</v>
      </c>
      <c r="F6070" s="51">
        <v>3.1252222E7</v>
      </c>
      <c r="G6070" s="49" t="s">
        <v>56</v>
      </c>
      <c r="H6070" s="51">
        <v>2021.0</v>
      </c>
      <c r="I6070" s="51">
        <v>16743.0</v>
      </c>
      <c r="J6070" s="49" t="s">
        <v>72</v>
      </c>
      <c r="K6070" s="49" t="s">
        <v>650</v>
      </c>
    </row>
    <row r="6071">
      <c r="A6071" s="49" t="s">
        <v>12397</v>
      </c>
      <c r="B6071" s="49" t="s">
        <v>12398</v>
      </c>
      <c r="C6071" s="50">
        <v>0.055</v>
      </c>
      <c r="D6071" s="51">
        <v>-0.005</v>
      </c>
      <c r="E6071" s="52">
        <v>-0.0833</v>
      </c>
      <c r="F6071" s="51">
        <v>2544592.0</v>
      </c>
      <c r="G6071" s="49" t="s">
        <v>56</v>
      </c>
      <c r="H6071" s="51">
        <v>2021.0</v>
      </c>
      <c r="I6071" s="51">
        <v>55721.0</v>
      </c>
      <c r="J6071" s="49" t="s">
        <v>72</v>
      </c>
      <c r="K6071" s="49" t="s">
        <v>650</v>
      </c>
    </row>
    <row r="6072">
      <c r="A6072" s="49" t="s">
        <v>12399</v>
      </c>
      <c r="B6072" s="49" t="s">
        <v>12400</v>
      </c>
      <c r="C6072" s="50">
        <v>26.38</v>
      </c>
      <c r="D6072" s="51">
        <v>-0.21</v>
      </c>
      <c r="E6072" s="52">
        <v>-0.0079</v>
      </c>
      <c r="F6072" s="53">
        <v>1.34E10</v>
      </c>
      <c r="G6072" s="49" t="s">
        <v>4099</v>
      </c>
      <c r="I6072" s="51">
        <v>83188.0</v>
      </c>
      <c r="J6072" s="49" t="s">
        <v>72</v>
      </c>
      <c r="K6072" s="49" t="s">
        <v>133</v>
      </c>
    </row>
    <row r="6073">
      <c r="A6073" s="49" t="s">
        <v>12401</v>
      </c>
      <c r="B6073" s="49" t="s">
        <v>12402</v>
      </c>
      <c r="C6073" s="50">
        <v>6.055</v>
      </c>
      <c r="D6073" s="51">
        <v>-0.035</v>
      </c>
      <c r="E6073" s="52">
        <v>-0.0058</v>
      </c>
      <c r="F6073" s="53">
        <v>1.21E8</v>
      </c>
      <c r="G6073" s="49" t="s">
        <v>3183</v>
      </c>
      <c r="H6073" s="54"/>
      <c r="I6073" s="51">
        <v>126286.0</v>
      </c>
      <c r="J6073" s="49" t="s">
        <v>95</v>
      </c>
      <c r="K6073" s="49" t="s">
        <v>1315</v>
      </c>
    </row>
    <row r="6074">
      <c r="A6074" s="49" t="s">
        <v>12403</v>
      </c>
      <c r="B6074" s="49" t="s">
        <v>12404</v>
      </c>
      <c r="C6074" s="50">
        <v>15.2</v>
      </c>
      <c r="D6074" s="51">
        <v>-0.32</v>
      </c>
      <c r="E6074" s="52">
        <v>-0.0206</v>
      </c>
      <c r="F6074" s="53">
        <v>2.58E9</v>
      </c>
      <c r="G6074" s="49" t="s">
        <v>56</v>
      </c>
      <c r="H6074" s="51">
        <v>2021.0</v>
      </c>
      <c r="I6074" s="51">
        <v>2812821.0</v>
      </c>
      <c r="J6074" s="49" t="s">
        <v>107</v>
      </c>
      <c r="K6074" s="49" t="s">
        <v>108</v>
      </c>
    </row>
    <row r="6075">
      <c r="A6075" s="49" t="s">
        <v>12405</v>
      </c>
      <c r="B6075" s="49" t="s">
        <v>12406</v>
      </c>
      <c r="C6075" s="50">
        <v>11.2</v>
      </c>
      <c r="D6075" s="51">
        <v>0.2</v>
      </c>
      <c r="E6075" s="52">
        <v>0.0182</v>
      </c>
      <c r="F6075" s="53">
        <v>1.84E8</v>
      </c>
      <c r="G6075" s="49" t="s">
        <v>738</v>
      </c>
      <c r="H6075" s="54"/>
      <c r="I6075" s="51">
        <v>114.0</v>
      </c>
      <c r="J6075" s="49" t="s">
        <v>95</v>
      </c>
      <c r="K6075" s="49" t="s">
        <v>215</v>
      </c>
    </row>
    <row r="6076">
      <c r="A6076" s="49" t="s">
        <v>12407</v>
      </c>
      <c r="B6076" s="49" t="s">
        <v>12408</v>
      </c>
      <c r="C6076" s="50">
        <v>9.37</v>
      </c>
      <c r="D6076" s="51">
        <v>-0.08</v>
      </c>
      <c r="E6076" s="52">
        <v>-0.0085</v>
      </c>
      <c r="F6076" s="53">
        <v>1.94E9</v>
      </c>
      <c r="G6076" s="49" t="s">
        <v>56</v>
      </c>
      <c r="H6076" s="51">
        <v>2004.0</v>
      </c>
      <c r="I6076" s="51">
        <v>2137689.0</v>
      </c>
      <c r="J6076" s="49" t="s">
        <v>68</v>
      </c>
      <c r="K6076" s="49" t="s">
        <v>86</v>
      </c>
    </row>
    <row r="6077">
      <c r="A6077" s="49" t="s">
        <v>12409</v>
      </c>
      <c r="B6077" s="49" t="s">
        <v>12410</v>
      </c>
      <c r="C6077" s="50">
        <v>20.4</v>
      </c>
      <c r="D6077" s="51">
        <v>-0.1986</v>
      </c>
      <c r="E6077" s="52">
        <v>-0.0096</v>
      </c>
      <c r="F6077" s="54"/>
      <c r="G6077" s="49" t="s">
        <v>56</v>
      </c>
      <c r="I6077" s="51">
        <v>10459.0</v>
      </c>
      <c r="J6077" s="54"/>
      <c r="K6077" s="54"/>
    </row>
    <row r="6078">
      <c r="A6078" s="49" t="s">
        <v>12411</v>
      </c>
      <c r="B6078" s="49" t="s">
        <v>12412</v>
      </c>
      <c r="C6078" s="50">
        <v>19.43</v>
      </c>
      <c r="D6078" s="51">
        <v>-0.5</v>
      </c>
      <c r="E6078" s="52">
        <v>-0.0251</v>
      </c>
      <c r="F6078" s="54"/>
      <c r="G6078" s="49" t="s">
        <v>56</v>
      </c>
      <c r="I6078" s="51">
        <v>9370.0</v>
      </c>
      <c r="J6078" s="54"/>
      <c r="K6078" s="54"/>
    </row>
    <row r="6079">
      <c r="A6079" s="49" t="s">
        <v>12413</v>
      </c>
      <c r="B6079" s="49" t="s">
        <v>12414</v>
      </c>
      <c r="C6079" s="50">
        <v>33.39</v>
      </c>
      <c r="D6079" s="51">
        <v>0.0</v>
      </c>
      <c r="E6079" s="52">
        <v>0.0</v>
      </c>
      <c r="F6079" s="53">
        <v>2.51E9</v>
      </c>
      <c r="G6079" s="49" t="s">
        <v>56</v>
      </c>
      <c r="H6079" s="51">
        <v>1993.0</v>
      </c>
      <c r="I6079" s="51">
        <v>610838.0</v>
      </c>
      <c r="J6079" s="49" t="s">
        <v>95</v>
      </c>
      <c r="K6079" s="49" t="s">
        <v>2689</v>
      </c>
    </row>
    <row r="6080">
      <c r="A6080" s="49" t="s">
        <v>12415</v>
      </c>
      <c r="B6080" s="49" t="s">
        <v>12416</v>
      </c>
      <c r="C6080" s="50">
        <v>51.83</v>
      </c>
      <c r="D6080" s="51">
        <v>-1.01</v>
      </c>
      <c r="E6080" s="52">
        <v>-0.0191</v>
      </c>
      <c r="F6080" s="53">
        <v>6.65E10</v>
      </c>
      <c r="G6080" s="49" t="s">
        <v>121</v>
      </c>
      <c r="H6080" s="51">
        <v>2015.0</v>
      </c>
      <c r="I6080" s="51">
        <v>1.0428866E7</v>
      </c>
      <c r="J6080" s="54"/>
      <c r="K6080" s="54"/>
    </row>
    <row r="6081">
      <c r="A6081" s="49" t="s">
        <v>12417</v>
      </c>
      <c r="B6081" s="49" t="s">
        <v>12418</v>
      </c>
      <c r="C6081" s="50">
        <v>1.35</v>
      </c>
      <c r="D6081" s="51">
        <v>0.05</v>
      </c>
      <c r="E6081" s="52">
        <v>0.0385</v>
      </c>
      <c r="F6081" s="51">
        <v>3.7063811E7</v>
      </c>
      <c r="G6081" s="49" t="s">
        <v>56</v>
      </c>
      <c r="H6081" s="51">
        <v>2020.0</v>
      </c>
      <c r="I6081" s="51">
        <v>224242.0</v>
      </c>
      <c r="J6081" s="49" t="s">
        <v>82</v>
      </c>
      <c r="K6081" s="49" t="s">
        <v>83</v>
      </c>
    </row>
    <row r="6082">
      <c r="A6082" s="49" t="s">
        <v>12419</v>
      </c>
      <c r="B6082" s="49" t="s">
        <v>12420</v>
      </c>
      <c r="C6082" s="50">
        <v>0.29</v>
      </c>
      <c r="D6082" s="51">
        <v>0.0</v>
      </c>
      <c r="E6082" s="52">
        <v>0.0</v>
      </c>
      <c r="F6082" s="51">
        <v>7961856.0</v>
      </c>
      <c r="G6082" s="49" t="s">
        <v>56</v>
      </c>
      <c r="H6082" s="51">
        <v>2020.0</v>
      </c>
      <c r="I6082" s="51">
        <v>35.0</v>
      </c>
      <c r="J6082" s="49" t="s">
        <v>82</v>
      </c>
      <c r="K6082" s="49" t="s">
        <v>83</v>
      </c>
    </row>
    <row r="6083">
      <c r="A6083" s="49" t="s">
        <v>12421</v>
      </c>
      <c r="B6083" s="49" t="s">
        <v>12422</v>
      </c>
      <c r="C6083" s="50">
        <v>0.5835</v>
      </c>
      <c r="D6083" s="51">
        <v>-0.0065</v>
      </c>
      <c r="E6083" s="52">
        <v>-0.011</v>
      </c>
      <c r="F6083" s="51">
        <v>9180302.0</v>
      </c>
      <c r="G6083" s="49" t="s">
        <v>56</v>
      </c>
      <c r="H6083" s="51">
        <v>2022.0</v>
      </c>
      <c r="I6083" s="51">
        <v>104371.0</v>
      </c>
      <c r="J6083" s="49" t="s">
        <v>82</v>
      </c>
      <c r="K6083" s="49" t="s">
        <v>83</v>
      </c>
    </row>
    <row r="6084">
      <c r="A6084" s="49" t="s">
        <v>12423</v>
      </c>
      <c r="B6084" s="49" t="s">
        <v>12424</v>
      </c>
      <c r="C6084" s="50">
        <v>2.35</v>
      </c>
      <c r="D6084" s="51">
        <v>-0.29</v>
      </c>
      <c r="E6084" s="52">
        <v>-0.1099</v>
      </c>
      <c r="F6084" s="51">
        <v>1.5137353E7</v>
      </c>
      <c r="G6084" s="49" t="s">
        <v>56</v>
      </c>
      <c r="I6084" s="51">
        <v>13152.0</v>
      </c>
      <c r="J6084" s="49" t="s">
        <v>95</v>
      </c>
      <c r="K6084" s="49" t="s">
        <v>593</v>
      </c>
    </row>
    <row r="6085">
      <c r="A6085" s="49" t="s">
        <v>12425</v>
      </c>
      <c r="B6085" s="49" t="s">
        <v>12426</v>
      </c>
      <c r="C6085" s="50">
        <v>0.005</v>
      </c>
      <c r="D6085" s="51">
        <v>0.0</v>
      </c>
      <c r="E6085" s="52">
        <v>0.0</v>
      </c>
      <c r="F6085" s="51">
        <v>32207.0</v>
      </c>
      <c r="G6085" s="49" t="s">
        <v>56</v>
      </c>
      <c r="I6085" s="51">
        <v>18689.0</v>
      </c>
      <c r="J6085" s="49" t="s">
        <v>95</v>
      </c>
      <c r="K6085" s="49" t="s">
        <v>593</v>
      </c>
    </row>
    <row r="6086">
      <c r="A6086" s="49" t="s">
        <v>12427</v>
      </c>
      <c r="B6086" s="49" t="s">
        <v>12428</v>
      </c>
      <c r="C6086" s="50">
        <v>11.04</v>
      </c>
      <c r="D6086" s="51">
        <v>0.0</v>
      </c>
      <c r="E6086" s="52">
        <v>0.0</v>
      </c>
      <c r="F6086" s="51">
        <v>0.0</v>
      </c>
      <c r="G6086" s="49" t="s">
        <v>1009</v>
      </c>
      <c r="H6086" s="51">
        <v>2022.0</v>
      </c>
      <c r="I6086" s="51">
        <v>20.0</v>
      </c>
      <c r="J6086" s="49" t="s">
        <v>72</v>
      </c>
      <c r="K6086" s="49" t="s">
        <v>73</v>
      </c>
    </row>
    <row r="6087">
      <c r="A6087" s="49" t="s">
        <v>12429</v>
      </c>
      <c r="B6087" s="49" t="s">
        <v>12430</v>
      </c>
      <c r="C6087" s="50">
        <v>238.89</v>
      </c>
      <c r="D6087" s="51">
        <v>-3.4</v>
      </c>
      <c r="E6087" s="52">
        <v>-0.014</v>
      </c>
      <c r="F6087" s="53">
        <v>6.14E10</v>
      </c>
      <c r="G6087" s="49" t="s">
        <v>56</v>
      </c>
      <c r="I6087" s="51">
        <v>2148364.0</v>
      </c>
      <c r="J6087" s="49" t="s">
        <v>95</v>
      </c>
      <c r="K6087" s="49" t="s">
        <v>1365</v>
      </c>
    </row>
    <row r="6088">
      <c r="A6088" s="49" t="s">
        <v>12431</v>
      </c>
      <c r="B6088" s="49" t="s">
        <v>12432</v>
      </c>
      <c r="C6088" s="50">
        <v>12.84</v>
      </c>
      <c r="D6088" s="51">
        <v>-1.0</v>
      </c>
      <c r="E6088" s="52">
        <v>-0.0723</v>
      </c>
      <c r="F6088" s="53">
        <v>4.49E8</v>
      </c>
      <c r="G6088" s="49" t="s">
        <v>56</v>
      </c>
      <c r="I6088" s="51">
        <v>1056385.0</v>
      </c>
      <c r="J6088" s="49" t="s">
        <v>95</v>
      </c>
      <c r="K6088" s="49" t="s">
        <v>1289</v>
      </c>
    </row>
    <row r="6089">
      <c r="A6089" s="49" t="s">
        <v>12433</v>
      </c>
      <c r="B6089" s="49" t="s">
        <v>12434</v>
      </c>
      <c r="C6089" s="50">
        <v>16.96</v>
      </c>
      <c r="D6089" s="51">
        <v>-0.46</v>
      </c>
      <c r="E6089" s="52">
        <v>-0.0264</v>
      </c>
      <c r="F6089" s="53">
        <v>6.82E8</v>
      </c>
      <c r="G6089" s="49" t="s">
        <v>56</v>
      </c>
      <c r="H6089" s="51">
        <v>2018.0</v>
      </c>
      <c r="I6089" s="51">
        <v>287249.0</v>
      </c>
      <c r="J6089" s="49" t="s">
        <v>82</v>
      </c>
      <c r="K6089" s="49" t="s">
        <v>178</v>
      </c>
    </row>
    <row r="6090">
      <c r="A6090" s="49" t="s">
        <v>12435</v>
      </c>
      <c r="B6090" s="49" t="s">
        <v>12436</v>
      </c>
      <c r="C6090" s="50">
        <v>2.2</v>
      </c>
      <c r="D6090" s="51">
        <v>-0.01</v>
      </c>
      <c r="E6090" s="52">
        <v>-0.0045</v>
      </c>
      <c r="F6090" s="53">
        <v>2.92E9</v>
      </c>
      <c r="G6090" s="49" t="s">
        <v>144</v>
      </c>
      <c r="H6090" s="54"/>
      <c r="I6090" s="51">
        <v>2218259.0</v>
      </c>
      <c r="J6090" s="49" t="s">
        <v>57</v>
      </c>
      <c r="K6090" s="49" t="s">
        <v>279</v>
      </c>
    </row>
    <row r="6091">
      <c r="A6091" s="49" t="s">
        <v>12437</v>
      </c>
      <c r="B6091" s="49" t="s">
        <v>12438</v>
      </c>
      <c r="C6091" s="50">
        <v>0.1093</v>
      </c>
      <c r="D6091" s="51">
        <v>0.0013</v>
      </c>
      <c r="E6091" s="52">
        <v>0.012</v>
      </c>
      <c r="F6091" s="51">
        <v>7980545.0</v>
      </c>
      <c r="G6091" s="49" t="s">
        <v>56</v>
      </c>
      <c r="H6091" s="51">
        <v>2021.0</v>
      </c>
      <c r="I6091" s="51">
        <v>614312.0</v>
      </c>
      <c r="J6091" s="49" t="s">
        <v>520</v>
      </c>
      <c r="K6091" s="49" t="s">
        <v>391</v>
      </c>
    </row>
    <row r="6092">
      <c r="A6092" s="49" t="s">
        <v>12439</v>
      </c>
      <c r="B6092" s="49" t="s">
        <v>12440</v>
      </c>
      <c r="C6092" s="50">
        <v>1.67</v>
      </c>
      <c r="D6092" s="51">
        <v>-0.09</v>
      </c>
      <c r="E6092" s="52">
        <v>-0.0511</v>
      </c>
      <c r="F6092" s="51">
        <v>6.6100163E7</v>
      </c>
      <c r="G6092" s="49" t="s">
        <v>56</v>
      </c>
      <c r="I6092" s="51">
        <v>1827.0</v>
      </c>
      <c r="J6092" s="49" t="s">
        <v>72</v>
      </c>
      <c r="K6092" s="49" t="s">
        <v>185</v>
      </c>
    </row>
    <row r="6093">
      <c r="A6093" s="49" t="s">
        <v>12441</v>
      </c>
      <c r="B6093" s="49" t="s">
        <v>12442</v>
      </c>
      <c r="C6093" s="50">
        <v>1.43</v>
      </c>
      <c r="D6093" s="51">
        <v>-0.22</v>
      </c>
      <c r="E6093" s="52">
        <v>-0.1333</v>
      </c>
      <c r="F6093" s="51">
        <v>1.6108736E7</v>
      </c>
      <c r="G6093" s="49" t="s">
        <v>56</v>
      </c>
      <c r="H6093" s="51">
        <v>2014.0</v>
      </c>
      <c r="I6093" s="51">
        <v>101107.0</v>
      </c>
      <c r="J6093" s="49" t="s">
        <v>82</v>
      </c>
      <c r="K6093" s="49" t="s">
        <v>379</v>
      </c>
    </row>
    <row r="6094">
      <c r="A6094" s="49" t="s">
        <v>12443</v>
      </c>
      <c r="B6094" s="49" t="s">
        <v>12444</v>
      </c>
      <c r="C6094" s="50">
        <v>4.31</v>
      </c>
      <c r="D6094" s="51">
        <v>-0.24</v>
      </c>
      <c r="E6094" s="52">
        <v>-0.0528</v>
      </c>
      <c r="F6094" s="51">
        <v>2.6321808E7</v>
      </c>
      <c r="G6094" s="49" t="s">
        <v>56</v>
      </c>
      <c r="H6094" s="51">
        <v>1969.0</v>
      </c>
      <c r="I6094" s="51">
        <v>12730.0</v>
      </c>
      <c r="J6094" s="49" t="s">
        <v>57</v>
      </c>
      <c r="K6094" s="49" t="s">
        <v>249</v>
      </c>
    </row>
    <row r="6095">
      <c r="A6095" s="49" t="s">
        <v>12445</v>
      </c>
      <c r="B6095" s="49" t="s">
        <v>12446</v>
      </c>
      <c r="C6095" s="50">
        <v>1.64</v>
      </c>
      <c r="D6095" s="51">
        <v>0.02</v>
      </c>
      <c r="E6095" s="52">
        <v>0.0124</v>
      </c>
      <c r="F6095" s="53">
        <v>3.0E8</v>
      </c>
      <c r="G6095" s="49" t="s">
        <v>6560</v>
      </c>
      <c r="H6095" s="54"/>
      <c r="I6095" s="51">
        <v>113359.0</v>
      </c>
      <c r="J6095" s="49" t="s">
        <v>107</v>
      </c>
      <c r="K6095" s="49" t="s">
        <v>2079</v>
      </c>
    </row>
    <row r="6096">
      <c r="A6096" s="49" t="s">
        <v>12447</v>
      </c>
      <c r="B6096" s="49" t="s">
        <v>12448</v>
      </c>
      <c r="C6096" s="50">
        <v>73.73</v>
      </c>
      <c r="D6096" s="51">
        <v>-1.11</v>
      </c>
      <c r="E6096" s="52">
        <v>-0.0148</v>
      </c>
      <c r="F6096" s="53">
        <v>3.31E9</v>
      </c>
      <c r="G6096" s="49" t="s">
        <v>236</v>
      </c>
      <c r="H6096" s="54"/>
      <c r="I6096" s="51">
        <v>675271.0</v>
      </c>
      <c r="J6096" s="49" t="s">
        <v>95</v>
      </c>
      <c r="K6096" s="49" t="s">
        <v>2004</v>
      </c>
    </row>
    <row r="6097">
      <c r="A6097" s="49" t="s">
        <v>12449</v>
      </c>
      <c r="B6097" s="49" t="s">
        <v>12450</v>
      </c>
      <c r="C6097" s="50">
        <v>5.21</v>
      </c>
      <c r="D6097" s="51">
        <v>-0.07</v>
      </c>
      <c r="E6097" s="52">
        <v>-0.0133</v>
      </c>
      <c r="F6097" s="53">
        <v>3.7E8</v>
      </c>
      <c r="G6097" s="49" t="s">
        <v>56</v>
      </c>
      <c r="I6097" s="51">
        <v>296506.0</v>
      </c>
      <c r="J6097" s="49" t="s">
        <v>82</v>
      </c>
      <c r="K6097" s="49" t="s">
        <v>83</v>
      </c>
    </row>
    <row r="6098">
      <c r="A6098" s="49" t="s">
        <v>12451</v>
      </c>
      <c r="B6098" s="49" t="s">
        <v>12452</v>
      </c>
      <c r="C6098" s="50">
        <v>106.12</v>
      </c>
      <c r="D6098" s="51">
        <v>-0.32</v>
      </c>
      <c r="E6098" s="52">
        <v>-0.003</v>
      </c>
      <c r="F6098" s="53">
        <v>6.43E9</v>
      </c>
      <c r="G6098" s="49" t="s">
        <v>56</v>
      </c>
      <c r="I6098" s="51">
        <v>278428.0</v>
      </c>
      <c r="J6098" s="49" t="s">
        <v>72</v>
      </c>
      <c r="K6098" s="49" t="s">
        <v>237</v>
      </c>
    </row>
    <row r="6099">
      <c r="A6099" s="49" t="s">
        <v>12453</v>
      </c>
      <c r="B6099" s="49" t="s">
        <v>12454</v>
      </c>
      <c r="C6099" s="50">
        <v>15.4816</v>
      </c>
      <c r="D6099" s="51">
        <v>0.0016</v>
      </c>
      <c r="E6099" s="52">
        <v>1.0E-4</v>
      </c>
      <c r="F6099" s="53">
        <v>9.38E8</v>
      </c>
      <c r="G6099" s="49" t="s">
        <v>56</v>
      </c>
      <c r="I6099" s="51">
        <v>3359.0</v>
      </c>
      <c r="J6099" s="49" t="s">
        <v>72</v>
      </c>
      <c r="K6099" s="49" t="s">
        <v>237</v>
      </c>
    </row>
    <row r="6100">
      <c r="A6100" s="49" t="s">
        <v>12455</v>
      </c>
      <c r="B6100" s="49" t="s">
        <v>12456</v>
      </c>
      <c r="C6100" s="50">
        <v>28.43</v>
      </c>
      <c r="D6100" s="51">
        <v>-0.54</v>
      </c>
      <c r="E6100" s="52">
        <v>-0.0186</v>
      </c>
      <c r="F6100" s="53">
        <v>7.16E8</v>
      </c>
      <c r="G6100" s="54"/>
      <c r="H6100" s="51">
        <v>2020.0</v>
      </c>
      <c r="I6100" s="51">
        <v>74883.0</v>
      </c>
      <c r="J6100" s="54"/>
      <c r="K6100" s="54"/>
    </row>
    <row r="6101">
      <c r="A6101" s="49" t="s">
        <v>12457</v>
      </c>
      <c r="B6101" s="49" t="s">
        <v>12458</v>
      </c>
      <c r="C6101" s="50">
        <v>23.58</v>
      </c>
      <c r="D6101" s="51">
        <v>-0.07</v>
      </c>
      <c r="E6101" s="52">
        <v>-0.003</v>
      </c>
      <c r="F6101" s="53">
        <v>1.59E8</v>
      </c>
      <c r="G6101" s="49" t="s">
        <v>738</v>
      </c>
      <c r="H6101" s="54"/>
      <c r="I6101" s="51">
        <v>36941.0</v>
      </c>
      <c r="J6101" s="49" t="s">
        <v>107</v>
      </c>
      <c r="K6101" s="49" t="s">
        <v>116</v>
      </c>
    </row>
    <row r="6102">
      <c r="A6102" s="49" t="s">
        <v>12459</v>
      </c>
      <c r="B6102" s="49" t="s">
        <v>12460</v>
      </c>
      <c r="C6102" s="50">
        <v>6.96</v>
      </c>
      <c r="D6102" s="51">
        <v>-0.36</v>
      </c>
      <c r="E6102" s="52">
        <v>-0.0492</v>
      </c>
      <c r="F6102" s="53">
        <v>2.7E8</v>
      </c>
      <c r="G6102" s="49" t="s">
        <v>56</v>
      </c>
      <c r="H6102" s="51">
        <v>2019.0</v>
      </c>
      <c r="I6102" s="51">
        <v>1980140.0</v>
      </c>
      <c r="J6102" s="49" t="s">
        <v>82</v>
      </c>
      <c r="K6102" s="49" t="s">
        <v>178</v>
      </c>
    </row>
    <row r="6103">
      <c r="A6103" s="49" t="s">
        <v>12461</v>
      </c>
      <c r="B6103" s="49" t="s">
        <v>12462</v>
      </c>
      <c r="C6103" s="50">
        <v>1.31</v>
      </c>
      <c r="D6103" s="51">
        <v>-0.11</v>
      </c>
      <c r="E6103" s="52">
        <v>-0.0775</v>
      </c>
      <c r="F6103" s="51">
        <v>4072524.0</v>
      </c>
      <c r="G6103" s="49" t="s">
        <v>56</v>
      </c>
      <c r="I6103" s="51">
        <v>13372.0</v>
      </c>
      <c r="J6103" s="49" t="s">
        <v>95</v>
      </c>
      <c r="K6103" s="49" t="s">
        <v>2120</v>
      </c>
    </row>
    <row r="6104">
      <c r="A6104" s="49" t="s">
        <v>12463</v>
      </c>
      <c r="B6104" s="49" t="s">
        <v>12464</v>
      </c>
      <c r="C6104" s="50">
        <v>5.06</v>
      </c>
      <c r="D6104" s="51">
        <v>0.17</v>
      </c>
      <c r="E6104" s="52">
        <v>0.0348</v>
      </c>
      <c r="F6104" s="53">
        <v>7.45E8</v>
      </c>
      <c r="G6104" s="49" t="s">
        <v>121</v>
      </c>
      <c r="H6104" s="51">
        <v>2018.0</v>
      </c>
      <c r="I6104" s="51">
        <v>2242307.0</v>
      </c>
      <c r="J6104" s="49" t="s">
        <v>127</v>
      </c>
      <c r="K6104" s="49" t="s">
        <v>441</v>
      </c>
    </row>
    <row r="6105">
      <c r="A6105" s="49" t="s">
        <v>12465</v>
      </c>
      <c r="B6105" s="49" t="s">
        <v>12466</v>
      </c>
      <c r="C6105" s="50">
        <v>31.0</v>
      </c>
      <c r="D6105" s="51">
        <v>0.25</v>
      </c>
      <c r="E6105" s="52">
        <v>0.0081</v>
      </c>
      <c r="F6105" s="53">
        <v>4.78E9</v>
      </c>
      <c r="G6105" s="49" t="s">
        <v>992</v>
      </c>
      <c r="H6105" s="51">
        <v>1998.0</v>
      </c>
      <c r="I6105" s="51">
        <v>1560.0</v>
      </c>
      <c r="J6105" s="49" t="s">
        <v>57</v>
      </c>
      <c r="K6105" s="49" t="s">
        <v>279</v>
      </c>
    </row>
    <row r="6106">
      <c r="A6106" s="49" t="s">
        <v>12467</v>
      </c>
      <c r="B6106" s="49" t="s">
        <v>12468</v>
      </c>
      <c r="C6106" s="50">
        <v>55.58</v>
      </c>
      <c r="D6106" s="51">
        <v>0.54</v>
      </c>
      <c r="E6106" s="52">
        <v>0.0098</v>
      </c>
      <c r="F6106" s="53">
        <v>1.84E9</v>
      </c>
      <c r="G6106" s="49" t="s">
        <v>1141</v>
      </c>
      <c r="H6106" s="51">
        <v>2005.0</v>
      </c>
      <c r="I6106" s="51">
        <v>545407.0</v>
      </c>
      <c r="J6106" s="49" t="s">
        <v>107</v>
      </c>
      <c r="K6106" s="49" t="s">
        <v>108</v>
      </c>
    </row>
    <row r="6107">
      <c r="A6107" s="49" t="s">
        <v>12469</v>
      </c>
      <c r="B6107" s="49" t="s">
        <v>12470</v>
      </c>
      <c r="C6107" s="50">
        <v>0.5615</v>
      </c>
      <c r="D6107" s="51">
        <v>-0.0561</v>
      </c>
      <c r="E6107" s="52">
        <v>-0.0908</v>
      </c>
      <c r="F6107" s="51">
        <v>2362808.0</v>
      </c>
      <c r="G6107" s="49" t="s">
        <v>56</v>
      </c>
      <c r="H6107" s="51">
        <v>2014.0</v>
      </c>
      <c r="I6107" s="51">
        <v>71019.0</v>
      </c>
      <c r="J6107" s="49" t="s">
        <v>82</v>
      </c>
      <c r="K6107" s="49" t="s">
        <v>178</v>
      </c>
    </row>
    <row r="6108">
      <c r="A6108" s="49" t="s">
        <v>12471</v>
      </c>
      <c r="B6108" s="49" t="s">
        <v>12472</v>
      </c>
      <c r="C6108" s="50">
        <v>4.56</v>
      </c>
      <c r="D6108" s="51">
        <v>-0.04</v>
      </c>
      <c r="E6108" s="52">
        <v>-0.0087</v>
      </c>
      <c r="F6108" s="53">
        <v>1.75E10</v>
      </c>
      <c r="G6108" s="49" t="s">
        <v>56</v>
      </c>
      <c r="I6108" s="51">
        <v>8770808.0</v>
      </c>
      <c r="J6108" s="49" t="s">
        <v>95</v>
      </c>
      <c r="K6108" s="49" t="s">
        <v>1795</v>
      </c>
    </row>
    <row r="6109">
      <c r="A6109" s="49" t="s">
        <v>12473</v>
      </c>
      <c r="B6109" s="49" t="s">
        <v>12474</v>
      </c>
      <c r="C6109" s="50">
        <v>0.1279</v>
      </c>
      <c r="D6109" s="51">
        <v>0.0029</v>
      </c>
      <c r="E6109" s="52">
        <v>0.0232</v>
      </c>
      <c r="F6109" s="51">
        <v>5607218.0</v>
      </c>
      <c r="G6109" s="49" t="s">
        <v>67</v>
      </c>
      <c r="H6109" s="51">
        <v>2016.0</v>
      </c>
      <c r="I6109" s="51">
        <v>604627.0</v>
      </c>
      <c r="J6109" s="49" t="s">
        <v>82</v>
      </c>
      <c r="K6109" s="49" t="s">
        <v>211</v>
      </c>
    </row>
    <row r="6110">
      <c r="A6110" s="49" t="s">
        <v>12475</v>
      </c>
      <c r="B6110" s="49" t="s">
        <v>12476</v>
      </c>
      <c r="C6110" s="50">
        <v>11.68</v>
      </c>
      <c r="D6110" s="51">
        <v>-0.19</v>
      </c>
      <c r="E6110" s="52">
        <v>-0.016</v>
      </c>
      <c r="F6110" s="53">
        <v>2.44E9</v>
      </c>
      <c r="G6110" s="49" t="s">
        <v>56</v>
      </c>
      <c r="I6110" s="51">
        <v>1394899.0</v>
      </c>
      <c r="J6110" s="49" t="s">
        <v>68</v>
      </c>
      <c r="K6110" s="49" t="s">
        <v>86</v>
      </c>
    </row>
    <row r="6111">
      <c r="A6111" s="49" t="s">
        <v>12477</v>
      </c>
      <c r="B6111" s="49" t="s">
        <v>12478</v>
      </c>
      <c r="C6111" s="50">
        <v>20.0</v>
      </c>
      <c r="D6111" s="51">
        <v>0.07</v>
      </c>
      <c r="E6111" s="52">
        <v>0.0035</v>
      </c>
      <c r="F6111" s="54"/>
      <c r="G6111" s="49" t="s">
        <v>56</v>
      </c>
      <c r="I6111" s="51">
        <v>7415.0</v>
      </c>
      <c r="J6111" s="54"/>
      <c r="K6111" s="54"/>
    </row>
    <row r="6112">
      <c r="A6112" s="49" t="s">
        <v>12479</v>
      </c>
      <c r="B6112" s="49" t="s">
        <v>12480</v>
      </c>
      <c r="C6112" s="50">
        <v>140.82</v>
      </c>
      <c r="D6112" s="51">
        <v>-1.67</v>
      </c>
      <c r="E6112" s="52">
        <v>-0.0117</v>
      </c>
      <c r="F6112" s="53">
        <v>6.35E9</v>
      </c>
      <c r="G6112" s="49" t="s">
        <v>56</v>
      </c>
      <c r="H6112" s="51">
        <v>2016.0</v>
      </c>
      <c r="I6112" s="51">
        <v>441472.0</v>
      </c>
      <c r="J6112" s="49" t="s">
        <v>95</v>
      </c>
      <c r="K6112" s="49" t="s">
        <v>3306</v>
      </c>
    </row>
    <row r="6113">
      <c r="A6113" s="49" t="s">
        <v>12481</v>
      </c>
      <c r="B6113" s="49" t="s">
        <v>12482</v>
      </c>
      <c r="C6113" s="50">
        <v>111.82</v>
      </c>
      <c r="D6113" s="51">
        <v>-0.97</v>
      </c>
      <c r="E6113" s="52">
        <v>-0.0086</v>
      </c>
      <c r="F6113" s="53">
        <v>2.48E9</v>
      </c>
      <c r="G6113" s="49" t="s">
        <v>56</v>
      </c>
      <c r="H6113" s="51">
        <v>2019.0</v>
      </c>
      <c r="I6113" s="51">
        <v>108321.0</v>
      </c>
      <c r="J6113" s="49" t="s">
        <v>107</v>
      </c>
      <c r="K6113" s="49" t="s">
        <v>108</v>
      </c>
    </row>
    <row r="6114">
      <c r="A6114" s="49" t="s">
        <v>12483</v>
      </c>
      <c r="B6114" s="49" t="s">
        <v>12484</v>
      </c>
      <c r="C6114" s="50">
        <v>20.42</v>
      </c>
      <c r="D6114" s="51">
        <v>-0.15</v>
      </c>
      <c r="E6114" s="52">
        <v>-0.0073</v>
      </c>
      <c r="F6114" s="53">
        <v>1.71E9</v>
      </c>
      <c r="G6114" s="49" t="s">
        <v>56</v>
      </c>
      <c r="I6114" s="51">
        <v>2135622.0</v>
      </c>
      <c r="J6114" s="49" t="s">
        <v>95</v>
      </c>
      <c r="K6114" s="49" t="s">
        <v>229</v>
      </c>
    </row>
    <row r="6115">
      <c r="A6115" s="49" t="s">
        <v>12485</v>
      </c>
      <c r="B6115" s="49" t="s">
        <v>12486</v>
      </c>
      <c r="C6115" s="50">
        <v>2.88</v>
      </c>
      <c r="D6115" s="51">
        <v>-0.12</v>
      </c>
      <c r="E6115" s="52">
        <v>-0.04</v>
      </c>
      <c r="F6115" s="53">
        <v>1.09E8</v>
      </c>
      <c r="G6115" s="49" t="s">
        <v>67</v>
      </c>
      <c r="H6115" s="51">
        <v>2019.0</v>
      </c>
      <c r="I6115" s="51">
        <v>20425.0</v>
      </c>
      <c r="J6115" s="49" t="s">
        <v>107</v>
      </c>
      <c r="K6115" s="49" t="s">
        <v>348</v>
      </c>
    </row>
    <row r="6116">
      <c r="A6116" s="49" t="s">
        <v>12487</v>
      </c>
      <c r="B6116" s="49" t="s">
        <v>12488</v>
      </c>
      <c r="C6116" s="50">
        <v>113.82</v>
      </c>
      <c r="D6116" s="51">
        <v>-0.99</v>
      </c>
      <c r="E6116" s="52">
        <v>-0.0086</v>
      </c>
      <c r="F6116" s="53">
        <v>1.16E10</v>
      </c>
      <c r="G6116" s="49" t="s">
        <v>56</v>
      </c>
      <c r="I6116" s="51">
        <v>1103970.0</v>
      </c>
      <c r="J6116" s="49" t="s">
        <v>145</v>
      </c>
      <c r="K6116" s="49" t="s">
        <v>355</v>
      </c>
    </row>
    <row r="6117">
      <c r="A6117" s="49" t="s">
        <v>12489</v>
      </c>
      <c r="B6117" s="49" t="s">
        <v>12490</v>
      </c>
      <c r="C6117" s="50">
        <v>7.65</v>
      </c>
      <c r="D6117" s="51">
        <v>-0.01</v>
      </c>
      <c r="E6117" s="52">
        <v>-0.0013</v>
      </c>
      <c r="F6117" s="53">
        <v>3.57E8</v>
      </c>
      <c r="G6117" s="49" t="s">
        <v>56</v>
      </c>
      <c r="I6117" s="51">
        <v>221575.0</v>
      </c>
      <c r="J6117" s="49" t="s">
        <v>223</v>
      </c>
      <c r="K6117" s="49" t="s">
        <v>953</v>
      </c>
    </row>
    <row r="6118">
      <c r="A6118" s="49" t="s">
        <v>12491</v>
      </c>
      <c r="B6118" s="49" t="s">
        <v>12492</v>
      </c>
      <c r="C6118" s="50">
        <v>58.23</v>
      </c>
      <c r="D6118" s="51">
        <v>-0.73</v>
      </c>
      <c r="E6118" s="52">
        <v>-0.0124</v>
      </c>
      <c r="F6118" s="53">
        <v>1.85E9</v>
      </c>
      <c r="G6118" s="49" t="s">
        <v>56</v>
      </c>
      <c r="H6118" s="51">
        <v>1972.0</v>
      </c>
      <c r="I6118" s="51">
        <v>131539.0</v>
      </c>
      <c r="J6118" s="49" t="s">
        <v>365</v>
      </c>
      <c r="K6118" s="49" t="s">
        <v>1229</v>
      </c>
    </row>
    <row r="6119">
      <c r="A6119" s="49" t="s">
        <v>12493</v>
      </c>
      <c r="B6119" s="49" t="s">
        <v>12494</v>
      </c>
      <c r="C6119" s="50">
        <v>4.47</v>
      </c>
      <c r="D6119" s="51">
        <v>-0.04</v>
      </c>
      <c r="E6119" s="52">
        <v>-0.0089</v>
      </c>
      <c r="F6119" s="53">
        <v>3.94E8</v>
      </c>
      <c r="G6119" s="54"/>
      <c r="H6119" s="51">
        <v>2021.0</v>
      </c>
      <c r="I6119" s="51">
        <v>44727.0</v>
      </c>
      <c r="J6119" s="49" t="s">
        <v>127</v>
      </c>
      <c r="K6119" s="49" t="s">
        <v>441</v>
      </c>
    </row>
    <row r="6120">
      <c r="A6120" s="49" t="s">
        <v>12495</v>
      </c>
      <c r="B6120" s="49" t="s">
        <v>12496</v>
      </c>
      <c r="C6120" s="50">
        <v>10.75</v>
      </c>
      <c r="D6120" s="51">
        <v>0.0</v>
      </c>
      <c r="E6120" s="52">
        <v>0.0</v>
      </c>
      <c r="F6120" s="51">
        <v>0.0</v>
      </c>
      <c r="G6120" s="49" t="s">
        <v>56</v>
      </c>
      <c r="H6120" s="51">
        <v>2022.0</v>
      </c>
      <c r="I6120" s="51">
        <v>30446.0</v>
      </c>
      <c r="J6120" s="49" t="s">
        <v>72</v>
      </c>
      <c r="K6120" s="49" t="s">
        <v>73</v>
      </c>
    </row>
    <row r="6121">
      <c r="A6121" s="49" t="s">
        <v>12497</v>
      </c>
      <c r="B6121" s="49" t="s">
        <v>12498</v>
      </c>
      <c r="C6121" s="50">
        <v>18.31</v>
      </c>
      <c r="D6121" s="51">
        <v>0.69</v>
      </c>
      <c r="E6121" s="52">
        <v>0.0392</v>
      </c>
      <c r="F6121" s="53">
        <v>1.47E8</v>
      </c>
      <c r="G6121" s="49" t="s">
        <v>56</v>
      </c>
      <c r="H6121" s="51">
        <v>2019.0</v>
      </c>
      <c r="I6121" s="51">
        <v>12318.0</v>
      </c>
      <c r="J6121" s="49" t="s">
        <v>107</v>
      </c>
      <c r="K6121" s="49" t="s">
        <v>262</v>
      </c>
    </row>
    <row r="6122">
      <c r="A6122" s="49" t="s">
        <v>12499</v>
      </c>
      <c r="B6122" s="49" t="s">
        <v>12500</v>
      </c>
      <c r="C6122" s="50">
        <v>4.93</v>
      </c>
      <c r="D6122" s="51">
        <v>0.06</v>
      </c>
      <c r="E6122" s="52">
        <v>0.0123</v>
      </c>
      <c r="F6122" s="53">
        <v>6.55E8</v>
      </c>
      <c r="G6122" s="49" t="s">
        <v>56</v>
      </c>
      <c r="H6122" s="51">
        <v>2020.0</v>
      </c>
      <c r="I6122" s="51">
        <v>1679033.0</v>
      </c>
      <c r="J6122" s="49" t="s">
        <v>95</v>
      </c>
      <c r="K6122" s="49" t="s">
        <v>611</v>
      </c>
    </row>
    <row r="6123">
      <c r="A6123" s="49" t="s">
        <v>12501</v>
      </c>
      <c r="B6123" s="49" t="s">
        <v>12502</v>
      </c>
      <c r="C6123" s="50">
        <v>4.82</v>
      </c>
      <c r="D6123" s="51">
        <v>-0.25</v>
      </c>
      <c r="E6123" s="52">
        <v>-0.0493</v>
      </c>
      <c r="F6123" s="53">
        <v>1.02E8</v>
      </c>
      <c r="G6123" s="49" t="s">
        <v>56</v>
      </c>
      <c r="H6123" s="51">
        <v>2020.0</v>
      </c>
      <c r="I6123" s="51">
        <v>377607.0</v>
      </c>
      <c r="J6123" s="49" t="s">
        <v>107</v>
      </c>
      <c r="K6123" s="49" t="s">
        <v>348</v>
      </c>
    </row>
    <row r="6124">
      <c r="A6124" s="49" t="s">
        <v>12503</v>
      </c>
      <c r="B6124" s="49" t="s">
        <v>12504</v>
      </c>
      <c r="C6124" s="50">
        <v>20.55</v>
      </c>
      <c r="D6124" s="51">
        <v>0.12</v>
      </c>
      <c r="E6124" s="52">
        <v>0.0059</v>
      </c>
      <c r="F6124" s="53">
        <v>8.07E9</v>
      </c>
      <c r="G6124" s="49" t="s">
        <v>4099</v>
      </c>
      <c r="I6124" s="51">
        <v>271889.0</v>
      </c>
      <c r="J6124" s="49" t="s">
        <v>520</v>
      </c>
      <c r="K6124" s="49" t="s">
        <v>391</v>
      </c>
    </row>
    <row r="6125">
      <c r="A6125" s="49" t="s">
        <v>12505</v>
      </c>
      <c r="B6125" s="49" t="s">
        <v>12506</v>
      </c>
      <c r="C6125" s="50">
        <v>23.54</v>
      </c>
      <c r="D6125" s="51">
        <v>-0.17</v>
      </c>
      <c r="E6125" s="52">
        <v>-0.0072</v>
      </c>
      <c r="F6125" s="53">
        <v>2.48E9</v>
      </c>
      <c r="G6125" s="49" t="s">
        <v>56</v>
      </c>
      <c r="H6125" s="51">
        <v>1993.0</v>
      </c>
      <c r="I6125" s="51">
        <v>991714.0</v>
      </c>
      <c r="J6125" s="49" t="s">
        <v>68</v>
      </c>
      <c r="K6125" s="49" t="s">
        <v>86</v>
      </c>
    </row>
    <row r="6126">
      <c r="A6126" s="49" t="s">
        <v>12507</v>
      </c>
      <c r="B6126" s="49" t="s">
        <v>12508</v>
      </c>
      <c r="C6126" s="50">
        <v>28.6</v>
      </c>
      <c r="D6126" s="51">
        <v>-0.16</v>
      </c>
      <c r="E6126" s="52">
        <v>-0.0056</v>
      </c>
      <c r="F6126" s="53">
        <v>1.08E9</v>
      </c>
      <c r="G6126" s="49" t="s">
        <v>56</v>
      </c>
      <c r="H6126" s="51">
        <v>2023.0</v>
      </c>
      <c r="I6126" s="51">
        <v>204054.0</v>
      </c>
      <c r="J6126" s="49" t="s">
        <v>72</v>
      </c>
      <c r="K6126" s="49" t="s">
        <v>237</v>
      </c>
    </row>
    <row r="6127">
      <c r="A6127" s="49" t="s">
        <v>12509</v>
      </c>
      <c r="B6127" s="49" t="s">
        <v>12510</v>
      </c>
      <c r="C6127" s="50">
        <v>48.78</v>
      </c>
      <c r="D6127" s="51">
        <v>-0.41</v>
      </c>
      <c r="E6127" s="52">
        <v>-0.0083</v>
      </c>
      <c r="F6127" s="53">
        <v>7.55E9</v>
      </c>
      <c r="G6127" s="49" t="s">
        <v>56</v>
      </c>
      <c r="H6127" s="51">
        <v>1999.0</v>
      </c>
      <c r="I6127" s="51">
        <v>1543617.0</v>
      </c>
      <c r="J6127" s="49" t="s">
        <v>95</v>
      </c>
      <c r="K6127" s="49" t="s">
        <v>2689</v>
      </c>
    </row>
    <row r="6128">
      <c r="A6128" s="49" t="s">
        <v>12511</v>
      </c>
      <c r="B6128" s="49" t="s">
        <v>12512</v>
      </c>
      <c r="C6128" s="50">
        <v>58.99</v>
      </c>
      <c r="D6128" s="51">
        <v>-2.48</v>
      </c>
      <c r="E6128" s="52">
        <v>-0.0403</v>
      </c>
      <c r="F6128" s="53">
        <v>3.37E9</v>
      </c>
      <c r="G6128" s="49" t="s">
        <v>56</v>
      </c>
      <c r="I6128" s="51">
        <v>349364.0</v>
      </c>
      <c r="J6128" s="49" t="s">
        <v>95</v>
      </c>
      <c r="K6128" s="49" t="s">
        <v>1658</v>
      </c>
    </row>
    <row r="6129">
      <c r="A6129" s="49" t="s">
        <v>12513</v>
      </c>
      <c r="B6129" s="49" t="s">
        <v>12514</v>
      </c>
      <c r="C6129" s="50">
        <v>6.24</v>
      </c>
      <c r="D6129" s="51">
        <v>-0.23</v>
      </c>
      <c r="E6129" s="52">
        <v>-0.0356</v>
      </c>
      <c r="F6129" s="53">
        <v>3.57E8</v>
      </c>
      <c r="G6129" s="54"/>
      <c r="H6129" s="51">
        <v>2022.0</v>
      </c>
      <c r="I6129" s="51">
        <v>36366.0</v>
      </c>
      <c r="J6129" s="49" t="s">
        <v>57</v>
      </c>
      <c r="K6129" s="49" t="s">
        <v>269</v>
      </c>
    </row>
    <row r="6130">
      <c r="A6130" s="49" t="s">
        <v>12515</v>
      </c>
      <c r="B6130" s="49" t="s">
        <v>12516</v>
      </c>
      <c r="C6130" s="50">
        <v>5.76</v>
      </c>
      <c r="D6130" s="51">
        <v>-0.27</v>
      </c>
      <c r="E6130" s="52">
        <v>-0.0448</v>
      </c>
      <c r="F6130" s="53">
        <v>2.67E8</v>
      </c>
      <c r="G6130" s="49" t="s">
        <v>56</v>
      </c>
      <c r="H6130" s="51">
        <v>2021.0</v>
      </c>
      <c r="I6130" s="51">
        <v>171080.0</v>
      </c>
      <c r="J6130" s="49" t="s">
        <v>107</v>
      </c>
      <c r="K6130" s="49" t="s">
        <v>108</v>
      </c>
    </row>
    <row r="6131">
      <c r="A6131" s="49" t="s">
        <v>12517</v>
      </c>
      <c r="B6131" s="49" t="s">
        <v>12518</v>
      </c>
      <c r="C6131" s="50">
        <v>37.62</v>
      </c>
      <c r="D6131" s="51">
        <v>-0.24</v>
      </c>
      <c r="E6131" s="52">
        <v>-0.0063</v>
      </c>
      <c r="F6131" s="53">
        <v>1.58E9</v>
      </c>
      <c r="G6131" s="49" t="s">
        <v>56</v>
      </c>
      <c r="H6131" s="51">
        <v>1986.0</v>
      </c>
      <c r="I6131" s="51">
        <v>432487.0</v>
      </c>
      <c r="J6131" s="49" t="s">
        <v>95</v>
      </c>
      <c r="K6131" s="49" t="s">
        <v>96</v>
      </c>
    </row>
    <row r="6132">
      <c r="A6132" s="49" t="s">
        <v>12519</v>
      </c>
      <c r="B6132" s="49" t="s">
        <v>12520</v>
      </c>
      <c r="C6132" s="50">
        <v>1.47</v>
      </c>
      <c r="D6132" s="51">
        <v>0.04</v>
      </c>
      <c r="E6132" s="52">
        <v>0.028</v>
      </c>
      <c r="F6132" s="53">
        <v>1.35E8</v>
      </c>
      <c r="G6132" s="49" t="s">
        <v>56</v>
      </c>
      <c r="H6132" s="51">
        <v>2022.0</v>
      </c>
      <c r="I6132" s="51">
        <v>100147.0</v>
      </c>
      <c r="J6132" s="49" t="s">
        <v>95</v>
      </c>
      <c r="K6132" s="49" t="s">
        <v>1558</v>
      </c>
    </row>
    <row r="6133">
      <c r="A6133" s="49" t="s">
        <v>12521</v>
      </c>
      <c r="B6133" s="49" t="s">
        <v>12522</v>
      </c>
      <c r="C6133" s="50">
        <v>101.33</v>
      </c>
      <c r="D6133" s="51">
        <v>-2.67</v>
      </c>
      <c r="E6133" s="52">
        <v>-0.0257</v>
      </c>
      <c r="F6133" s="53">
        <v>3.23E9</v>
      </c>
      <c r="G6133" s="49" t="s">
        <v>56</v>
      </c>
      <c r="H6133" s="51">
        <v>2000.0</v>
      </c>
      <c r="I6133" s="51">
        <v>427145.0</v>
      </c>
      <c r="J6133" s="49" t="s">
        <v>107</v>
      </c>
      <c r="K6133" s="49" t="s">
        <v>108</v>
      </c>
    </row>
    <row r="6134">
      <c r="A6134" s="49" t="s">
        <v>12523</v>
      </c>
      <c r="B6134" s="49" t="s">
        <v>12524</v>
      </c>
      <c r="C6134" s="50">
        <v>10.19</v>
      </c>
      <c r="D6134" s="51">
        <v>0.0</v>
      </c>
      <c r="E6134" s="52">
        <v>0.0</v>
      </c>
      <c r="F6134" s="53">
        <v>1.04E8</v>
      </c>
      <c r="G6134" s="49" t="s">
        <v>56</v>
      </c>
      <c r="I6134" s="51">
        <v>8.0</v>
      </c>
      <c r="J6134" s="49" t="s">
        <v>72</v>
      </c>
      <c r="K6134" s="49" t="s">
        <v>650</v>
      </c>
    </row>
    <row r="6135">
      <c r="A6135" s="49" t="s">
        <v>12525</v>
      </c>
      <c r="B6135" s="49" t="s">
        <v>12526</v>
      </c>
      <c r="C6135" s="50">
        <v>10.005</v>
      </c>
      <c r="D6135" s="51">
        <v>-0.195</v>
      </c>
      <c r="E6135" s="52">
        <v>-0.0191</v>
      </c>
      <c r="F6135" s="53">
        <v>1.02E8</v>
      </c>
      <c r="G6135" s="49" t="s">
        <v>56</v>
      </c>
      <c r="I6135" s="51">
        <v>250.0</v>
      </c>
      <c r="J6135" s="49" t="s">
        <v>72</v>
      </c>
      <c r="K6135" s="49" t="s">
        <v>650</v>
      </c>
    </row>
    <row r="6136">
      <c r="A6136" s="49" t="s">
        <v>12527</v>
      </c>
      <c r="B6136" s="49" t="s">
        <v>12528</v>
      </c>
      <c r="C6136" s="50">
        <v>0.0502</v>
      </c>
      <c r="D6136" s="51">
        <v>0.0</v>
      </c>
      <c r="E6136" s="52">
        <v>0.0</v>
      </c>
      <c r="F6136" s="51">
        <v>511143.0</v>
      </c>
      <c r="G6136" s="49" t="s">
        <v>56</v>
      </c>
      <c r="I6136" s="51">
        <v>45.0</v>
      </c>
      <c r="J6136" s="49" t="s">
        <v>72</v>
      </c>
      <c r="K6136" s="49" t="s">
        <v>650</v>
      </c>
    </row>
    <row r="6137">
      <c r="A6137" s="49" t="s">
        <v>12529</v>
      </c>
      <c r="B6137" s="49" t="s">
        <v>12530</v>
      </c>
      <c r="C6137" s="50">
        <v>10.8101</v>
      </c>
      <c r="D6137" s="51">
        <v>0.0</v>
      </c>
      <c r="E6137" s="52">
        <v>0.0</v>
      </c>
      <c r="F6137" s="51">
        <v>0.0</v>
      </c>
      <c r="G6137" s="49" t="s">
        <v>56</v>
      </c>
      <c r="H6137" s="51">
        <v>2021.0</v>
      </c>
      <c r="I6137" s="51">
        <v>1.0</v>
      </c>
      <c r="J6137" s="49" t="s">
        <v>72</v>
      </c>
      <c r="K6137" s="49" t="s">
        <v>73</v>
      </c>
    </row>
    <row r="6138">
      <c r="A6138" s="49" t="s">
        <v>12531</v>
      </c>
      <c r="B6138" s="49" t="s">
        <v>12532</v>
      </c>
      <c r="C6138" s="50">
        <v>59.97</v>
      </c>
      <c r="D6138" s="51">
        <v>-0.62</v>
      </c>
      <c r="E6138" s="52">
        <v>-0.0102</v>
      </c>
      <c r="F6138" s="53">
        <v>8.52E10</v>
      </c>
      <c r="G6138" s="49" t="s">
        <v>1576</v>
      </c>
      <c r="H6138" s="54"/>
      <c r="I6138" s="51">
        <v>7482817.0</v>
      </c>
      <c r="J6138" s="49" t="s">
        <v>223</v>
      </c>
      <c r="K6138" s="49" t="s">
        <v>224</v>
      </c>
    </row>
    <row r="6139">
      <c r="A6139" s="49" t="s">
        <v>12533</v>
      </c>
      <c r="B6139" s="49" t="s">
        <v>12534</v>
      </c>
      <c r="C6139" s="50">
        <v>13.4</v>
      </c>
      <c r="D6139" s="51">
        <v>-0.11</v>
      </c>
      <c r="E6139" s="52">
        <v>-0.0081</v>
      </c>
      <c r="F6139" s="53">
        <v>1.03E9</v>
      </c>
      <c r="G6139" s="49" t="s">
        <v>56</v>
      </c>
      <c r="H6139" s="51">
        <v>2012.0</v>
      </c>
      <c r="I6139" s="51">
        <v>745034.0</v>
      </c>
      <c r="J6139" s="49" t="s">
        <v>57</v>
      </c>
      <c r="K6139" s="49" t="s">
        <v>1467</v>
      </c>
    </row>
    <row r="6140">
      <c r="A6140" s="49" t="s">
        <v>12535</v>
      </c>
      <c r="B6140" s="49" t="s">
        <v>12536</v>
      </c>
      <c r="C6140" s="50">
        <v>2.15</v>
      </c>
      <c r="D6140" s="51">
        <v>0.0</v>
      </c>
      <c r="E6140" s="52">
        <v>0.0</v>
      </c>
      <c r="F6140" s="51">
        <v>4.3129084E7</v>
      </c>
      <c r="G6140" s="49" t="s">
        <v>56</v>
      </c>
      <c r="H6140" s="51">
        <v>2018.0</v>
      </c>
      <c r="I6140" s="51">
        <v>212756.0</v>
      </c>
      <c r="J6140" s="49" t="s">
        <v>82</v>
      </c>
      <c r="K6140" s="49" t="s">
        <v>139</v>
      </c>
    </row>
    <row r="6141">
      <c r="A6141" s="49" t="s">
        <v>12537</v>
      </c>
      <c r="B6141" s="49" t="s">
        <v>12538</v>
      </c>
      <c r="C6141" s="50">
        <v>1.55</v>
      </c>
      <c r="D6141" s="51">
        <v>-0.07</v>
      </c>
      <c r="E6141" s="52">
        <v>-0.0432</v>
      </c>
      <c r="F6141" s="53">
        <v>2.76E8</v>
      </c>
      <c r="G6141" s="49" t="s">
        <v>56</v>
      </c>
      <c r="H6141" s="51">
        <v>2021.0</v>
      </c>
      <c r="I6141" s="51">
        <v>1468339.0</v>
      </c>
      <c r="J6141" s="49" t="s">
        <v>223</v>
      </c>
      <c r="K6141" s="49" t="s">
        <v>58</v>
      </c>
    </row>
    <row r="6142">
      <c r="A6142" s="49" t="s">
        <v>12539</v>
      </c>
      <c r="B6142" s="49" t="s">
        <v>12540</v>
      </c>
      <c r="C6142" s="50">
        <v>0.1751</v>
      </c>
      <c r="D6142" s="51">
        <v>-6.0E-4</v>
      </c>
      <c r="E6142" s="52">
        <v>-0.0034</v>
      </c>
      <c r="F6142" s="51">
        <v>3.1236167E7</v>
      </c>
      <c r="G6142" s="49" t="s">
        <v>56</v>
      </c>
      <c r="H6142" s="51">
        <v>2021.0</v>
      </c>
      <c r="I6142" s="51">
        <v>42522.0</v>
      </c>
      <c r="J6142" s="49" t="s">
        <v>223</v>
      </c>
      <c r="K6142" s="49" t="s">
        <v>58</v>
      </c>
    </row>
    <row r="6143">
      <c r="A6143" s="49" t="s">
        <v>12541</v>
      </c>
      <c r="B6143" s="49" t="s">
        <v>12542</v>
      </c>
      <c r="C6143" s="50">
        <v>1.44</v>
      </c>
      <c r="D6143" s="51">
        <v>-0.1</v>
      </c>
      <c r="E6143" s="52">
        <v>-0.0649</v>
      </c>
      <c r="F6143" s="51">
        <v>5169600.0</v>
      </c>
      <c r="G6143" s="49" t="s">
        <v>56</v>
      </c>
      <c r="H6143" s="51">
        <v>2019.0</v>
      </c>
      <c r="I6143" s="51">
        <v>36674.0</v>
      </c>
      <c r="J6143" s="49" t="s">
        <v>95</v>
      </c>
      <c r="K6143" s="49" t="s">
        <v>229</v>
      </c>
    </row>
    <row r="6144">
      <c r="A6144" s="49" t="s">
        <v>12543</v>
      </c>
      <c r="B6144" s="49" t="s">
        <v>12544</v>
      </c>
      <c r="C6144" s="50">
        <v>46.75</v>
      </c>
      <c r="D6144" s="51">
        <v>-1.38</v>
      </c>
      <c r="E6144" s="52">
        <v>-0.0287</v>
      </c>
      <c r="F6144" s="53">
        <v>2.74E10</v>
      </c>
      <c r="G6144" s="49" t="s">
        <v>121</v>
      </c>
      <c r="H6144" s="54"/>
      <c r="I6144" s="51">
        <v>661080.0</v>
      </c>
      <c r="J6144" s="49" t="s">
        <v>95</v>
      </c>
      <c r="K6144" s="49" t="s">
        <v>388</v>
      </c>
    </row>
    <row r="6145">
      <c r="A6145" s="49" t="s">
        <v>12545</v>
      </c>
      <c r="B6145" s="49" t="s">
        <v>12546</v>
      </c>
      <c r="C6145" s="50">
        <v>31.76</v>
      </c>
      <c r="D6145" s="51">
        <v>-3.57</v>
      </c>
      <c r="E6145" s="52">
        <v>-0.1011</v>
      </c>
      <c r="F6145" s="53">
        <v>2.04E9</v>
      </c>
      <c r="G6145" s="49" t="s">
        <v>56</v>
      </c>
      <c r="H6145" s="51">
        <v>1997.0</v>
      </c>
      <c r="I6145" s="51">
        <v>4185934.0</v>
      </c>
      <c r="J6145" s="49" t="s">
        <v>68</v>
      </c>
      <c r="K6145" s="49" t="s">
        <v>86</v>
      </c>
    </row>
    <row r="6146">
      <c r="A6146" s="49" t="s">
        <v>12547</v>
      </c>
      <c r="B6146" s="49" t="s">
        <v>12548</v>
      </c>
      <c r="C6146" s="50">
        <v>18.15</v>
      </c>
      <c r="D6146" s="51">
        <v>-0.06</v>
      </c>
      <c r="E6146" s="52">
        <v>-0.0033</v>
      </c>
      <c r="F6146" s="54"/>
      <c r="G6146" s="49" t="s">
        <v>56</v>
      </c>
      <c r="I6146" s="51">
        <v>18940.0</v>
      </c>
      <c r="J6146" s="54"/>
      <c r="K6146" s="54"/>
    </row>
    <row r="6147">
      <c r="A6147" s="49" t="s">
        <v>12549</v>
      </c>
      <c r="B6147" s="49" t="s">
        <v>12550</v>
      </c>
      <c r="C6147" s="50">
        <v>2.15</v>
      </c>
      <c r="D6147" s="51">
        <v>0.0</v>
      </c>
      <c r="E6147" s="52">
        <v>0.0</v>
      </c>
      <c r="F6147" s="53">
        <v>4.04E8</v>
      </c>
      <c r="G6147" s="49" t="s">
        <v>56</v>
      </c>
      <c r="H6147" s="51">
        <v>2021.0</v>
      </c>
      <c r="I6147" s="51">
        <v>1394365.0</v>
      </c>
      <c r="J6147" s="49" t="s">
        <v>82</v>
      </c>
      <c r="K6147" s="49" t="s">
        <v>2876</v>
      </c>
    </row>
    <row r="6148">
      <c r="A6148" s="49" t="s">
        <v>12551</v>
      </c>
      <c r="B6148" s="49" t="s">
        <v>12552</v>
      </c>
      <c r="C6148" s="50">
        <v>0.1649</v>
      </c>
      <c r="D6148" s="51">
        <v>0.0249</v>
      </c>
      <c r="E6148" s="52">
        <v>0.1779</v>
      </c>
      <c r="F6148" s="51">
        <v>3.1012998E7</v>
      </c>
      <c r="G6148" s="49" t="s">
        <v>56</v>
      </c>
      <c r="H6148" s="51">
        <v>2021.0</v>
      </c>
      <c r="I6148" s="51">
        <v>4250.0</v>
      </c>
      <c r="J6148" s="49" t="s">
        <v>82</v>
      </c>
      <c r="K6148" s="49" t="s">
        <v>2876</v>
      </c>
    </row>
    <row r="6149">
      <c r="A6149" s="49" t="s">
        <v>12553</v>
      </c>
      <c r="B6149" s="49" t="s">
        <v>12554</v>
      </c>
      <c r="C6149" s="50">
        <v>1.5803</v>
      </c>
      <c r="D6149" s="51">
        <v>0.1303</v>
      </c>
      <c r="E6149" s="52">
        <v>0.0899</v>
      </c>
      <c r="F6149" s="51">
        <v>4.061725E7</v>
      </c>
      <c r="G6149" s="49" t="s">
        <v>738</v>
      </c>
      <c r="H6149" s="51">
        <v>2018.0</v>
      </c>
      <c r="I6149" s="51">
        <v>5097.0</v>
      </c>
      <c r="J6149" s="49" t="s">
        <v>82</v>
      </c>
      <c r="K6149" s="49" t="s">
        <v>83</v>
      </c>
    </row>
    <row r="6150">
      <c r="A6150" s="49" t="s">
        <v>12555</v>
      </c>
      <c r="B6150" s="49" t="s">
        <v>12556</v>
      </c>
      <c r="C6150" s="50">
        <v>41.0</v>
      </c>
      <c r="D6150" s="51">
        <v>-0.65</v>
      </c>
      <c r="E6150" s="52">
        <v>-0.0156</v>
      </c>
      <c r="F6150" s="53">
        <v>4.51E9</v>
      </c>
      <c r="G6150" s="49" t="s">
        <v>56</v>
      </c>
      <c r="H6150" s="51">
        <v>2022.0</v>
      </c>
      <c r="I6150" s="51">
        <v>518976.0</v>
      </c>
      <c r="J6150" s="49" t="s">
        <v>57</v>
      </c>
      <c r="K6150" s="49" t="s">
        <v>898</v>
      </c>
    </row>
    <row r="6151">
      <c r="A6151" s="49" t="s">
        <v>12557</v>
      </c>
      <c r="B6151" s="49" t="s">
        <v>12558</v>
      </c>
      <c r="C6151" s="50">
        <v>2.93</v>
      </c>
      <c r="D6151" s="51">
        <v>-0.3</v>
      </c>
      <c r="E6151" s="52">
        <v>-0.0929</v>
      </c>
      <c r="F6151" s="53">
        <v>5.06E8</v>
      </c>
      <c r="G6151" s="49" t="s">
        <v>121</v>
      </c>
      <c r="H6151" s="51">
        <v>2021.0</v>
      </c>
      <c r="I6151" s="51">
        <v>1191899.0</v>
      </c>
      <c r="J6151" s="49" t="s">
        <v>57</v>
      </c>
      <c r="K6151" s="49" t="s">
        <v>345</v>
      </c>
    </row>
    <row r="6152">
      <c r="A6152" s="49" t="s">
        <v>12559</v>
      </c>
      <c r="B6152" s="49" t="s">
        <v>12560</v>
      </c>
      <c r="C6152" s="50">
        <v>13.29</v>
      </c>
      <c r="D6152" s="51">
        <v>-0.16</v>
      </c>
      <c r="E6152" s="52">
        <v>-0.0119</v>
      </c>
      <c r="F6152" s="53">
        <v>3.0E9</v>
      </c>
      <c r="G6152" s="49" t="s">
        <v>56</v>
      </c>
      <c r="I6152" s="51">
        <v>2413037.0</v>
      </c>
      <c r="J6152" s="49" t="s">
        <v>72</v>
      </c>
      <c r="K6152" s="49" t="s">
        <v>650</v>
      </c>
    </row>
    <row r="6153">
      <c r="A6153" s="49" t="s">
        <v>12561</v>
      </c>
      <c r="B6153" s="49" t="s">
        <v>12562</v>
      </c>
      <c r="C6153" s="50">
        <v>64.53</v>
      </c>
      <c r="D6153" s="51">
        <v>0.24</v>
      </c>
      <c r="E6153" s="52">
        <v>0.0037</v>
      </c>
      <c r="F6153" s="53">
        <v>1.46E10</v>
      </c>
      <c r="G6153" s="49" t="s">
        <v>56</v>
      </c>
      <c r="I6153" s="51">
        <v>7493.0</v>
      </c>
      <c r="J6153" s="49" t="s">
        <v>72</v>
      </c>
      <c r="K6153" s="49" t="s">
        <v>650</v>
      </c>
    </row>
    <row r="6154">
      <c r="A6154" s="49" t="s">
        <v>12563</v>
      </c>
      <c r="B6154" s="49" t="s">
        <v>12564</v>
      </c>
      <c r="C6154" s="50">
        <v>7.38</v>
      </c>
      <c r="D6154" s="51">
        <v>-0.43</v>
      </c>
      <c r="E6154" s="52">
        <v>-0.0551</v>
      </c>
      <c r="F6154" s="53">
        <v>2.65E8</v>
      </c>
      <c r="G6154" s="49" t="s">
        <v>138</v>
      </c>
      <c r="I6154" s="51">
        <v>21991.0</v>
      </c>
      <c r="J6154" s="49" t="s">
        <v>82</v>
      </c>
      <c r="K6154" s="49" t="s">
        <v>83</v>
      </c>
    </row>
    <row r="6155">
      <c r="A6155" s="49" t="s">
        <v>12565</v>
      </c>
      <c r="B6155" s="49" t="s">
        <v>12566</v>
      </c>
      <c r="C6155" s="50">
        <v>0.36</v>
      </c>
      <c r="D6155" s="51">
        <v>0.01</v>
      </c>
      <c r="E6155" s="52">
        <v>0.0286</v>
      </c>
      <c r="F6155" s="51">
        <v>4.1897618E7</v>
      </c>
      <c r="G6155" s="49" t="s">
        <v>138</v>
      </c>
      <c r="I6155" s="51">
        <v>80307.0</v>
      </c>
      <c r="J6155" s="49" t="s">
        <v>72</v>
      </c>
      <c r="K6155" s="49" t="s">
        <v>73</v>
      </c>
    </row>
    <row r="6156">
      <c r="A6156" s="49" t="s">
        <v>12567</v>
      </c>
      <c r="B6156" s="49" t="s">
        <v>12568</v>
      </c>
      <c r="C6156" s="50">
        <v>0.0118</v>
      </c>
      <c r="D6156" s="51">
        <v>0.0023</v>
      </c>
      <c r="E6156" s="52">
        <v>0.2421</v>
      </c>
      <c r="F6156" s="51">
        <v>0.0</v>
      </c>
      <c r="G6156" s="49" t="s">
        <v>138</v>
      </c>
      <c r="I6156" s="51">
        <v>50605.0</v>
      </c>
      <c r="J6156" s="49" t="s">
        <v>72</v>
      </c>
      <c r="K6156" s="49" t="s">
        <v>73</v>
      </c>
    </row>
    <row r="6157">
      <c r="A6157" s="49" t="s">
        <v>12569</v>
      </c>
      <c r="B6157" s="49" t="s">
        <v>12570</v>
      </c>
      <c r="C6157" s="50">
        <v>6.27</v>
      </c>
      <c r="D6157" s="51">
        <v>-0.26</v>
      </c>
      <c r="E6157" s="52">
        <v>-0.0398</v>
      </c>
      <c r="F6157" s="53">
        <v>3.0E8</v>
      </c>
      <c r="G6157" s="49" t="s">
        <v>56</v>
      </c>
      <c r="I6157" s="51">
        <v>5277.0</v>
      </c>
      <c r="J6157" s="49" t="s">
        <v>57</v>
      </c>
      <c r="K6157" s="49" t="s">
        <v>269</v>
      </c>
    </row>
    <row r="6158">
      <c r="A6158" s="49" t="s">
        <v>12571</v>
      </c>
      <c r="B6158" s="49" t="s">
        <v>12572</v>
      </c>
      <c r="C6158" s="50">
        <v>4.18</v>
      </c>
      <c r="D6158" s="51">
        <v>0.0201</v>
      </c>
      <c r="E6158" s="52">
        <v>0.0048</v>
      </c>
      <c r="F6158" s="51">
        <v>7.7241505E7</v>
      </c>
      <c r="G6158" s="49" t="s">
        <v>56</v>
      </c>
      <c r="I6158" s="51">
        <v>1287.0</v>
      </c>
      <c r="J6158" s="49" t="s">
        <v>365</v>
      </c>
      <c r="K6158" s="49" t="s">
        <v>1490</v>
      </c>
    </row>
    <row r="6159">
      <c r="A6159" s="49" t="s">
        <v>12573</v>
      </c>
      <c r="B6159" s="49" t="s">
        <v>12574</v>
      </c>
      <c r="C6159" s="50">
        <v>2.65</v>
      </c>
      <c r="D6159" s="51">
        <v>-0.2</v>
      </c>
      <c r="E6159" s="52">
        <v>-0.0702</v>
      </c>
      <c r="F6159" s="51">
        <v>3783609.0</v>
      </c>
      <c r="G6159" s="49" t="s">
        <v>56</v>
      </c>
      <c r="I6159" s="51">
        <v>79474.0</v>
      </c>
      <c r="J6159" s="49" t="s">
        <v>107</v>
      </c>
      <c r="K6159" s="49" t="s">
        <v>348</v>
      </c>
    </row>
    <row r="6160">
      <c r="A6160" s="49" t="s">
        <v>12575</v>
      </c>
      <c r="B6160" s="49" t="s">
        <v>12576</v>
      </c>
      <c r="C6160" s="50">
        <v>0.8799</v>
      </c>
      <c r="D6160" s="51">
        <v>-0.0701</v>
      </c>
      <c r="E6160" s="52">
        <v>-0.0738</v>
      </c>
      <c r="F6160" s="51">
        <v>1256301.0</v>
      </c>
      <c r="G6160" s="49" t="s">
        <v>56</v>
      </c>
      <c r="I6160" s="51">
        <v>1697.0</v>
      </c>
      <c r="J6160" s="49" t="s">
        <v>107</v>
      </c>
      <c r="K6160" s="49" t="s">
        <v>348</v>
      </c>
    </row>
    <row r="6161">
      <c r="A6161" s="49" t="s">
        <v>12577</v>
      </c>
      <c r="B6161" s="49" t="s">
        <v>12578</v>
      </c>
      <c r="C6161" s="50">
        <v>23.83</v>
      </c>
      <c r="D6161" s="51">
        <v>0.21</v>
      </c>
      <c r="E6161" s="52">
        <v>0.0089</v>
      </c>
      <c r="F6161" s="53">
        <v>2.38E8</v>
      </c>
      <c r="G6161" s="49" t="s">
        <v>56</v>
      </c>
      <c r="H6161" s="51">
        <v>2014.0</v>
      </c>
      <c r="I6161" s="51">
        <v>681078.0</v>
      </c>
      <c r="J6161" s="49" t="s">
        <v>82</v>
      </c>
      <c r="K6161" s="49" t="s">
        <v>83</v>
      </c>
    </row>
    <row r="6162">
      <c r="A6162" s="49" t="s">
        <v>12579</v>
      </c>
      <c r="B6162" s="49" t="s">
        <v>12580</v>
      </c>
      <c r="C6162" s="50">
        <v>39.98</v>
      </c>
      <c r="D6162" s="51">
        <v>0.56</v>
      </c>
      <c r="E6162" s="52">
        <v>0.0142</v>
      </c>
      <c r="F6162" s="53">
        <v>7.97E8</v>
      </c>
      <c r="G6162" s="49" t="s">
        <v>56</v>
      </c>
      <c r="I6162" s="51">
        <v>80572.0</v>
      </c>
      <c r="J6162" s="49" t="s">
        <v>107</v>
      </c>
      <c r="K6162" s="49" t="s">
        <v>348</v>
      </c>
    </row>
    <row r="6163">
      <c r="A6163" s="49" t="s">
        <v>12581</v>
      </c>
      <c r="B6163" s="49" t="s">
        <v>12582</v>
      </c>
      <c r="C6163" s="50">
        <v>1.24</v>
      </c>
      <c r="D6163" s="51">
        <v>-0.02</v>
      </c>
      <c r="E6163" s="52">
        <v>-0.0159</v>
      </c>
      <c r="F6163" s="53">
        <v>2.08E8</v>
      </c>
      <c r="G6163" s="49" t="s">
        <v>56</v>
      </c>
      <c r="H6163" s="51">
        <v>2020.0</v>
      </c>
      <c r="I6163" s="51">
        <v>531996.0</v>
      </c>
      <c r="J6163" s="49" t="s">
        <v>72</v>
      </c>
      <c r="K6163" s="49" t="s">
        <v>312</v>
      </c>
    </row>
    <row r="6164">
      <c r="A6164" s="49" t="s">
        <v>12583</v>
      </c>
      <c r="B6164" s="49" t="s">
        <v>12584</v>
      </c>
      <c r="C6164" s="50">
        <v>14.71</v>
      </c>
      <c r="D6164" s="51">
        <v>-0.18</v>
      </c>
      <c r="E6164" s="52">
        <v>-0.0121</v>
      </c>
      <c r="F6164" s="53">
        <v>8.02E8</v>
      </c>
      <c r="G6164" s="49" t="s">
        <v>56</v>
      </c>
      <c r="H6164" s="51">
        <v>2010.0</v>
      </c>
      <c r="I6164" s="51">
        <v>158676.0</v>
      </c>
      <c r="J6164" s="49" t="s">
        <v>72</v>
      </c>
      <c r="K6164" s="49" t="s">
        <v>321</v>
      </c>
    </row>
    <row r="6165">
      <c r="A6165" s="49" t="s">
        <v>12585</v>
      </c>
      <c r="B6165" s="49" t="s">
        <v>12586</v>
      </c>
      <c r="C6165" s="50">
        <v>9.81</v>
      </c>
      <c r="D6165" s="51">
        <v>-0.33</v>
      </c>
      <c r="E6165" s="52">
        <v>-0.0325</v>
      </c>
      <c r="F6165" s="53">
        <v>9.54E8</v>
      </c>
      <c r="G6165" s="49" t="s">
        <v>56</v>
      </c>
      <c r="H6165" s="51">
        <v>2023.0</v>
      </c>
      <c r="I6165" s="51">
        <v>606797.0</v>
      </c>
      <c r="J6165" s="49" t="s">
        <v>82</v>
      </c>
      <c r="K6165" s="49" t="s">
        <v>83</v>
      </c>
    </row>
    <row r="6166">
      <c r="A6166" s="49" t="s">
        <v>12587</v>
      </c>
      <c r="B6166" s="49" t="s">
        <v>12588</v>
      </c>
      <c r="C6166" s="50">
        <v>0.771</v>
      </c>
      <c r="D6166" s="51">
        <v>0.006</v>
      </c>
      <c r="E6166" s="52">
        <v>0.0078</v>
      </c>
      <c r="F6166" s="51">
        <v>2807545.0</v>
      </c>
      <c r="G6166" s="49" t="s">
        <v>56</v>
      </c>
      <c r="H6166" s="51">
        <v>2015.0</v>
      </c>
      <c r="I6166" s="51">
        <v>74119.0</v>
      </c>
      <c r="J6166" s="49" t="s">
        <v>82</v>
      </c>
      <c r="K6166" s="49" t="s">
        <v>83</v>
      </c>
    </row>
    <row r="6167">
      <c r="A6167" s="49" t="s">
        <v>12589</v>
      </c>
      <c r="B6167" s="49" t="s">
        <v>12590</v>
      </c>
      <c r="C6167" s="50">
        <v>0.99</v>
      </c>
      <c r="D6167" s="51">
        <v>-0.08</v>
      </c>
      <c r="E6167" s="52">
        <v>-0.0748</v>
      </c>
      <c r="F6167" s="51">
        <v>2.8064441E7</v>
      </c>
      <c r="G6167" s="49" t="s">
        <v>56</v>
      </c>
      <c r="I6167" s="51">
        <v>563390.0</v>
      </c>
      <c r="J6167" s="49" t="s">
        <v>82</v>
      </c>
      <c r="K6167" s="49" t="s">
        <v>83</v>
      </c>
    </row>
    <row r="6168">
      <c r="A6168" s="49" t="s">
        <v>12591</v>
      </c>
      <c r="B6168" s="49" t="s">
        <v>12592</v>
      </c>
      <c r="C6168" s="50">
        <v>43.15</v>
      </c>
      <c r="D6168" s="51">
        <v>-0.72</v>
      </c>
      <c r="E6168" s="52">
        <v>-0.0164</v>
      </c>
      <c r="F6168" s="53">
        <v>1.81E9</v>
      </c>
      <c r="G6168" s="49" t="s">
        <v>56</v>
      </c>
      <c r="H6168" s="51">
        <v>2021.0</v>
      </c>
      <c r="I6168" s="51">
        <v>163490.0</v>
      </c>
      <c r="J6168" s="49" t="s">
        <v>127</v>
      </c>
      <c r="K6168" s="49" t="s">
        <v>3303</v>
      </c>
    </row>
    <row r="6169">
      <c r="A6169" s="49" t="s">
        <v>12593</v>
      </c>
      <c r="B6169" s="49" t="s">
        <v>12594</v>
      </c>
      <c r="C6169" s="50">
        <v>43.51</v>
      </c>
      <c r="D6169" s="51">
        <v>1.33</v>
      </c>
      <c r="E6169" s="52">
        <v>0.0315</v>
      </c>
      <c r="F6169" s="53">
        <v>5.16E9</v>
      </c>
      <c r="G6169" s="49" t="s">
        <v>56</v>
      </c>
      <c r="I6169" s="51">
        <v>2564932.0</v>
      </c>
      <c r="J6169" s="49" t="s">
        <v>223</v>
      </c>
      <c r="K6169" s="49" t="s">
        <v>953</v>
      </c>
    </row>
    <row r="6170">
      <c r="A6170" s="49" t="s">
        <v>12595</v>
      </c>
      <c r="B6170" s="49" t="s">
        <v>12596</v>
      </c>
      <c r="C6170" s="50">
        <v>10.72</v>
      </c>
      <c r="D6170" s="51">
        <v>0.0</v>
      </c>
      <c r="E6170" s="52">
        <v>0.0</v>
      </c>
      <c r="F6170" s="51">
        <v>0.0</v>
      </c>
      <c r="G6170" s="49" t="s">
        <v>56</v>
      </c>
      <c r="H6170" s="51">
        <v>2021.0</v>
      </c>
      <c r="I6170" s="51">
        <v>308.0</v>
      </c>
      <c r="J6170" s="49" t="s">
        <v>72</v>
      </c>
      <c r="K6170" s="49" t="s">
        <v>73</v>
      </c>
    </row>
    <row r="6171">
      <c r="A6171" s="49" t="s">
        <v>12597</v>
      </c>
      <c r="B6171" s="49" t="s">
        <v>12598</v>
      </c>
      <c r="C6171" s="50">
        <v>42.79</v>
      </c>
      <c r="D6171" s="51">
        <v>0.01</v>
      </c>
      <c r="E6171" s="52">
        <v>2.0E-4</v>
      </c>
      <c r="F6171" s="53">
        <v>5.78E9</v>
      </c>
      <c r="G6171" s="49" t="s">
        <v>56</v>
      </c>
      <c r="H6171" s="51">
        <v>2018.0</v>
      </c>
      <c r="I6171" s="51">
        <v>795112.0</v>
      </c>
      <c r="J6171" s="49" t="s">
        <v>107</v>
      </c>
      <c r="K6171" s="49" t="s">
        <v>262</v>
      </c>
    </row>
    <row r="6172">
      <c r="A6172" s="49" t="s">
        <v>12599</v>
      </c>
      <c r="B6172" s="49" t="s">
        <v>12600</v>
      </c>
      <c r="C6172" s="50">
        <v>39.8</v>
      </c>
      <c r="D6172" s="51">
        <v>-0.28</v>
      </c>
      <c r="E6172" s="52">
        <v>-0.007</v>
      </c>
      <c r="F6172" s="53">
        <v>4.51E8</v>
      </c>
      <c r="G6172" s="49" t="s">
        <v>56</v>
      </c>
      <c r="I6172" s="51">
        <v>20851.0</v>
      </c>
      <c r="J6172" s="49" t="s">
        <v>72</v>
      </c>
      <c r="K6172" s="49" t="s">
        <v>1858</v>
      </c>
    </row>
    <row r="6173">
      <c r="A6173" s="49" t="s">
        <v>12601</v>
      </c>
      <c r="B6173" s="49" t="s">
        <v>12602</v>
      </c>
      <c r="C6173" s="50">
        <v>20.94</v>
      </c>
      <c r="D6173" s="51">
        <v>-0.25</v>
      </c>
      <c r="E6173" s="52">
        <v>-0.0118</v>
      </c>
      <c r="F6173" s="53">
        <v>3.56E8</v>
      </c>
      <c r="G6173" s="49" t="s">
        <v>56</v>
      </c>
      <c r="I6173" s="51">
        <v>20929.0</v>
      </c>
      <c r="J6173" s="49" t="s">
        <v>72</v>
      </c>
      <c r="K6173" s="49" t="s">
        <v>133</v>
      </c>
    </row>
    <row r="6174">
      <c r="A6174" s="49" t="s">
        <v>12603</v>
      </c>
      <c r="B6174" s="49" t="s">
        <v>12604</v>
      </c>
      <c r="C6174" s="50">
        <v>265.05</v>
      </c>
      <c r="D6174" s="51">
        <v>-19.98</v>
      </c>
      <c r="E6174" s="52">
        <v>-0.0701</v>
      </c>
      <c r="F6174" s="53">
        <v>1.4E10</v>
      </c>
      <c r="G6174" s="49" t="s">
        <v>56</v>
      </c>
      <c r="H6174" s="51">
        <v>2020.0</v>
      </c>
      <c r="I6174" s="51">
        <v>4014432.0</v>
      </c>
      <c r="J6174" s="49" t="s">
        <v>107</v>
      </c>
      <c r="K6174" s="49" t="s">
        <v>116</v>
      </c>
    </row>
    <row r="6175">
      <c r="A6175" s="49" t="s">
        <v>12605</v>
      </c>
      <c r="B6175" s="49" t="s">
        <v>12606</v>
      </c>
      <c r="C6175" s="50">
        <v>9.62</v>
      </c>
      <c r="D6175" s="51">
        <v>-0.11</v>
      </c>
      <c r="E6175" s="52">
        <v>-0.0113</v>
      </c>
      <c r="F6175" s="53">
        <v>6.61E10</v>
      </c>
      <c r="G6175" s="49" t="s">
        <v>1626</v>
      </c>
      <c r="H6175" s="54"/>
      <c r="I6175" s="51">
        <v>3963402.0</v>
      </c>
      <c r="J6175" s="49" t="s">
        <v>72</v>
      </c>
      <c r="K6175" s="49" t="s">
        <v>878</v>
      </c>
    </row>
    <row r="6176">
      <c r="A6176" s="49" t="s">
        <v>12607</v>
      </c>
      <c r="B6176" s="49" t="s">
        <v>12608</v>
      </c>
      <c r="C6176" s="50">
        <v>0.675</v>
      </c>
      <c r="D6176" s="51">
        <v>-0.0199</v>
      </c>
      <c r="E6176" s="52">
        <v>-0.0286</v>
      </c>
      <c r="F6176" s="51">
        <v>1248441.0</v>
      </c>
      <c r="G6176" s="49" t="s">
        <v>56</v>
      </c>
      <c r="H6176" s="51">
        <v>2022.0</v>
      </c>
      <c r="I6176" s="51">
        <v>30478.0</v>
      </c>
      <c r="J6176" s="49" t="s">
        <v>82</v>
      </c>
      <c r="K6176" s="49" t="s">
        <v>211</v>
      </c>
    </row>
    <row r="6177">
      <c r="A6177" s="49" t="s">
        <v>12609</v>
      </c>
      <c r="B6177" s="49" t="s">
        <v>12610</v>
      </c>
      <c r="C6177" s="50">
        <v>47.01</v>
      </c>
      <c r="D6177" s="51">
        <v>-3.02</v>
      </c>
      <c r="E6177" s="52">
        <v>-0.0604</v>
      </c>
      <c r="F6177" s="53">
        <v>2.64E9</v>
      </c>
      <c r="G6177" s="49" t="s">
        <v>56</v>
      </c>
      <c r="H6177" s="51">
        <v>1992.0</v>
      </c>
      <c r="I6177" s="51">
        <v>624557.0</v>
      </c>
      <c r="J6177" s="49" t="s">
        <v>57</v>
      </c>
      <c r="K6177" s="49" t="s">
        <v>1573</v>
      </c>
    </row>
    <row r="6178">
      <c r="A6178" s="49" t="s">
        <v>12611</v>
      </c>
      <c r="B6178" s="49" t="s">
        <v>12612</v>
      </c>
      <c r="C6178" s="50">
        <v>15.19</v>
      </c>
      <c r="D6178" s="51">
        <v>0.77</v>
      </c>
      <c r="E6178" s="52">
        <v>0.0534</v>
      </c>
      <c r="F6178" s="53">
        <v>4.13E8</v>
      </c>
      <c r="G6178" s="49" t="s">
        <v>56</v>
      </c>
      <c r="H6178" s="51">
        <v>2017.0</v>
      </c>
      <c r="I6178" s="51">
        <v>219792.0</v>
      </c>
      <c r="J6178" s="49" t="s">
        <v>95</v>
      </c>
      <c r="K6178" s="49" t="s">
        <v>1315</v>
      </c>
    </row>
    <row r="6179">
      <c r="A6179" s="49" t="s">
        <v>12613</v>
      </c>
      <c r="B6179" s="49" t="s">
        <v>12614</v>
      </c>
      <c r="C6179" s="50">
        <v>19.9983</v>
      </c>
      <c r="D6179" s="51">
        <v>-0.1089</v>
      </c>
      <c r="E6179" s="52">
        <v>-0.0054</v>
      </c>
      <c r="F6179" s="53">
        <v>1.05E8</v>
      </c>
      <c r="G6179" s="49" t="s">
        <v>56</v>
      </c>
      <c r="I6179" s="51">
        <v>5305.0</v>
      </c>
      <c r="J6179" s="49" t="s">
        <v>57</v>
      </c>
      <c r="K6179" s="49" t="s">
        <v>425</v>
      </c>
    </row>
    <row r="6180">
      <c r="A6180" s="49" t="s">
        <v>12615</v>
      </c>
      <c r="B6180" s="49" t="s">
        <v>12616</v>
      </c>
      <c r="C6180" s="50">
        <v>17.44</v>
      </c>
      <c r="D6180" s="51">
        <v>-0.42</v>
      </c>
      <c r="E6180" s="52">
        <v>-0.0235</v>
      </c>
      <c r="F6180" s="53">
        <v>1.81E8</v>
      </c>
      <c r="G6180" s="49" t="s">
        <v>56</v>
      </c>
      <c r="H6180" s="51">
        <v>2012.0</v>
      </c>
      <c r="I6180" s="51">
        <v>12901.0</v>
      </c>
      <c r="J6180" s="49" t="s">
        <v>365</v>
      </c>
      <c r="K6180" s="49" t="s">
        <v>875</v>
      </c>
    </row>
    <row r="6181">
      <c r="A6181" s="49" t="s">
        <v>12617</v>
      </c>
      <c r="B6181" s="49" t="s">
        <v>12618</v>
      </c>
      <c r="C6181" s="50">
        <v>31.41</v>
      </c>
      <c r="D6181" s="51">
        <v>-0.82</v>
      </c>
      <c r="E6181" s="52">
        <v>-0.0254</v>
      </c>
      <c r="F6181" s="53">
        <v>2.15E8</v>
      </c>
      <c r="G6181" s="49" t="s">
        <v>56</v>
      </c>
      <c r="I6181" s="51">
        <v>29117.0</v>
      </c>
      <c r="J6181" s="49" t="s">
        <v>82</v>
      </c>
      <c r="K6181" s="49" t="s">
        <v>178</v>
      </c>
    </row>
    <row r="6182">
      <c r="A6182" s="49" t="s">
        <v>12619</v>
      </c>
      <c r="B6182" s="49" t="s">
        <v>12620</v>
      </c>
      <c r="C6182" s="50">
        <v>22.25</v>
      </c>
      <c r="D6182" s="51">
        <v>0.0</v>
      </c>
      <c r="E6182" s="52">
        <v>0.0</v>
      </c>
      <c r="F6182" s="53">
        <v>3.26E8</v>
      </c>
      <c r="G6182" s="49" t="s">
        <v>56</v>
      </c>
      <c r="I6182" s="51">
        <v>10398.0</v>
      </c>
      <c r="J6182" s="49" t="s">
        <v>72</v>
      </c>
      <c r="K6182" s="49" t="s">
        <v>133</v>
      </c>
    </row>
    <row r="6183">
      <c r="A6183" s="49" t="s">
        <v>12621</v>
      </c>
      <c r="B6183" s="49" t="s">
        <v>12622</v>
      </c>
      <c r="C6183" s="50">
        <v>1.84</v>
      </c>
      <c r="D6183" s="51">
        <v>-0.05</v>
      </c>
      <c r="E6183" s="52">
        <v>-0.0265</v>
      </c>
      <c r="F6183" s="53">
        <v>1.28E9</v>
      </c>
      <c r="G6183" s="49" t="s">
        <v>56</v>
      </c>
      <c r="H6183" s="51">
        <v>2015.0</v>
      </c>
      <c r="I6183" s="51">
        <v>741446.0</v>
      </c>
      <c r="J6183" s="49" t="s">
        <v>82</v>
      </c>
      <c r="K6183" s="49" t="s">
        <v>83</v>
      </c>
    </row>
    <row r="6184">
      <c r="A6184" s="49" t="s">
        <v>12623</v>
      </c>
      <c r="B6184" s="49" t="s">
        <v>12624</v>
      </c>
      <c r="C6184" s="50">
        <v>32.1</v>
      </c>
      <c r="D6184" s="51">
        <v>-0.34</v>
      </c>
      <c r="E6184" s="52">
        <v>-0.0105</v>
      </c>
      <c r="F6184" s="53">
        <v>6.97E8</v>
      </c>
      <c r="G6184" s="49" t="s">
        <v>56</v>
      </c>
      <c r="I6184" s="51">
        <v>177194.0</v>
      </c>
      <c r="J6184" s="49" t="s">
        <v>95</v>
      </c>
      <c r="K6184" s="49" t="s">
        <v>362</v>
      </c>
    </row>
    <row r="6185">
      <c r="A6185" s="49" t="s">
        <v>12625</v>
      </c>
      <c r="B6185" s="49" t="s">
        <v>12626</v>
      </c>
      <c r="C6185" s="50">
        <v>33.29</v>
      </c>
      <c r="D6185" s="51">
        <v>0.37</v>
      </c>
      <c r="E6185" s="52">
        <v>0.0112</v>
      </c>
      <c r="F6185" s="53">
        <v>3.31E9</v>
      </c>
      <c r="G6185" s="49" t="s">
        <v>56</v>
      </c>
      <c r="I6185" s="51">
        <v>755034.0</v>
      </c>
      <c r="J6185" s="49" t="s">
        <v>145</v>
      </c>
      <c r="K6185" s="49" t="s">
        <v>355</v>
      </c>
    </row>
    <row r="6186">
      <c r="A6186" s="49" t="s">
        <v>12627</v>
      </c>
      <c r="B6186" s="49" t="s">
        <v>12628</v>
      </c>
      <c r="C6186" s="50">
        <v>4.46</v>
      </c>
      <c r="D6186" s="51">
        <v>-0.58</v>
      </c>
      <c r="E6186" s="52">
        <v>-0.1151</v>
      </c>
      <c r="F6186" s="53">
        <v>1.02E9</v>
      </c>
      <c r="G6186" s="49" t="s">
        <v>56</v>
      </c>
      <c r="H6186" s="51">
        <v>2022.0</v>
      </c>
      <c r="I6186" s="51">
        <v>4443936.0</v>
      </c>
      <c r="J6186" s="49" t="s">
        <v>57</v>
      </c>
      <c r="K6186" s="49" t="s">
        <v>58</v>
      </c>
    </row>
    <row r="6187">
      <c r="A6187" s="49" t="s">
        <v>12629</v>
      </c>
      <c r="B6187" s="49" t="s">
        <v>12630</v>
      </c>
      <c r="C6187" s="50">
        <v>2.44</v>
      </c>
      <c r="D6187" s="51">
        <v>-0.06</v>
      </c>
      <c r="E6187" s="52">
        <v>-0.024</v>
      </c>
      <c r="F6187" s="53">
        <v>4.89E8</v>
      </c>
      <c r="G6187" s="49" t="s">
        <v>56</v>
      </c>
      <c r="I6187" s="51">
        <v>1000789.0</v>
      </c>
      <c r="J6187" s="49" t="s">
        <v>107</v>
      </c>
      <c r="K6187" s="49" t="s">
        <v>348</v>
      </c>
    </row>
    <row r="6188">
      <c r="A6188" s="49" t="s">
        <v>12631</v>
      </c>
      <c r="B6188" s="49" t="s">
        <v>12632</v>
      </c>
      <c r="C6188" s="50">
        <v>1.105</v>
      </c>
      <c r="D6188" s="51">
        <v>-0.045</v>
      </c>
      <c r="E6188" s="52">
        <v>-0.0391</v>
      </c>
      <c r="F6188" s="51">
        <v>7.3761498E7</v>
      </c>
      <c r="G6188" s="49" t="s">
        <v>56</v>
      </c>
      <c r="H6188" s="51">
        <v>1995.0</v>
      </c>
      <c r="I6188" s="51">
        <v>270499.0</v>
      </c>
      <c r="J6188" s="49" t="s">
        <v>107</v>
      </c>
      <c r="K6188" s="49" t="s">
        <v>262</v>
      </c>
    </row>
    <row r="6189">
      <c r="A6189" s="49" t="s">
        <v>12633</v>
      </c>
      <c r="B6189" s="49" t="s">
        <v>12634</v>
      </c>
      <c r="C6189" s="50">
        <v>15.98</v>
      </c>
      <c r="D6189" s="51">
        <v>-3.94</v>
      </c>
      <c r="E6189" s="52">
        <v>-0.1978</v>
      </c>
      <c r="F6189" s="53">
        <v>1.03E9</v>
      </c>
      <c r="G6189" s="49" t="s">
        <v>56</v>
      </c>
      <c r="I6189" s="51">
        <v>2.3292159E7</v>
      </c>
      <c r="J6189" s="49" t="s">
        <v>107</v>
      </c>
      <c r="K6189" s="49" t="s">
        <v>108</v>
      </c>
    </row>
    <row r="6190">
      <c r="A6190" s="49" t="s">
        <v>12635</v>
      </c>
      <c r="B6190" s="49" t="s">
        <v>12636</v>
      </c>
      <c r="C6190" s="50">
        <v>28.35</v>
      </c>
      <c r="D6190" s="51">
        <v>-1.0</v>
      </c>
      <c r="E6190" s="52">
        <v>-0.0341</v>
      </c>
      <c r="F6190" s="53">
        <v>2.42E8</v>
      </c>
      <c r="G6190" s="49" t="s">
        <v>56</v>
      </c>
      <c r="I6190" s="51">
        <v>24180.0</v>
      </c>
      <c r="J6190" s="49" t="s">
        <v>82</v>
      </c>
      <c r="K6190" s="49" t="s">
        <v>178</v>
      </c>
    </row>
    <row r="6191">
      <c r="A6191" s="49" t="s">
        <v>12637</v>
      </c>
      <c r="B6191" s="49" t="s">
        <v>12638</v>
      </c>
      <c r="C6191" s="50">
        <v>5.42</v>
      </c>
      <c r="D6191" s="51">
        <v>-0.28</v>
      </c>
      <c r="E6191" s="52">
        <v>-0.0491</v>
      </c>
      <c r="F6191" s="53">
        <v>4.14E8</v>
      </c>
      <c r="G6191" s="54"/>
      <c r="H6191" s="51">
        <v>2021.0</v>
      </c>
      <c r="I6191" s="51">
        <v>61557.0</v>
      </c>
      <c r="J6191" s="49" t="s">
        <v>107</v>
      </c>
      <c r="K6191" s="49" t="s">
        <v>2079</v>
      </c>
    </row>
    <row r="6192">
      <c r="A6192" s="49" t="s">
        <v>12639</v>
      </c>
      <c r="B6192" s="49" t="s">
        <v>12640</v>
      </c>
      <c r="C6192" s="50">
        <v>2.04</v>
      </c>
      <c r="D6192" s="51">
        <v>-0.14</v>
      </c>
      <c r="E6192" s="52">
        <v>-0.0642</v>
      </c>
      <c r="F6192" s="51">
        <v>5785126.0</v>
      </c>
      <c r="G6192" s="49" t="s">
        <v>274</v>
      </c>
      <c r="H6192" s="54"/>
      <c r="I6192" s="51">
        <v>87690.0</v>
      </c>
      <c r="J6192" s="49" t="s">
        <v>107</v>
      </c>
      <c r="K6192" s="49" t="s">
        <v>111</v>
      </c>
    </row>
    <row r="6193">
      <c r="A6193" s="49" t="s">
        <v>12641</v>
      </c>
      <c r="B6193" s="49" t="s">
        <v>12642</v>
      </c>
      <c r="C6193" s="50">
        <v>0.0153</v>
      </c>
      <c r="D6193" s="51">
        <v>2.0E-4</v>
      </c>
      <c r="E6193" s="52">
        <v>0.0133</v>
      </c>
      <c r="F6193" s="51">
        <v>43388.0</v>
      </c>
      <c r="G6193" s="49" t="s">
        <v>274</v>
      </c>
      <c r="H6193" s="54"/>
      <c r="I6193" s="51">
        <v>8100.0</v>
      </c>
      <c r="J6193" s="49" t="s">
        <v>72</v>
      </c>
      <c r="K6193" s="49" t="s">
        <v>73</v>
      </c>
    </row>
    <row r="6194">
      <c r="A6194" s="49" t="s">
        <v>12643</v>
      </c>
      <c r="B6194" s="49" t="s">
        <v>12644</v>
      </c>
      <c r="C6194" s="50">
        <v>42.95</v>
      </c>
      <c r="D6194" s="51">
        <v>-0.2</v>
      </c>
      <c r="E6194" s="52">
        <v>-0.0046</v>
      </c>
      <c r="F6194" s="53">
        <v>5.97E9</v>
      </c>
      <c r="G6194" s="49" t="s">
        <v>56</v>
      </c>
      <c r="H6194" s="51">
        <v>2023.0</v>
      </c>
      <c r="I6194" s="51">
        <v>370700.0</v>
      </c>
      <c r="J6194" s="54"/>
      <c r="K6194" s="54"/>
    </row>
    <row r="6195">
      <c r="A6195" s="49" t="s">
        <v>12645</v>
      </c>
      <c r="B6195" s="49" t="s">
        <v>12646</v>
      </c>
      <c r="C6195" s="50">
        <v>252.71</v>
      </c>
      <c r="D6195" s="51">
        <v>2.36</v>
      </c>
      <c r="E6195" s="52">
        <v>0.0094</v>
      </c>
      <c r="F6195" s="53">
        <v>1.34E10</v>
      </c>
      <c r="G6195" s="49" t="s">
        <v>56</v>
      </c>
      <c r="I6195" s="51">
        <v>449097.0</v>
      </c>
      <c r="J6195" s="49" t="s">
        <v>95</v>
      </c>
      <c r="K6195" s="49" t="s">
        <v>111</v>
      </c>
    </row>
    <row r="6196">
      <c r="A6196" s="49" t="s">
        <v>12647</v>
      </c>
      <c r="B6196" s="49" t="s">
        <v>12648</v>
      </c>
      <c r="C6196" s="50">
        <v>1.24</v>
      </c>
      <c r="D6196" s="51">
        <v>-0.07</v>
      </c>
      <c r="E6196" s="52">
        <v>-0.0534</v>
      </c>
      <c r="F6196" s="51">
        <v>4.5445659E7</v>
      </c>
      <c r="G6196" s="49" t="s">
        <v>56</v>
      </c>
      <c r="H6196" s="51">
        <v>2022.0</v>
      </c>
      <c r="I6196" s="51">
        <v>11974.0</v>
      </c>
      <c r="J6196" s="49" t="s">
        <v>107</v>
      </c>
      <c r="K6196" s="49" t="s">
        <v>262</v>
      </c>
    </row>
    <row r="6197">
      <c r="A6197" s="49" t="s">
        <v>12649</v>
      </c>
      <c r="B6197" s="49" t="s">
        <v>12650</v>
      </c>
      <c r="C6197" s="50">
        <v>9.65</v>
      </c>
      <c r="D6197" s="51">
        <v>0.05</v>
      </c>
      <c r="E6197" s="52">
        <v>0.0052</v>
      </c>
      <c r="F6197" s="53">
        <v>1.57E10</v>
      </c>
      <c r="G6197" s="49" t="s">
        <v>56</v>
      </c>
      <c r="H6197" s="51">
        <v>2017.0</v>
      </c>
      <c r="I6197" s="51">
        <v>2.1157667E7</v>
      </c>
      <c r="J6197" s="49" t="s">
        <v>107</v>
      </c>
      <c r="K6197" s="49" t="s">
        <v>2079</v>
      </c>
    </row>
    <row r="6198">
      <c r="A6198" s="49" t="s">
        <v>12651</v>
      </c>
      <c r="B6198" s="49" t="s">
        <v>12652</v>
      </c>
      <c r="C6198" s="50">
        <v>2.3346</v>
      </c>
      <c r="D6198" s="51">
        <v>-0.1261</v>
      </c>
      <c r="E6198" s="52">
        <v>-0.0513</v>
      </c>
      <c r="F6198" s="51">
        <v>5273331.0</v>
      </c>
      <c r="G6198" s="49" t="s">
        <v>56</v>
      </c>
      <c r="H6198" s="51">
        <v>2019.0</v>
      </c>
      <c r="I6198" s="51">
        <v>5764.0</v>
      </c>
      <c r="J6198" s="49" t="s">
        <v>145</v>
      </c>
      <c r="K6198" s="49" t="s">
        <v>355</v>
      </c>
    </row>
    <row r="6199">
      <c r="A6199" s="49" t="s">
        <v>12653</v>
      </c>
      <c r="B6199" s="49" t="s">
        <v>12654</v>
      </c>
      <c r="C6199" s="50">
        <v>0.0139</v>
      </c>
      <c r="D6199" s="51">
        <v>0.0</v>
      </c>
      <c r="E6199" s="52">
        <v>0.0</v>
      </c>
      <c r="F6199" s="51">
        <v>31397.0</v>
      </c>
      <c r="G6199" s="49" t="s">
        <v>56</v>
      </c>
      <c r="H6199" s="51">
        <v>2019.0</v>
      </c>
      <c r="I6199" s="51">
        <v>27997.0</v>
      </c>
      <c r="J6199" s="49" t="s">
        <v>145</v>
      </c>
      <c r="K6199" s="49" t="s">
        <v>355</v>
      </c>
    </row>
    <row r="6200">
      <c r="A6200" s="49" t="s">
        <v>12655</v>
      </c>
      <c r="B6200" s="49" t="s">
        <v>12656</v>
      </c>
      <c r="C6200" s="50">
        <v>20.79</v>
      </c>
      <c r="D6200" s="51">
        <v>-0.38</v>
      </c>
      <c r="E6200" s="52">
        <v>-0.018</v>
      </c>
      <c r="F6200" s="53">
        <v>4.62E8</v>
      </c>
      <c r="G6200" s="49" t="s">
        <v>56</v>
      </c>
      <c r="I6200" s="51">
        <v>608151.0</v>
      </c>
      <c r="J6200" s="49" t="s">
        <v>95</v>
      </c>
      <c r="K6200" s="49" t="s">
        <v>2465</v>
      </c>
    </row>
    <row r="6201">
      <c r="A6201" s="49" t="s">
        <v>12657</v>
      </c>
      <c r="B6201" s="49" t="s">
        <v>12658</v>
      </c>
      <c r="C6201" s="50">
        <v>0.39</v>
      </c>
      <c r="D6201" s="51">
        <v>0.0</v>
      </c>
      <c r="E6201" s="52">
        <v>0.0</v>
      </c>
      <c r="F6201" s="51">
        <v>4.5673643E7</v>
      </c>
      <c r="G6201" s="49" t="s">
        <v>56</v>
      </c>
      <c r="H6201" s="51">
        <v>2020.0</v>
      </c>
      <c r="I6201" s="51">
        <v>108118.0</v>
      </c>
      <c r="J6201" s="49" t="s">
        <v>107</v>
      </c>
      <c r="K6201" s="49" t="s">
        <v>262</v>
      </c>
    </row>
    <row r="6202">
      <c r="A6202" s="49" t="s">
        <v>12659</v>
      </c>
      <c r="B6202" s="49" t="s">
        <v>12660</v>
      </c>
      <c r="C6202" s="50">
        <v>0.49</v>
      </c>
      <c r="D6202" s="51">
        <v>-0.035</v>
      </c>
      <c r="E6202" s="52">
        <v>-0.0667</v>
      </c>
      <c r="F6202" s="51">
        <v>4.5764069E7</v>
      </c>
      <c r="G6202" s="49" t="s">
        <v>56</v>
      </c>
      <c r="H6202" s="51">
        <v>2018.0</v>
      </c>
      <c r="I6202" s="51">
        <v>192933.0</v>
      </c>
      <c r="J6202" s="49" t="s">
        <v>107</v>
      </c>
      <c r="K6202" s="49" t="s">
        <v>348</v>
      </c>
    </row>
    <row r="6203">
      <c r="A6203" s="49" t="s">
        <v>12661</v>
      </c>
      <c r="B6203" s="49" t="s">
        <v>12662</v>
      </c>
      <c r="C6203" s="50">
        <v>18.1195</v>
      </c>
      <c r="D6203" s="51">
        <v>0.0995</v>
      </c>
      <c r="E6203" s="52">
        <v>0.0055</v>
      </c>
      <c r="F6203" s="53">
        <v>1.84E8</v>
      </c>
      <c r="G6203" s="49" t="s">
        <v>56</v>
      </c>
      <c r="I6203" s="51">
        <v>4985.0</v>
      </c>
      <c r="J6203" s="49" t="s">
        <v>107</v>
      </c>
      <c r="K6203" s="49" t="s">
        <v>348</v>
      </c>
    </row>
    <row r="6204">
      <c r="A6204" s="49" t="s">
        <v>12663</v>
      </c>
      <c r="B6204" s="49" t="s">
        <v>12664</v>
      </c>
      <c r="C6204" s="50">
        <v>14.09</v>
      </c>
      <c r="D6204" s="51">
        <v>0.05</v>
      </c>
      <c r="E6204" s="52">
        <v>0.0036</v>
      </c>
      <c r="F6204" s="53">
        <v>7.89E8</v>
      </c>
      <c r="G6204" s="49" t="s">
        <v>56</v>
      </c>
      <c r="H6204" s="51">
        <v>2021.0</v>
      </c>
      <c r="I6204" s="51">
        <v>232696.0</v>
      </c>
      <c r="J6204" s="49" t="s">
        <v>95</v>
      </c>
      <c r="K6204" s="49" t="s">
        <v>96</v>
      </c>
    </row>
    <row r="6205">
      <c r="A6205" s="49" t="s">
        <v>12665</v>
      </c>
      <c r="B6205" s="49" t="s">
        <v>12666</v>
      </c>
      <c r="C6205" s="50">
        <v>2.23</v>
      </c>
      <c r="D6205" s="51">
        <v>0.04</v>
      </c>
      <c r="E6205" s="52">
        <v>0.0183</v>
      </c>
      <c r="F6205" s="51">
        <v>9.1941274E7</v>
      </c>
      <c r="G6205" s="49" t="s">
        <v>56</v>
      </c>
      <c r="H6205" s="51">
        <v>2016.0</v>
      </c>
      <c r="I6205" s="51">
        <v>100697.0</v>
      </c>
      <c r="J6205" s="49" t="s">
        <v>57</v>
      </c>
      <c r="K6205" s="49" t="s">
        <v>1467</v>
      </c>
    </row>
    <row r="6206">
      <c r="A6206" s="49" t="s">
        <v>12667</v>
      </c>
      <c r="B6206" s="49" t="s">
        <v>12668</v>
      </c>
      <c r="C6206" s="50">
        <v>9.2</v>
      </c>
      <c r="D6206" s="51">
        <v>0.1</v>
      </c>
      <c r="E6206" s="52">
        <v>0.011</v>
      </c>
      <c r="F6206" s="51">
        <v>7.1556183E7</v>
      </c>
      <c r="G6206" s="49" t="s">
        <v>56</v>
      </c>
      <c r="I6206" s="51">
        <v>663.0</v>
      </c>
      <c r="J6206" s="49" t="s">
        <v>82</v>
      </c>
      <c r="K6206" s="49" t="s">
        <v>1454</v>
      </c>
    </row>
    <row r="6207">
      <c r="A6207" s="49" t="s">
        <v>12669</v>
      </c>
      <c r="B6207" s="49" t="s">
        <v>12670</v>
      </c>
      <c r="C6207" s="50">
        <v>1.49</v>
      </c>
      <c r="D6207" s="51">
        <v>-0.02</v>
      </c>
      <c r="E6207" s="52">
        <v>-0.0133</v>
      </c>
      <c r="F6207" s="53">
        <v>3.88E8</v>
      </c>
      <c r="G6207" s="49" t="s">
        <v>121</v>
      </c>
      <c r="H6207" s="51">
        <v>2019.0</v>
      </c>
      <c r="I6207" s="51">
        <v>2303425.0</v>
      </c>
      <c r="J6207" s="49" t="s">
        <v>82</v>
      </c>
      <c r="K6207" s="49" t="s">
        <v>309</v>
      </c>
    </row>
    <row r="6208">
      <c r="A6208" s="49" t="s">
        <v>12671</v>
      </c>
      <c r="B6208" s="49" t="s">
        <v>12672</v>
      </c>
      <c r="C6208" s="50">
        <v>26.26</v>
      </c>
      <c r="D6208" s="51">
        <v>-0.28</v>
      </c>
      <c r="E6208" s="52">
        <v>-0.0106</v>
      </c>
      <c r="F6208" s="53">
        <v>4.65E9</v>
      </c>
      <c r="G6208" s="49" t="s">
        <v>56</v>
      </c>
      <c r="H6208" s="51">
        <v>2017.0</v>
      </c>
      <c r="I6208" s="51">
        <v>516312.0</v>
      </c>
      <c r="J6208" s="49" t="s">
        <v>57</v>
      </c>
      <c r="K6208" s="49" t="s">
        <v>1185</v>
      </c>
    </row>
    <row r="6209">
      <c r="A6209" s="49" t="s">
        <v>12673</v>
      </c>
      <c r="B6209" s="49" t="s">
        <v>12674</v>
      </c>
      <c r="C6209" s="50">
        <v>11.61</v>
      </c>
      <c r="D6209" s="51">
        <v>-0.28</v>
      </c>
      <c r="E6209" s="52">
        <v>-0.0236</v>
      </c>
      <c r="F6209" s="53">
        <v>8.07E8</v>
      </c>
      <c r="G6209" s="49" t="s">
        <v>56</v>
      </c>
      <c r="H6209" s="51">
        <v>2016.0</v>
      </c>
      <c r="I6209" s="51">
        <v>2600088.0</v>
      </c>
      <c r="J6209" s="49" t="s">
        <v>82</v>
      </c>
      <c r="K6209" s="49" t="s">
        <v>83</v>
      </c>
    </row>
    <row r="6210">
      <c r="A6210" s="49" t="s">
        <v>12675</v>
      </c>
      <c r="B6210" s="49" t="s">
        <v>12676</v>
      </c>
      <c r="C6210" s="50">
        <v>0.3655</v>
      </c>
      <c r="D6210" s="51">
        <v>-0.0324</v>
      </c>
      <c r="E6210" s="52">
        <v>-0.0814</v>
      </c>
      <c r="F6210" s="51">
        <v>1083519.0</v>
      </c>
      <c r="G6210" s="49" t="s">
        <v>56</v>
      </c>
      <c r="H6210" s="51">
        <v>2016.0</v>
      </c>
      <c r="I6210" s="51">
        <v>107938.0</v>
      </c>
      <c r="J6210" s="49" t="s">
        <v>57</v>
      </c>
      <c r="K6210" s="49" t="s">
        <v>1573</v>
      </c>
    </row>
    <row r="6211">
      <c r="A6211" s="49" t="s">
        <v>12677</v>
      </c>
      <c r="B6211" s="49" t="s">
        <v>12678</v>
      </c>
      <c r="C6211" s="50">
        <v>89.77</v>
      </c>
      <c r="D6211" s="51">
        <v>-1.08</v>
      </c>
      <c r="E6211" s="52">
        <v>-0.0119</v>
      </c>
      <c r="F6211" s="53">
        <v>1.87E9</v>
      </c>
      <c r="G6211" s="49" t="s">
        <v>56</v>
      </c>
      <c r="I6211" s="51">
        <v>48653.0</v>
      </c>
      <c r="J6211" s="49" t="s">
        <v>72</v>
      </c>
      <c r="K6211" s="49" t="s">
        <v>185</v>
      </c>
    </row>
    <row r="6212">
      <c r="A6212" s="49" t="s">
        <v>12679</v>
      </c>
      <c r="B6212" s="49" t="s">
        <v>12680</v>
      </c>
      <c r="C6212" s="50">
        <v>7.11</v>
      </c>
      <c r="D6212" s="51">
        <v>0.03</v>
      </c>
      <c r="E6212" s="52">
        <v>0.0042</v>
      </c>
      <c r="F6212" s="53">
        <v>1.63E8</v>
      </c>
      <c r="G6212" s="49" t="s">
        <v>56</v>
      </c>
      <c r="I6212" s="51">
        <v>16757.0</v>
      </c>
      <c r="J6212" s="49" t="s">
        <v>72</v>
      </c>
      <c r="K6212" s="49" t="s">
        <v>650</v>
      </c>
    </row>
    <row r="6213">
      <c r="A6213" s="49" t="s">
        <v>12681</v>
      </c>
      <c r="B6213" s="49" t="s">
        <v>12682</v>
      </c>
      <c r="C6213" s="50">
        <v>0.524</v>
      </c>
      <c r="D6213" s="51">
        <v>0.014</v>
      </c>
      <c r="E6213" s="52">
        <v>0.0275</v>
      </c>
      <c r="F6213" s="51">
        <v>5157131.0</v>
      </c>
      <c r="G6213" s="49" t="s">
        <v>56</v>
      </c>
      <c r="I6213" s="51">
        <v>34293.0</v>
      </c>
      <c r="J6213" s="49" t="s">
        <v>82</v>
      </c>
      <c r="K6213" s="49" t="s">
        <v>83</v>
      </c>
    </row>
    <row r="6214">
      <c r="A6214" s="49" t="s">
        <v>12683</v>
      </c>
      <c r="B6214" s="49" t="s">
        <v>12684</v>
      </c>
      <c r="C6214" s="50">
        <v>1.68</v>
      </c>
      <c r="D6214" s="51">
        <v>0.09</v>
      </c>
      <c r="E6214" s="52">
        <v>0.0566</v>
      </c>
      <c r="F6214" s="51">
        <v>1.2937794E7</v>
      </c>
      <c r="G6214" s="54"/>
      <c r="H6214" s="54"/>
      <c r="I6214" s="51">
        <v>31314.0</v>
      </c>
      <c r="J6214" s="49" t="s">
        <v>223</v>
      </c>
      <c r="K6214" s="49" t="s">
        <v>953</v>
      </c>
    </row>
    <row r="6215">
      <c r="A6215" s="49" t="s">
        <v>12685</v>
      </c>
      <c r="B6215" s="49" t="s">
        <v>12686</v>
      </c>
      <c r="C6215" s="50">
        <v>22.24</v>
      </c>
      <c r="D6215" s="51">
        <v>-0.31</v>
      </c>
      <c r="E6215" s="52">
        <v>-0.0138</v>
      </c>
      <c r="F6215" s="53">
        <v>9.71E9</v>
      </c>
      <c r="G6215" s="49" t="s">
        <v>138</v>
      </c>
      <c r="I6215" s="51">
        <v>1243353.0</v>
      </c>
      <c r="J6215" s="49" t="s">
        <v>82</v>
      </c>
      <c r="K6215" s="49" t="s">
        <v>379</v>
      </c>
    </row>
    <row r="6216">
      <c r="A6216" s="49" t="s">
        <v>12687</v>
      </c>
      <c r="B6216" s="49" t="s">
        <v>12688</v>
      </c>
      <c r="C6216" s="50">
        <v>0.7295</v>
      </c>
      <c r="D6216" s="51">
        <v>-0.0394</v>
      </c>
      <c r="E6216" s="52">
        <v>-0.0512</v>
      </c>
      <c r="F6216" s="51">
        <v>3751650.0</v>
      </c>
      <c r="G6216" s="49" t="s">
        <v>56</v>
      </c>
      <c r="H6216" s="51">
        <v>2007.0</v>
      </c>
      <c r="I6216" s="51">
        <v>8684.0</v>
      </c>
      <c r="J6216" s="49" t="s">
        <v>82</v>
      </c>
      <c r="K6216" s="49" t="s">
        <v>83</v>
      </c>
    </row>
    <row r="6217">
      <c r="A6217" s="49" t="s">
        <v>12689</v>
      </c>
      <c r="B6217" s="49" t="s">
        <v>12690</v>
      </c>
      <c r="C6217" s="50">
        <v>153.43</v>
      </c>
      <c r="D6217" s="51">
        <v>0.2</v>
      </c>
      <c r="E6217" s="52">
        <v>0.0013</v>
      </c>
      <c r="F6217" s="53">
        <v>5.06E10</v>
      </c>
      <c r="G6217" s="49" t="s">
        <v>56</v>
      </c>
      <c r="H6217" s="51">
        <v>2020.0</v>
      </c>
      <c r="I6217" s="51">
        <v>2685438.0</v>
      </c>
      <c r="J6217" s="49" t="s">
        <v>107</v>
      </c>
      <c r="K6217" s="49" t="s">
        <v>262</v>
      </c>
    </row>
    <row r="6218">
      <c r="A6218" s="49" t="s">
        <v>12691</v>
      </c>
      <c r="B6218" s="49" t="s">
        <v>12692</v>
      </c>
      <c r="C6218" s="50">
        <v>8.48</v>
      </c>
      <c r="D6218" s="51">
        <v>0.02</v>
      </c>
      <c r="E6218" s="52">
        <v>0.0024</v>
      </c>
      <c r="F6218" s="53">
        <v>6.48E8</v>
      </c>
      <c r="G6218" s="49" t="s">
        <v>56</v>
      </c>
      <c r="H6218" s="51">
        <v>2021.0</v>
      </c>
      <c r="I6218" s="51">
        <v>24995.0</v>
      </c>
      <c r="J6218" s="49" t="s">
        <v>95</v>
      </c>
      <c r="K6218" s="49" t="s">
        <v>6173</v>
      </c>
    </row>
    <row r="6219">
      <c r="A6219" s="49" t="s">
        <v>12693</v>
      </c>
      <c r="B6219" s="49" t="s">
        <v>12694</v>
      </c>
      <c r="C6219" s="50">
        <v>482.37</v>
      </c>
      <c r="D6219" s="51">
        <v>-3.36</v>
      </c>
      <c r="E6219" s="52">
        <v>-0.0069</v>
      </c>
      <c r="F6219" s="53">
        <v>7.34E10</v>
      </c>
      <c r="G6219" s="49" t="s">
        <v>56</v>
      </c>
      <c r="H6219" s="51">
        <v>1992.0</v>
      </c>
      <c r="I6219" s="51">
        <v>642439.0</v>
      </c>
      <c r="J6219" s="49" t="s">
        <v>107</v>
      </c>
      <c r="K6219" s="49" t="s">
        <v>262</v>
      </c>
    </row>
    <row r="6220">
      <c r="A6220" s="49" t="s">
        <v>12695</v>
      </c>
      <c r="B6220" s="49" t="s">
        <v>12696</v>
      </c>
      <c r="C6220" s="50">
        <v>0.311</v>
      </c>
      <c r="D6220" s="51">
        <v>-0.0028</v>
      </c>
      <c r="E6220" s="52">
        <v>-0.0089</v>
      </c>
      <c r="F6220" s="51">
        <v>3161169.0</v>
      </c>
      <c r="G6220" s="49" t="s">
        <v>56</v>
      </c>
      <c r="I6220" s="51">
        <v>329307.0</v>
      </c>
      <c r="J6220" s="49" t="s">
        <v>82</v>
      </c>
      <c r="K6220" s="49" t="s">
        <v>211</v>
      </c>
    </row>
    <row r="6221">
      <c r="A6221" s="49" t="s">
        <v>12697</v>
      </c>
      <c r="B6221" s="49" t="s">
        <v>12698</v>
      </c>
      <c r="C6221" s="50">
        <v>0.6849</v>
      </c>
      <c r="D6221" s="51">
        <v>0.0069</v>
      </c>
      <c r="E6221" s="52">
        <v>0.0102</v>
      </c>
      <c r="F6221" s="51">
        <v>1.8207258E7</v>
      </c>
      <c r="G6221" s="49" t="s">
        <v>56</v>
      </c>
      <c r="H6221" s="51">
        <v>2021.0</v>
      </c>
      <c r="I6221" s="51">
        <v>14690.0</v>
      </c>
      <c r="J6221" s="49" t="s">
        <v>82</v>
      </c>
      <c r="K6221" s="49" t="s">
        <v>83</v>
      </c>
    </row>
    <row r="6222">
      <c r="A6222" s="49" t="s">
        <v>12699</v>
      </c>
      <c r="B6222" s="49" t="s">
        <v>12700</v>
      </c>
      <c r="C6222" s="50">
        <v>1.35</v>
      </c>
      <c r="D6222" s="51">
        <v>0.0902</v>
      </c>
      <c r="E6222" s="52">
        <v>0.0716</v>
      </c>
      <c r="F6222" s="51">
        <v>3.14685E7</v>
      </c>
      <c r="G6222" s="49" t="s">
        <v>738</v>
      </c>
      <c r="H6222" s="54"/>
      <c r="I6222" s="51">
        <v>68724.0</v>
      </c>
      <c r="J6222" s="49" t="s">
        <v>520</v>
      </c>
      <c r="K6222" s="49" t="s">
        <v>391</v>
      </c>
    </row>
    <row r="6223">
      <c r="A6223" s="49" t="s">
        <v>12701</v>
      </c>
      <c r="B6223" s="49" t="s">
        <v>12702</v>
      </c>
      <c r="C6223" s="50">
        <v>1.7101</v>
      </c>
      <c r="D6223" s="51">
        <v>-0.0499</v>
      </c>
      <c r="E6223" s="52">
        <v>-0.0284</v>
      </c>
      <c r="F6223" s="51">
        <v>4805381.0</v>
      </c>
      <c r="G6223" s="49" t="s">
        <v>67</v>
      </c>
      <c r="H6223" s="51">
        <v>2021.0</v>
      </c>
      <c r="I6223" s="51">
        <v>697.0</v>
      </c>
      <c r="J6223" s="49" t="s">
        <v>72</v>
      </c>
      <c r="K6223" s="49" t="s">
        <v>650</v>
      </c>
    </row>
    <row r="6224">
      <c r="A6224" s="49" t="s">
        <v>12703</v>
      </c>
      <c r="B6224" s="49" t="s">
        <v>12704</v>
      </c>
      <c r="C6224" s="50">
        <v>0.35</v>
      </c>
      <c r="D6224" s="51">
        <v>0.0054</v>
      </c>
      <c r="E6224" s="52">
        <v>0.0157</v>
      </c>
      <c r="F6224" s="51">
        <v>1.5590815E7</v>
      </c>
      <c r="G6224" s="49" t="s">
        <v>56</v>
      </c>
      <c r="H6224" s="51">
        <v>2021.0</v>
      </c>
      <c r="I6224" s="51">
        <v>365702.0</v>
      </c>
      <c r="J6224" s="49" t="s">
        <v>82</v>
      </c>
      <c r="K6224" s="49" t="s">
        <v>83</v>
      </c>
    </row>
    <row r="6225">
      <c r="A6225" s="49" t="s">
        <v>12705</v>
      </c>
      <c r="B6225" s="49" t="s">
        <v>12706</v>
      </c>
      <c r="C6225" s="50">
        <v>26.46</v>
      </c>
      <c r="D6225" s="51">
        <v>-0.56</v>
      </c>
      <c r="E6225" s="52">
        <v>-0.0207</v>
      </c>
      <c r="F6225" s="53">
        <v>3.87E9</v>
      </c>
      <c r="G6225" s="49" t="s">
        <v>56</v>
      </c>
      <c r="I6225" s="51">
        <v>2563684.0</v>
      </c>
      <c r="J6225" s="49" t="s">
        <v>72</v>
      </c>
      <c r="K6225" s="49" t="s">
        <v>133</v>
      </c>
    </row>
    <row r="6226">
      <c r="A6226" s="49" t="s">
        <v>12707</v>
      </c>
      <c r="B6226" s="49" t="s">
        <v>12708</v>
      </c>
      <c r="C6226" s="50">
        <v>24.72</v>
      </c>
      <c r="D6226" s="51">
        <v>0.08</v>
      </c>
      <c r="E6226" s="52">
        <v>0.0033</v>
      </c>
      <c r="F6226" s="54"/>
      <c r="G6226" s="49" t="s">
        <v>56</v>
      </c>
      <c r="I6226" s="51">
        <v>12917.0</v>
      </c>
      <c r="J6226" s="54"/>
      <c r="K6226" s="54"/>
    </row>
    <row r="6227">
      <c r="A6227" s="49" t="s">
        <v>12709</v>
      </c>
      <c r="B6227" s="49" t="s">
        <v>12710</v>
      </c>
      <c r="C6227" s="50">
        <v>21.67</v>
      </c>
      <c r="D6227" s="51">
        <v>0.03</v>
      </c>
      <c r="E6227" s="52">
        <v>0.0014</v>
      </c>
      <c r="F6227" s="54"/>
      <c r="G6227" s="49" t="s">
        <v>56</v>
      </c>
      <c r="I6227" s="51">
        <v>23047.0</v>
      </c>
      <c r="J6227" s="54"/>
      <c r="K6227" s="54"/>
    </row>
    <row r="6228">
      <c r="A6228" s="49" t="s">
        <v>12711</v>
      </c>
      <c r="B6228" s="49" t="s">
        <v>12712</v>
      </c>
      <c r="C6228" s="50">
        <v>91.63</v>
      </c>
      <c r="D6228" s="51">
        <v>-1.14</v>
      </c>
      <c r="E6228" s="52">
        <v>-0.0123</v>
      </c>
      <c r="F6228" s="53">
        <v>8.46E9</v>
      </c>
      <c r="G6228" s="49" t="s">
        <v>56</v>
      </c>
      <c r="H6228" s="51">
        <v>2003.0</v>
      </c>
      <c r="I6228" s="51">
        <v>487129.0</v>
      </c>
      <c r="J6228" s="49" t="s">
        <v>107</v>
      </c>
      <c r="K6228" s="49" t="s">
        <v>282</v>
      </c>
    </row>
    <row r="6229">
      <c r="A6229" s="49" t="s">
        <v>12713</v>
      </c>
      <c r="B6229" s="49" t="s">
        <v>12714</v>
      </c>
      <c r="C6229" s="50">
        <v>52.305</v>
      </c>
      <c r="D6229" s="51">
        <v>-0.305</v>
      </c>
      <c r="E6229" s="52">
        <v>-0.0058</v>
      </c>
      <c r="F6229" s="53">
        <v>1.32E11</v>
      </c>
      <c r="G6229" s="49" t="s">
        <v>1576</v>
      </c>
      <c r="H6229" s="54"/>
      <c r="I6229" s="51">
        <v>3781043.0</v>
      </c>
      <c r="J6229" s="49" t="s">
        <v>82</v>
      </c>
      <c r="K6229" s="49" t="s">
        <v>83</v>
      </c>
    </row>
    <row r="6230">
      <c r="A6230" s="49" t="s">
        <v>12715</v>
      </c>
      <c r="B6230" s="49" t="s">
        <v>12716</v>
      </c>
      <c r="C6230" s="50">
        <v>66.44</v>
      </c>
      <c r="D6230" s="51">
        <v>-0.16</v>
      </c>
      <c r="E6230" s="52">
        <v>-0.0024</v>
      </c>
      <c r="F6230" s="53">
        <v>7.25E10</v>
      </c>
      <c r="G6230" s="49" t="s">
        <v>56</v>
      </c>
      <c r="I6230" s="51">
        <v>4067013.0</v>
      </c>
      <c r="J6230" s="49" t="s">
        <v>365</v>
      </c>
      <c r="K6230" s="49" t="s">
        <v>366</v>
      </c>
    </row>
    <row r="6231">
      <c r="A6231" s="49" t="s">
        <v>12717</v>
      </c>
      <c r="B6231" s="49" t="s">
        <v>12718</v>
      </c>
      <c r="C6231" s="50">
        <v>0.9049</v>
      </c>
      <c r="D6231" s="51">
        <v>-0.0161</v>
      </c>
      <c r="E6231" s="52">
        <v>-0.0175</v>
      </c>
      <c r="F6231" s="51">
        <v>1.6780981E7</v>
      </c>
      <c r="G6231" s="49" t="s">
        <v>56</v>
      </c>
      <c r="I6231" s="51">
        <v>67525.0</v>
      </c>
      <c r="J6231" s="49" t="s">
        <v>95</v>
      </c>
      <c r="K6231" s="49" t="s">
        <v>4022</v>
      </c>
    </row>
    <row r="6232">
      <c r="A6232" s="49" t="s">
        <v>12719</v>
      </c>
      <c r="B6232" s="49" t="s">
        <v>12720</v>
      </c>
      <c r="C6232" s="50">
        <v>7.63</v>
      </c>
      <c r="D6232" s="51">
        <v>-0.14</v>
      </c>
      <c r="E6232" s="52">
        <v>-0.018</v>
      </c>
      <c r="F6232" s="53">
        <v>7.25E9</v>
      </c>
      <c r="G6232" s="49" t="s">
        <v>56</v>
      </c>
      <c r="I6232" s="51">
        <v>2.6713227E7</v>
      </c>
      <c r="J6232" s="49" t="s">
        <v>72</v>
      </c>
      <c r="K6232" s="49" t="s">
        <v>1790</v>
      </c>
    </row>
    <row r="6233">
      <c r="A6233" s="49" t="s">
        <v>12721</v>
      </c>
      <c r="B6233" s="49" t="s">
        <v>12722</v>
      </c>
      <c r="C6233" s="50">
        <v>0.5211</v>
      </c>
      <c r="D6233" s="51">
        <v>-0.0288</v>
      </c>
      <c r="E6233" s="52">
        <v>-0.0524</v>
      </c>
      <c r="F6233" s="51">
        <v>6325820.0</v>
      </c>
      <c r="G6233" s="49" t="s">
        <v>56</v>
      </c>
      <c r="I6233" s="51">
        <v>2773.0</v>
      </c>
      <c r="J6233" s="49" t="s">
        <v>107</v>
      </c>
      <c r="K6233" s="49" t="s">
        <v>262</v>
      </c>
    </row>
    <row r="6234">
      <c r="A6234" s="49" t="s">
        <v>12723</v>
      </c>
      <c r="B6234" s="49" t="s">
        <v>12724</v>
      </c>
      <c r="C6234" s="50">
        <v>1.51</v>
      </c>
      <c r="D6234" s="51">
        <v>-0.03</v>
      </c>
      <c r="E6234" s="52">
        <v>-0.0195</v>
      </c>
      <c r="F6234" s="51">
        <v>2.9159313E7</v>
      </c>
      <c r="G6234" s="49" t="s">
        <v>56</v>
      </c>
      <c r="I6234" s="51">
        <v>81641.0</v>
      </c>
      <c r="J6234" s="49" t="s">
        <v>68</v>
      </c>
      <c r="K6234" s="49" t="s">
        <v>86</v>
      </c>
    </row>
    <row r="6235">
      <c r="A6235" s="49" t="s">
        <v>12725</v>
      </c>
      <c r="B6235" s="49" t="s">
        <v>12726</v>
      </c>
      <c r="C6235" s="50">
        <v>22.17</v>
      </c>
      <c r="D6235" s="51">
        <v>-0.32</v>
      </c>
      <c r="E6235" s="52">
        <v>-0.0142</v>
      </c>
      <c r="F6235" s="53">
        <v>4.28E8</v>
      </c>
      <c r="G6235" s="49" t="s">
        <v>56</v>
      </c>
      <c r="I6235" s="51">
        <v>3172.0</v>
      </c>
      <c r="J6235" s="49" t="s">
        <v>68</v>
      </c>
      <c r="K6235" s="49" t="s">
        <v>86</v>
      </c>
    </row>
    <row r="6236">
      <c r="A6236" s="49" t="s">
        <v>12727</v>
      </c>
      <c r="B6236" s="49" t="s">
        <v>12728</v>
      </c>
      <c r="C6236" s="50">
        <v>22.45</v>
      </c>
      <c r="D6236" s="51">
        <v>-0.3</v>
      </c>
      <c r="E6236" s="52">
        <v>-0.0132</v>
      </c>
      <c r="F6236" s="53">
        <v>4.34E8</v>
      </c>
      <c r="G6236" s="49" t="s">
        <v>56</v>
      </c>
      <c r="I6236" s="51">
        <v>1760.0</v>
      </c>
      <c r="J6236" s="49" t="s">
        <v>68</v>
      </c>
      <c r="K6236" s="49" t="s">
        <v>86</v>
      </c>
    </row>
    <row r="6237">
      <c r="A6237" s="49" t="s">
        <v>12729</v>
      </c>
      <c r="B6237" s="49" t="s">
        <v>12730</v>
      </c>
      <c r="C6237" s="50">
        <v>22.45</v>
      </c>
      <c r="D6237" s="51">
        <v>-0.39</v>
      </c>
      <c r="E6237" s="52">
        <v>-0.0171</v>
      </c>
      <c r="F6237" s="53">
        <v>4.34E8</v>
      </c>
      <c r="G6237" s="49" t="s">
        <v>56</v>
      </c>
      <c r="I6237" s="51">
        <v>2354.0</v>
      </c>
      <c r="J6237" s="49" t="s">
        <v>68</v>
      </c>
      <c r="K6237" s="49" t="s">
        <v>86</v>
      </c>
    </row>
    <row r="6238">
      <c r="A6238" s="49" t="s">
        <v>12731</v>
      </c>
      <c r="B6238" s="49" t="s">
        <v>12732</v>
      </c>
      <c r="C6238" s="50">
        <v>8.2</v>
      </c>
      <c r="D6238" s="51">
        <v>-0.31</v>
      </c>
      <c r="E6238" s="52">
        <v>-0.0364</v>
      </c>
      <c r="F6238" s="53">
        <v>2.77E8</v>
      </c>
      <c r="G6238" s="49" t="s">
        <v>67</v>
      </c>
      <c r="H6238" s="54"/>
      <c r="I6238" s="51">
        <v>42726.0</v>
      </c>
      <c r="J6238" s="49" t="s">
        <v>107</v>
      </c>
      <c r="K6238" s="49" t="s">
        <v>348</v>
      </c>
    </row>
    <row r="6239">
      <c r="A6239" s="49" t="s">
        <v>12733</v>
      </c>
      <c r="B6239" s="49" t="s">
        <v>12734</v>
      </c>
      <c r="C6239" s="50">
        <v>10.34</v>
      </c>
      <c r="D6239" s="51">
        <v>-0.06</v>
      </c>
      <c r="E6239" s="52">
        <v>-0.0058</v>
      </c>
      <c r="F6239" s="53">
        <v>4.57E8</v>
      </c>
      <c r="G6239" s="49" t="s">
        <v>56</v>
      </c>
      <c r="H6239" s="51">
        <v>2017.0</v>
      </c>
      <c r="I6239" s="51">
        <v>107256.0</v>
      </c>
      <c r="J6239" s="49" t="s">
        <v>57</v>
      </c>
      <c r="K6239" s="49" t="s">
        <v>64</v>
      </c>
    </row>
    <row r="6240">
      <c r="A6240" s="49" t="s">
        <v>12735</v>
      </c>
      <c r="B6240" s="49" t="s">
        <v>12736</v>
      </c>
      <c r="C6240" s="50">
        <v>20.75</v>
      </c>
      <c r="D6240" s="51">
        <v>0.02</v>
      </c>
      <c r="E6240" s="52">
        <v>0.001</v>
      </c>
      <c r="F6240" s="53">
        <v>6.34E8</v>
      </c>
      <c r="G6240" s="49" t="s">
        <v>56</v>
      </c>
      <c r="H6240" s="51">
        <v>2017.0</v>
      </c>
      <c r="I6240" s="51">
        <v>18693.0</v>
      </c>
      <c r="J6240" s="49" t="s">
        <v>365</v>
      </c>
      <c r="K6240" s="49" t="s">
        <v>366</v>
      </c>
    </row>
    <row r="6241">
      <c r="A6241" s="49" t="s">
        <v>12737</v>
      </c>
      <c r="B6241" s="49" t="s">
        <v>12738</v>
      </c>
      <c r="C6241" s="50">
        <v>19.45</v>
      </c>
      <c r="D6241" s="51">
        <v>0.01</v>
      </c>
      <c r="E6241" s="52">
        <v>5.0E-4</v>
      </c>
      <c r="F6241" s="53">
        <v>5.94E8</v>
      </c>
      <c r="G6241" s="49" t="s">
        <v>56</v>
      </c>
      <c r="H6241" s="51">
        <v>2020.0</v>
      </c>
      <c r="I6241" s="51">
        <v>98118.0</v>
      </c>
      <c r="J6241" s="49" t="s">
        <v>365</v>
      </c>
      <c r="K6241" s="49" t="s">
        <v>366</v>
      </c>
    </row>
    <row r="6242">
      <c r="A6242" s="49" t="s">
        <v>12739</v>
      </c>
      <c r="B6242" s="49" t="s">
        <v>12740</v>
      </c>
      <c r="C6242" s="50">
        <v>17.42</v>
      </c>
      <c r="D6242" s="51">
        <v>-0.11</v>
      </c>
      <c r="E6242" s="52">
        <v>-0.0063</v>
      </c>
      <c r="F6242" s="53">
        <v>1.35E10</v>
      </c>
      <c r="G6242" s="49" t="s">
        <v>56</v>
      </c>
      <c r="H6242" s="51">
        <v>2020.0</v>
      </c>
      <c r="I6242" s="51">
        <v>46131.0</v>
      </c>
      <c r="J6242" s="49" t="s">
        <v>127</v>
      </c>
      <c r="K6242" s="49" t="s">
        <v>128</v>
      </c>
    </row>
    <row r="6243">
      <c r="A6243" s="49" t="s">
        <v>12741</v>
      </c>
      <c r="B6243" s="49" t="s">
        <v>12742</v>
      </c>
      <c r="C6243" s="50">
        <v>2.78</v>
      </c>
      <c r="D6243" s="51">
        <v>-0.07</v>
      </c>
      <c r="E6243" s="52">
        <v>-0.0246</v>
      </c>
      <c r="F6243" s="53">
        <v>1.68E8</v>
      </c>
      <c r="G6243" s="49" t="s">
        <v>67</v>
      </c>
      <c r="H6243" s="51">
        <v>2008.0</v>
      </c>
      <c r="I6243" s="51">
        <v>285388.0</v>
      </c>
      <c r="J6243" s="49" t="s">
        <v>107</v>
      </c>
      <c r="K6243" s="49" t="s">
        <v>108</v>
      </c>
    </row>
    <row r="6244">
      <c r="A6244" s="49" t="s">
        <v>12743</v>
      </c>
      <c r="B6244" s="49" t="s">
        <v>12744</v>
      </c>
      <c r="C6244" s="50">
        <v>0.444</v>
      </c>
      <c r="D6244" s="51">
        <v>-0.024</v>
      </c>
      <c r="E6244" s="52">
        <v>-0.0513</v>
      </c>
      <c r="F6244" s="51">
        <v>5.2963835E7</v>
      </c>
      <c r="G6244" s="49" t="s">
        <v>121</v>
      </c>
      <c r="H6244" s="54"/>
      <c r="I6244" s="51">
        <v>656783.0</v>
      </c>
      <c r="J6244" s="49" t="s">
        <v>95</v>
      </c>
      <c r="K6244" s="49" t="s">
        <v>362</v>
      </c>
    </row>
    <row r="6245">
      <c r="A6245" s="49" t="s">
        <v>12745</v>
      </c>
      <c r="B6245" s="49" t="s">
        <v>12746</v>
      </c>
      <c r="C6245" s="50">
        <v>52.18</v>
      </c>
      <c r="D6245" s="51">
        <v>-0.91</v>
      </c>
      <c r="E6245" s="52">
        <v>-0.0171</v>
      </c>
      <c r="F6245" s="53">
        <v>5.11E9</v>
      </c>
      <c r="G6245" s="49" t="s">
        <v>56</v>
      </c>
      <c r="I6245" s="51">
        <v>425751.0</v>
      </c>
      <c r="J6245" s="49" t="s">
        <v>95</v>
      </c>
      <c r="K6245" s="49" t="s">
        <v>898</v>
      </c>
    </row>
    <row r="6246">
      <c r="A6246" s="49" t="s">
        <v>12747</v>
      </c>
      <c r="B6246" s="49" t="s">
        <v>12748</v>
      </c>
      <c r="C6246" s="50">
        <v>6.86</v>
      </c>
      <c r="D6246" s="51">
        <v>0.26</v>
      </c>
      <c r="E6246" s="52">
        <v>0.0394</v>
      </c>
      <c r="F6246" s="51">
        <v>7.5546415E7</v>
      </c>
      <c r="G6246" s="49" t="s">
        <v>56</v>
      </c>
      <c r="H6246" s="51">
        <v>2021.0</v>
      </c>
      <c r="I6246" s="51">
        <v>11320.0</v>
      </c>
      <c r="J6246" s="49" t="s">
        <v>95</v>
      </c>
      <c r="K6246" s="49" t="s">
        <v>163</v>
      </c>
    </row>
    <row r="6247">
      <c r="A6247" s="49" t="s">
        <v>12749</v>
      </c>
      <c r="B6247" s="49" t="s">
        <v>12750</v>
      </c>
      <c r="C6247" s="50">
        <v>0.0274</v>
      </c>
      <c r="D6247" s="51">
        <v>0.0</v>
      </c>
      <c r="E6247" s="52">
        <v>0.0</v>
      </c>
      <c r="F6247" s="51">
        <v>301745.0</v>
      </c>
      <c r="G6247" s="49" t="s">
        <v>56</v>
      </c>
      <c r="H6247" s="51">
        <v>2021.0</v>
      </c>
      <c r="I6247" s="51">
        <v>1000.0</v>
      </c>
      <c r="J6247" s="49" t="s">
        <v>95</v>
      </c>
      <c r="K6247" s="49" t="s">
        <v>163</v>
      </c>
    </row>
    <row r="6248">
      <c r="A6248" s="49" t="s">
        <v>12751</v>
      </c>
      <c r="B6248" s="49" t="s">
        <v>12752</v>
      </c>
      <c r="C6248" s="50">
        <v>0.841</v>
      </c>
      <c r="D6248" s="51">
        <v>-0.006</v>
      </c>
      <c r="E6248" s="52">
        <v>-0.0071</v>
      </c>
      <c r="F6248" s="51">
        <v>3.472036E7</v>
      </c>
      <c r="G6248" s="49" t="s">
        <v>56</v>
      </c>
      <c r="H6248" s="51">
        <v>2019.0</v>
      </c>
      <c r="I6248" s="51">
        <v>280702.0</v>
      </c>
      <c r="J6248" s="49" t="s">
        <v>365</v>
      </c>
      <c r="K6248" s="49" t="s">
        <v>391</v>
      </c>
    </row>
    <row r="6249">
      <c r="A6249" s="49" t="s">
        <v>12753</v>
      </c>
      <c r="B6249" s="49" t="s">
        <v>12754</v>
      </c>
      <c r="C6249" s="50">
        <v>2.42</v>
      </c>
      <c r="D6249" s="51">
        <v>-0.05</v>
      </c>
      <c r="E6249" s="52">
        <v>-0.0202</v>
      </c>
      <c r="F6249" s="51">
        <v>4236212.0</v>
      </c>
      <c r="G6249" s="49" t="s">
        <v>56</v>
      </c>
      <c r="I6249" s="51">
        <v>9130.0</v>
      </c>
      <c r="J6249" s="49" t="s">
        <v>82</v>
      </c>
      <c r="K6249" s="49" t="s">
        <v>83</v>
      </c>
    </row>
    <row r="6250">
      <c r="A6250" s="49" t="s">
        <v>12755</v>
      </c>
      <c r="B6250" s="49" t="s">
        <v>12756</v>
      </c>
      <c r="C6250" s="50">
        <v>11.33</v>
      </c>
      <c r="D6250" s="51">
        <v>-0.04</v>
      </c>
      <c r="E6250" s="52">
        <v>-0.0035</v>
      </c>
      <c r="F6250" s="53">
        <v>1.45E9</v>
      </c>
      <c r="G6250" s="49" t="s">
        <v>56</v>
      </c>
      <c r="H6250" s="51">
        <v>2018.0</v>
      </c>
      <c r="I6250" s="51">
        <v>1936406.0</v>
      </c>
      <c r="J6250" s="49" t="s">
        <v>95</v>
      </c>
      <c r="K6250" s="49" t="s">
        <v>1819</v>
      </c>
    </row>
    <row r="6251">
      <c r="A6251" s="49" t="s">
        <v>12757</v>
      </c>
      <c r="B6251" s="49" t="s">
        <v>12758</v>
      </c>
      <c r="C6251" s="50">
        <v>0.3051</v>
      </c>
      <c r="D6251" s="51">
        <v>-0.0049</v>
      </c>
      <c r="E6251" s="52">
        <v>-0.0158</v>
      </c>
      <c r="F6251" s="51">
        <v>1.6076209E7</v>
      </c>
      <c r="G6251" s="54"/>
      <c r="H6251" s="51">
        <v>2021.0</v>
      </c>
      <c r="I6251" s="51">
        <v>160785.0</v>
      </c>
      <c r="J6251" s="49" t="s">
        <v>82</v>
      </c>
      <c r="K6251" s="49" t="s">
        <v>178</v>
      </c>
    </row>
    <row r="6252">
      <c r="A6252" s="49" t="s">
        <v>12759</v>
      </c>
      <c r="B6252" s="49" t="s">
        <v>12760</v>
      </c>
      <c r="C6252" s="50">
        <v>83.84</v>
      </c>
      <c r="D6252" s="51">
        <v>-0.26</v>
      </c>
      <c r="E6252" s="52">
        <v>-0.0031</v>
      </c>
      <c r="F6252" s="53">
        <v>1.06E11</v>
      </c>
      <c r="G6252" s="49" t="s">
        <v>1626</v>
      </c>
      <c r="H6252" s="54"/>
      <c r="I6252" s="51">
        <v>434900.0</v>
      </c>
      <c r="J6252" s="49" t="s">
        <v>145</v>
      </c>
      <c r="K6252" s="49" t="s">
        <v>1246</v>
      </c>
    </row>
    <row r="6253">
      <c r="A6253" s="49" t="s">
        <v>12761</v>
      </c>
      <c r="B6253" s="49" t="s">
        <v>12762</v>
      </c>
      <c r="C6253" s="50">
        <v>0.272</v>
      </c>
      <c r="D6253" s="51">
        <v>-0.0169</v>
      </c>
      <c r="E6253" s="52">
        <v>-0.0585</v>
      </c>
      <c r="F6253" s="51">
        <v>7740369.0</v>
      </c>
      <c r="G6253" s="49" t="s">
        <v>56</v>
      </c>
      <c r="H6253" s="51">
        <v>2021.0</v>
      </c>
      <c r="I6253" s="51">
        <v>84462.0</v>
      </c>
      <c r="J6253" s="49" t="s">
        <v>107</v>
      </c>
      <c r="K6253" s="49" t="s">
        <v>348</v>
      </c>
    </row>
    <row r="6254">
      <c r="A6254" s="49" t="s">
        <v>12763</v>
      </c>
      <c r="B6254" s="49" t="s">
        <v>12764</v>
      </c>
      <c r="C6254" s="50">
        <v>3.1</v>
      </c>
      <c r="D6254" s="51">
        <v>-0.11</v>
      </c>
      <c r="E6254" s="52">
        <v>-0.0343</v>
      </c>
      <c r="F6254" s="53">
        <v>1.99E8</v>
      </c>
      <c r="G6254" s="49" t="s">
        <v>259</v>
      </c>
      <c r="H6254" s="51">
        <v>2021.0</v>
      </c>
      <c r="I6254" s="51">
        <v>60358.0</v>
      </c>
      <c r="J6254" s="49" t="s">
        <v>82</v>
      </c>
      <c r="K6254" s="49" t="s">
        <v>139</v>
      </c>
    </row>
    <row r="6255">
      <c r="A6255" s="49" t="s">
        <v>12765</v>
      </c>
      <c r="B6255" s="49" t="s">
        <v>12766</v>
      </c>
      <c r="C6255" s="50">
        <v>37.99</v>
      </c>
      <c r="D6255" s="51">
        <v>-0.26</v>
      </c>
      <c r="E6255" s="52">
        <v>-0.0068</v>
      </c>
      <c r="F6255" s="53">
        <v>3.17E8</v>
      </c>
      <c r="G6255" s="49" t="s">
        <v>56</v>
      </c>
      <c r="I6255" s="51">
        <v>13659.0</v>
      </c>
      <c r="J6255" s="49" t="s">
        <v>72</v>
      </c>
      <c r="K6255" s="49" t="s">
        <v>124</v>
      </c>
    </row>
    <row r="6256">
      <c r="A6256" s="49" t="s">
        <v>12767</v>
      </c>
      <c r="B6256" s="49" t="s">
        <v>12768</v>
      </c>
      <c r="C6256" s="50">
        <v>3.7</v>
      </c>
      <c r="D6256" s="51">
        <v>-0.05</v>
      </c>
      <c r="E6256" s="52">
        <v>-0.0133</v>
      </c>
      <c r="F6256" s="53">
        <v>1.18E9</v>
      </c>
      <c r="G6256" s="54"/>
      <c r="H6256" s="51">
        <v>2017.0</v>
      </c>
      <c r="I6256" s="51">
        <v>112499.0</v>
      </c>
      <c r="J6256" s="49" t="s">
        <v>72</v>
      </c>
      <c r="K6256" s="49" t="s">
        <v>650</v>
      </c>
    </row>
    <row r="6257">
      <c r="A6257" s="49" t="s">
        <v>12769</v>
      </c>
      <c r="B6257" s="49" t="s">
        <v>12770</v>
      </c>
      <c r="C6257" s="50">
        <v>5.0</v>
      </c>
      <c r="D6257" s="51">
        <v>-0.13</v>
      </c>
      <c r="E6257" s="52">
        <v>-0.0253</v>
      </c>
      <c r="F6257" s="51">
        <v>7.8717415E7</v>
      </c>
      <c r="G6257" s="49" t="s">
        <v>56</v>
      </c>
      <c r="I6257" s="51">
        <v>1764.0</v>
      </c>
      <c r="J6257" s="49" t="s">
        <v>107</v>
      </c>
      <c r="K6257" s="49" t="s">
        <v>111</v>
      </c>
    </row>
    <row r="6258">
      <c r="A6258" s="49" t="s">
        <v>12771</v>
      </c>
      <c r="B6258" s="49" t="s">
        <v>12772</v>
      </c>
      <c r="C6258" s="50">
        <v>1.77</v>
      </c>
      <c r="D6258" s="51">
        <v>-0.01</v>
      </c>
      <c r="E6258" s="52">
        <v>-0.0056</v>
      </c>
      <c r="F6258" s="53">
        <v>4.26E8</v>
      </c>
      <c r="G6258" s="49" t="s">
        <v>56</v>
      </c>
      <c r="I6258" s="51">
        <v>3495061.0</v>
      </c>
      <c r="J6258" s="49" t="s">
        <v>107</v>
      </c>
      <c r="K6258" s="49" t="s">
        <v>348</v>
      </c>
    </row>
    <row r="6259">
      <c r="A6259" s="49" t="s">
        <v>12773</v>
      </c>
      <c r="B6259" s="49" t="s">
        <v>12774</v>
      </c>
      <c r="C6259" s="50">
        <v>0.2699</v>
      </c>
      <c r="D6259" s="51">
        <v>-0.0201</v>
      </c>
      <c r="E6259" s="52">
        <v>-0.0693</v>
      </c>
      <c r="F6259" s="51">
        <v>6.4966262E7</v>
      </c>
      <c r="G6259" s="49" t="s">
        <v>56</v>
      </c>
      <c r="H6259" s="51">
        <v>2021.0</v>
      </c>
      <c r="I6259" s="51">
        <v>12535.0</v>
      </c>
      <c r="J6259" s="49" t="s">
        <v>107</v>
      </c>
      <c r="K6259" s="49" t="s">
        <v>348</v>
      </c>
    </row>
    <row r="6260">
      <c r="A6260" s="49" t="s">
        <v>12775</v>
      </c>
      <c r="B6260" s="49" t="s">
        <v>12776</v>
      </c>
      <c r="C6260" s="50">
        <v>22.38</v>
      </c>
      <c r="D6260" s="51">
        <v>-0.04</v>
      </c>
      <c r="E6260" s="52">
        <v>-0.0018</v>
      </c>
      <c r="F6260" s="53">
        <v>2.27E9</v>
      </c>
      <c r="G6260" s="49" t="s">
        <v>56</v>
      </c>
      <c r="H6260" s="51">
        <v>2021.0</v>
      </c>
      <c r="I6260" s="51">
        <v>572561.0</v>
      </c>
      <c r="J6260" s="49" t="s">
        <v>145</v>
      </c>
      <c r="K6260" s="49" t="s">
        <v>355</v>
      </c>
    </row>
    <row r="6261">
      <c r="A6261" s="49" t="s">
        <v>12777</v>
      </c>
      <c r="B6261" s="49" t="s">
        <v>12778</v>
      </c>
      <c r="C6261" s="50">
        <v>50.3</v>
      </c>
      <c r="D6261" s="51">
        <v>-0.05</v>
      </c>
      <c r="E6261" s="52">
        <v>-0.001</v>
      </c>
      <c r="F6261" s="53">
        <v>9.88E8</v>
      </c>
      <c r="G6261" s="49" t="s">
        <v>56</v>
      </c>
      <c r="H6261" s="51">
        <v>2004.0</v>
      </c>
      <c r="I6261" s="51">
        <v>449139.0</v>
      </c>
      <c r="J6261" s="49" t="s">
        <v>95</v>
      </c>
      <c r="K6261" s="49" t="s">
        <v>2718</v>
      </c>
    </row>
    <row r="6262">
      <c r="A6262" s="49" t="s">
        <v>12779</v>
      </c>
      <c r="B6262" s="49" t="s">
        <v>12780</v>
      </c>
      <c r="C6262" s="50">
        <v>76.29</v>
      </c>
      <c r="D6262" s="51">
        <v>-0.71</v>
      </c>
      <c r="E6262" s="52">
        <v>-0.0092</v>
      </c>
      <c r="F6262" s="53">
        <v>2.72E9</v>
      </c>
      <c r="G6262" s="49" t="s">
        <v>56</v>
      </c>
      <c r="I6262" s="51">
        <v>581730.0</v>
      </c>
      <c r="J6262" s="49" t="s">
        <v>315</v>
      </c>
      <c r="K6262" s="49" t="s">
        <v>111</v>
      </c>
    </row>
    <row r="6263">
      <c r="A6263" s="49" t="s">
        <v>12781</v>
      </c>
      <c r="B6263" s="49" t="s">
        <v>12782</v>
      </c>
      <c r="C6263" s="50">
        <v>0.4257</v>
      </c>
      <c r="D6263" s="51">
        <v>0.0357</v>
      </c>
      <c r="E6263" s="52">
        <v>0.0915</v>
      </c>
      <c r="F6263" s="51">
        <v>2529812.0</v>
      </c>
      <c r="G6263" s="49" t="s">
        <v>738</v>
      </c>
      <c r="H6263" s="54"/>
      <c r="I6263" s="51">
        <v>1419114.0</v>
      </c>
      <c r="J6263" s="49" t="s">
        <v>107</v>
      </c>
      <c r="K6263" s="49" t="s">
        <v>108</v>
      </c>
    </row>
    <row r="6264">
      <c r="A6264" s="49" t="s">
        <v>12783</v>
      </c>
      <c r="B6264" s="49" t="s">
        <v>12784</v>
      </c>
      <c r="C6264" s="50">
        <v>1.75</v>
      </c>
      <c r="D6264" s="51">
        <v>0.04</v>
      </c>
      <c r="E6264" s="52">
        <v>0.0234</v>
      </c>
      <c r="F6264" s="53">
        <v>6.42E8</v>
      </c>
      <c r="G6264" s="49" t="s">
        <v>56</v>
      </c>
      <c r="H6264" s="51">
        <v>2017.0</v>
      </c>
      <c r="I6264" s="51">
        <v>7087960.0</v>
      </c>
      <c r="J6264" s="49" t="s">
        <v>95</v>
      </c>
      <c r="K6264" s="49" t="s">
        <v>1389</v>
      </c>
    </row>
    <row r="6265">
      <c r="A6265" s="49" t="s">
        <v>12785</v>
      </c>
      <c r="B6265" s="49" t="s">
        <v>12786</v>
      </c>
      <c r="C6265" s="50">
        <v>10.73</v>
      </c>
      <c r="D6265" s="51">
        <v>-0.15</v>
      </c>
      <c r="E6265" s="52">
        <v>-0.0138</v>
      </c>
      <c r="F6265" s="51">
        <v>0.0</v>
      </c>
      <c r="G6265" s="49" t="s">
        <v>56</v>
      </c>
      <c r="I6265" s="51">
        <v>10646.0</v>
      </c>
      <c r="J6265" s="49" t="s">
        <v>72</v>
      </c>
      <c r="K6265" s="49" t="s">
        <v>321</v>
      </c>
    </row>
    <row r="6266">
      <c r="A6266" s="49" t="s">
        <v>12787</v>
      </c>
      <c r="B6266" s="49" t="s">
        <v>12788</v>
      </c>
      <c r="C6266" s="50">
        <v>22.34</v>
      </c>
      <c r="D6266" s="51">
        <v>-0.0601</v>
      </c>
      <c r="E6266" s="52">
        <v>-0.0027</v>
      </c>
      <c r="F6266" s="54"/>
      <c r="G6266" s="49" t="s">
        <v>56</v>
      </c>
      <c r="I6266" s="51">
        <v>582.0</v>
      </c>
      <c r="J6266" s="54"/>
      <c r="K6266" s="54"/>
    </row>
    <row r="6267">
      <c r="A6267" s="49" t="s">
        <v>12789</v>
      </c>
      <c r="B6267" s="49" t="s">
        <v>12790</v>
      </c>
      <c r="C6267" s="50">
        <v>26.18</v>
      </c>
      <c r="D6267" s="51">
        <v>-0.56</v>
      </c>
      <c r="E6267" s="52">
        <v>-0.0209</v>
      </c>
      <c r="F6267" s="53">
        <v>4.43E8</v>
      </c>
      <c r="G6267" s="49" t="s">
        <v>56</v>
      </c>
      <c r="H6267" s="51">
        <v>2019.0</v>
      </c>
      <c r="I6267" s="51">
        <v>31395.0</v>
      </c>
      <c r="J6267" s="49" t="s">
        <v>72</v>
      </c>
      <c r="K6267" s="49" t="s">
        <v>133</v>
      </c>
    </row>
    <row r="6268">
      <c r="A6268" s="49" t="s">
        <v>12791</v>
      </c>
      <c r="B6268" s="49" t="s">
        <v>12792</v>
      </c>
      <c r="C6268" s="50">
        <v>106.5</v>
      </c>
      <c r="D6268" s="51">
        <v>-2.05</v>
      </c>
      <c r="E6268" s="52">
        <v>-0.0189</v>
      </c>
      <c r="F6268" s="53">
        <v>3.48E10</v>
      </c>
      <c r="G6268" s="49" t="s">
        <v>56</v>
      </c>
      <c r="I6268" s="51">
        <v>1571588.0</v>
      </c>
      <c r="J6268" s="49" t="s">
        <v>68</v>
      </c>
      <c r="K6268" s="49" t="s">
        <v>86</v>
      </c>
    </row>
    <row r="6269">
      <c r="A6269" s="49" t="s">
        <v>12793</v>
      </c>
      <c r="B6269" s="49" t="s">
        <v>12794</v>
      </c>
      <c r="C6269" s="50">
        <v>57.73</v>
      </c>
      <c r="D6269" s="51">
        <v>0.0</v>
      </c>
      <c r="E6269" s="52">
        <v>0.0</v>
      </c>
      <c r="F6269" s="54"/>
      <c r="G6269" s="49" t="s">
        <v>56</v>
      </c>
      <c r="I6269" s="51">
        <v>20.0</v>
      </c>
      <c r="J6269" s="54"/>
      <c r="K6269" s="54"/>
    </row>
    <row r="6270">
      <c r="A6270" s="49" t="s">
        <v>12795</v>
      </c>
      <c r="B6270" s="49" t="s">
        <v>12796</v>
      </c>
      <c r="C6270" s="50">
        <v>1.0188</v>
      </c>
      <c r="D6270" s="51">
        <v>-0.0712</v>
      </c>
      <c r="E6270" s="52">
        <v>-0.0653</v>
      </c>
      <c r="F6270" s="51">
        <v>1.4870272E7</v>
      </c>
      <c r="G6270" s="49" t="s">
        <v>56</v>
      </c>
      <c r="H6270" s="51">
        <v>2023.0</v>
      </c>
      <c r="I6270" s="51">
        <v>45189.0</v>
      </c>
      <c r="J6270" s="54"/>
      <c r="K6270" s="54"/>
    </row>
    <row r="6271">
      <c r="A6271" s="49" t="s">
        <v>12797</v>
      </c>
      <c r="B6271" s="49" t="s">
        <v>12798</v>
      </c>
      <c r="C6271" s="50">
        <v>357.56</v>
      </c>
      <c r="D6271" s="51">
        <v>-2.34</v>
      </c>
      <c r="E6271" s="52">
        <v>-0.0065</v>
      </c>
      <c r="F6271" s="53">
        <v>1.14E11</v>
      </c>
      <c r="G6271" s="49" t="s">
        <v>56</v>
      </c>
      <c r="I6271" s="51">
        <v>899846.0</v>
      </c>
      <c r="J6271" s="49" t="s">
        <v>72</v>
      </c>
      <c r="K6271" s="49" t="s">
        <v>650</v>
      </c>
    </row>
    <row r="6272">
      <c r="A6272" s="49" t="s">
        <v>12799</v>
      </c>
      <c r="B6272" s="49" t="s">
        <v>12800</v>
      </c>
      <c r="C6272" s="50">
        <v>16.42</v>
      </c>
      <c r="D6272" s="51">
        <v>-0.01</v>
      </c>
      <c r="E6272" s="52">
        <v>-6.0E-4</v>
      </c>
      <c r="F6272" s="53">
        <v>1.04E9</v>
      </c>
      <c r="G6272" s="49" t="s">
        <v>56</v>
      </c>
      <c r="H6272" s="51">
        <v>1996.0</v>
      </c>
      <c r="I6272" s="51">
        <v>203249.0</v>
      </c>
      <c r="J6272" s="49" t="s">
        <v>95</v>
      </c>
      <c r="K6272" s="49" t="s">
        <v>800</v>
      </c>
    </row>
    <row r="6273">
      <c r="A6273" s="49" t="s">
        <v>12801</v>
      </c>
      <c r="B6273" s="49" t="s">
        <v>12802</v>
      </c>
      <c r="C6273" s="50">
        <v>35.35</v>
      </c>
      <c r="D6273" s="51">
        <v>-0.96</v>
      </c>
      <c r="E6273" s="52">
        <v>-0.0264</v>
      </c>
      <c r="F6273" s="53">
        <v>1.22E9</v>
      </c>
      <c r="G6273" s="49" t="s">
        <v>56</v>
      </c>
      <c r="H6273" s="51">
        <v>2020.0</v>
      </c>
      <c r="I6273" s="51">
        <v>620451.0</v>
      </c>
      <c r="J6273" s="49" t="s">
        <v>95</v>
      </c>
      <c r="K6273" s="49" t="s">
        <v>901</v>
      </c>
    </row>
    <row r="6274">
      <c r="A6274" s="49" t="s">
        <v>12803</v>
      </c>
      <c r="B6274" s="49" t="s">
        <v>12804</v>
      </c>
      <c r="C6274" s="50">
        <v>0.673</v>
      </c>
      <c r="D6274" s="51">
        <v>-0.012</v>
      </c>
      <c r="E6274" s="52">
        <v>-0.0175</v>
      </c>
      <c r="F6274" s="51">
        <v>2.0766361E7</v>
      </c>
      <c r="G6274" s="49" t="s">
        <v>67</v>
      </c>
      <c r="H6274" s="54"/>
      <c r="I6274" s="51">
        <v>100539.0</v>
      </c>
      <c r="J6274" s="49" t="s">
        <v>107</v>
      </c>
      <c r="K6274" s="49" t="s">
        <v>108</v>
      </c>
    </row>
    <row r="6275">
      <c r="A6275" s="49" t="s">
        <v>12805</v>
      </c>
      <c r="B6275" s="49" t="s">
        <v>12806</v>
      </c>
      <c r="C6275" s="50">
        <v>3.72</v>
      </c>
      <c r="D6275" s="51">
        <v>0.0</v>
      </c>
      <c r="E6275" s="52">
        <v>0.0</v>
      </c>
      <c r="F6275" s="51">
        <v>8.3161288E7</v>
      </c>
      <c r="G6275" s="49" t="s">
        <v>56</v>
      </c>
      <c r="H6275" s="51">
        <v>2020.0</v>
      </c>
      <c r="I6275" s="51">
        <v>94662.0</v>
      </c>
      <c r="J6275" s="49" t="s">
        <v>95</v>
      </c>
      <c r="K6275" s="49" t="s">
        <v>391</v>
      </c>
    </row>
    <row r="6276">
      <c r="A6276" s="49" t="s">
        <v>12807</v>
      </c>
      <c r="B6276" s="49" t="s">
        <v>12808</v>
      </c>
      <c r="C6276" s="50">
        <v>10.13</v>
      </c>
      <c r="D6276" s="51">
        <v>0.0</v>
      </c>
      <c r="E6276" s="52">
        <v>0.0</v>
      </c>
      <c r="F6276" s="51">
        <v>0.0</v>
      </c>
      <c r="G6276" s="49" t="s">
        <v>56</v>
      </c>
      <c r="H6276" s="51">
        <v>2023.0</v>
      </c>
      <c r="I6276" s="51">
        <v>21111.0</v>
      </c>
      <c r="J6276" s="54"/>
      <c r="K6276" s="54"/>
    </row>
    <row r="6277">
      <c r="A6277" s="49" t="s">
        <v>12809</v>
      </c>
      <c r="B6277" s="49" t="s">
        <v>12810</v>
      </c>
      <c r="C6277" s="50">
        <v>147.9</v>
      </c>
      <c r="D6277" s="51">
        <v>-0.11</v>
      </c>
      <c r="E6277" s="52">
        <v>-7.0E-4</v>
      </c>
      <c r="F6277" s="53">
        <v>2.48E10</v>
      </c>
      <c r="G6277" s="49" t="s">
        <v>56</v>
      </c>
      <c r="H6277" s="51">
        <v>2012.0</v>
      </c>
      <c r="I6277" s="51">
        <v>1975587.0</v>
      </c>
      <c r="J6277" s="49" t="s">
        <v>107</v>
      </c>
      <c r="K6277" s="49" t="s">
        <v>262</v>
      </c>
    </row>
    <row r="6278">
      <c r="A6278" s="49" t="s">
        <v>12811</v>
      </c>
      <c r="B6278" s="49" t="s">
        <v>12812</v>
      </c>
      <c r="C6278" s="50">
        <v>43.515</v>
      </c>
      <c r="D6278" s="51">
        <v>0.0</v>
      </c>
      <c r="E6278" s="52">
        <v>0.0</v>
      </c>
      <c r="F6278" s="53">
        <v>9.3E8</v>
      </c>
      <c r="G6278" s="49" t="s">
        <v>56</v>
      </c>
      <c r="I6278" s="51">
        <v>65.0</v>
      </c>
      <c r="J6278" s="49" t="s">
        <v>57</v>
      </c>
      <c r="K6278" s="49" t="s">
        <v>379</v>
      </c>
    </row>
    <row r="6279">
      <c r="A6279" s="49" t="s">
        <v>12813</v>
      </c>
      <c r="B6279" s="49" t="s">
        <v>12814</v>
      </c>
      <c r="C6279" s="50">
        <v>23.19</v>
      </c>
      <c r="D6279" s="51">
        <v>0.06</v>
      </c>
      <c r="E6279" s="52">
        <v>0.0026</v>
      </c>
      <c r="F6279" s="54"/>
      <c r="G6279" s="49" t="s">
        <v>56</v>
      </c>
      <c r="I6279" s="51">
        <v>1193.0</v>
      </c>
      <c r="J6279" s="54"/>
      <c r="K6279" s="54"/>
    </row>
    <row r="6280">
      <c r="A6280" s="49" t="s">
        <v>12815</v>
      </c>
      <c r="B6280" s="49" t="s">
        <v>12816</v>
      </c>
      <c r="C6280" s="50">
        <v>25.53</v>
      </c>
      <c r="D6280" s="51">
        <v>-0.09</v>
      </c>
      <c r="E6280" s="52">
        <v>-0.0035</v>
      </c>
      <c r="F6280" s="53">
        <v>1.41E9</v>
      </c>
      <c r="G6280" s="49" t="s">
        <v>10169</v>
      </c>
      <c r="H6280" s="51">
        <v>1992.0</v>
      </c>
      <c r="I6280" s="51">
        <v>196000.0</v>
      </c>
      <c r="J6280" s="49" t="s">
        <v>107</v>
      </c>
      <c r="K6280" s="49" t="s">
        <v>262</v>
      </c>
    </row>
    <row r="6281">
      <c r="A6281" s="49" t="s">
        <v>12817</v>
      </c>
      <c r="B6281" s="49" t="s">
        <v>12818</v>
      </c>
      <c r="C6281" s="50">
        <v>9.96</v>
      </c>
      <c r="D6281" s="51">
        <v>-0.24</v>
      </c>
      <c r="E6281" s="52">
        <v>-0.0235</v>
      </c>
      <c r="F6281" s="53">
        <v>1.64E9</v>
      </c>
      <c r="G6281" s="49" t="s">
        <v>236</v>
      </c>
      <c r="H6281" s="51">
        <v>2013.0</v>
      </c>
      <c r="I6281" s="51">
        <v>269425.0</v>
      </c>
      <c r="J6281" s="49" t="s">
        <v>72</v>
      </c>
      <c r="K6281" s="49" t="s">
        <v>237</v>
      </c>
    </row>
    <row r="6282">
      <c r="A6282" s="49" t="s">
        <v>12819</v>
      </c>
      <c r="B6282" s="49" t="s">
        <v>12820</v>
      </c>
      <c r="C6282" s="50">
        <v>24.8</v>
      </c>
      <c r="D6282" s="51">
        <v>0.03</v>
      </c>
      <c r="E6282" s="52">
        <v>0.0012</v>
      </c>
      <c r="F6282" s="54"/>
      <c r="G6282" s="49" t="s">
        <v>236</v>
      </c>
      <c r="H6282" s="54"/>
      <c r="I6282" s="51">
        <v>10199.0</v>
      </c>
      <c r="J6282" s="54"/>
      <c r="K6282" s="54"/>
    </row>
    <row r="6283">
      <c r="A6283" s="49" t="s">
        <v>12821</v>
      </c>
      <c r="B6283" s="49" t="s">
        <v>12822</v>
      </c>
      <c r="C6283" s="50">
        <v>14.23</v>
      </c>
      <c r="D6283" s="51">
        <v>-0.08</v>
      </c>
      <c r="E6283" s="52">
        <v>-0.0056</v>
      </c>
      <c r="F6283" s="53">
        <v>2.84E8</v>
      </c>
      <c r="G6283" s="49" t="s">
        <v>56</v>
      </c>
      <c r="I6283" s="51">
        <v>135743.0</v>
      </c>
      <c r="J6283" s="49" t="s">
        <v>107</v>
      </c>
      <c r="K6283" s="49" t="s">
        <v>282</v>
      </c>
    </row>
    <row r="6284">
      <c r="A6284" s="49" t="s">
        <v>12823</v>
      </c>
      <c r="B6284" s="49" t="s">
        <v>12824</v>
      </c>
      <c r="C6284" s="50">
        <v>149.97</v>
      </c>
      <c r="D6284" s="51">
        <v>1.05</v>
      </c>
      <c r="E6284" s="52">
        <v>0.0071</v>
      </c>
      <c r="F6284" s="53">
        <v>2.9E10</v>
      </c>
      <c r="G6284" s="49" t="s">
        <v>587</v>
      </c>
      <c r="H6284" s="51">
        <v>2018.0</v>
      </c>
      <c r="I6284" s="51">
        <v>1677706.0</v>
      </c>
      <c r="J6284" s="49" t="s">
        <v>95</v>
      </c>
      <c r="K6284" s="49" t="s">
        <v>1795</v>
      </c>
    </row>
    <row r="6285">
      <c r="A6285" s="49" t="s">
        <v>12825</v>
      </c>
      <c r="B6285" s="49" t="s">
        <v>12826</v>
      </c>
      <c r="C6285" s="50">
        <v>5.02</v>
      </c>
      <c r="D6285" s="51">
        <v>0.04</v>
      </c>
      <c r="E6285" s="52">
        <v>0.008</v>
      </c>
      <c r="F6285" s="51">
        <v>0.0</v>
      </c>
      <c r="G6285" s="49" t="s">
        <v>476</v>
      </c>
      <c r="H6285" s="51">
        <v>2023.0</v>
      </c>
      <c r="I6285" s="51">
        <v>28729.0</v>
      </c>
      <c r="J6285" s="54"/>
      <c r="K6285" s="54"/>
    </row>
    <row r="6286">
      <c r="A6286" s="49" t="s">
        <v>12827</v>
      </c>
      <c r="B6286" s="49" t="s">
        <v>12828</v>
      </c>
      <c r="C6286" s="50">
        <v>22.21</v>
      </c>
      <c r="D6286" s="51">
        <v>1.05</v>
      </c>
      <c r="E6286" s="52">
        <v>0.0496</v>
      </c>
      <c r="F6286" s="53">
        <v>2.34E9</v>
      </c>
      <c r="G6286" s="49" t="s">
        <v>56</v>
      </c>
      <c r="H6286" s="51">
        <v>2006.0</v>
      </c>
      <c r="I6286" s="51">
        <v>7903900.0</v>
      </c>
      <c r="J6286" s="49" t="s">
        <v>57</v>
      </c>
      <c r="K6286" s="49" t="s">
        <v>269</v>
      </c>
    </row>
    <row r="6287">
      <c r="A6287" s="49" t="s">
        <v>12829</v>
      </c>
      <c r="B6287" s="49" t="s">
        <v>12830</v>
      </c>
      <c r="C6287" s="50">
        <v>1.18</v>
      </c>
      <c r="D6287" s="51">
        <v>-0.195</v>
      </c>
      <c r="E6287" s="52">
        <v>-0.1418</v>
      </c>
      <c r="F6287" s="51">
        <v>4.8038617E7</v>
      </c>
      <c r="G6287" s="49" t="s">
        <v>56</v>
      </c>
      <c r="H6287" s="51">
        <v>2020.0</v>
      </c>
      <c r="I6287" s="51">
        <v>162784.0</v>
      </c>
      <c r="J6287" s="49" t="s">
        <v>82</v>
      </c>
      <c r="K6287" s="49" t="s">
        <v>211</v>
      </c>
    </row>
    <row r="6288">
      <c r="A6288" s="49" t="s">
        <v>12831</v>
      </c>
      <c r="B6288" s="49" t="s">
        <v>12832</v>
      </c>
      <c r="C6288" s="50">
        <v>4.95</v>
      </c>
      <c r="D6288" s="51">
        <v>-0.85</v>
      </c>
      <c r="E6288" s="52">
        <v>-0.1466</v>
      </c>
      <c r="F6288" s="51">
        <v>2579396.0</v>
      </c>
      <c r="G6288" s="49" t="s">
        <v>738</v>
      </c>
      <c r="H6288" s="54"/>
      <c r="I6288" s="51">
        <v>222155.0</v>
      </c>
      <c r="J6288" s="49" t="s">
        <v>82</v>
      </c>
      <c r="K6288" s="49" t="s">
        <v>83</v>
      </c>
    </row>
    <row r="6289">
      <c r="A6289" s="49" t="s">
        <v>12833</v>
      </c>
      <c r="B6289" s="49" t="s">
        <v>12834</v>
      </c>
      <c r="C6289" s="50">
        <v>1.095</v>
      </c>
      <c r="D6289" s="51">
        <v>-0.035</v>
      </c>
      <c r="E6289" s="52">
        <v>-0.031</v>
      </c>
      <c r="F6289" s="51">
        <v>5.7702436E7</v>
      </c>
      <c r="G6289" s="49" t="s">
        <v>56</v>
      </c>
      <c r="H6289" s="51">
        <v>2017.0</v>
      </c>
      <c r="I6289" s="51">
        <v>195569.0</v>
      </c>
      <c r="J6289" s="49" t="s">
        <v>82</v>
      </c>
      <c r="K6289" s="49" t="s">
        <v>83</v>
      </c>
    </row>
    <row r="6290">
      <c r="A6290" s="49" t="s">
        <v>12835</v>
      </c>
      <c r="B6290" s="49" t="s">
        <v>12836</v>
      </c>
      <c r="C6290" s="50">
        <v>4.87</v>
      </c>
      <c r="D6290" s="51">
        <v>0.14</v>
      </c>
      <c r="E6290" s="52">
        <v>0.0296</v>
      </c>
      <c r="F6290" s="53">
        <v>7.17E8</v>
      </c>
      <c r="G6290" s="49" t="s">
        <v>56</v>
      </c>
      <c r="H6290" s="51">
        <v>2019.0</v>
      </c>
      <c r="I6290" s="51">
        <v>82103.0</v>
      </c>
      <c r="J6290" s="49" t="s">
        <v>95</v>
      </c>
      <c r="K6290" s="49" t="s">
        <v>362</v>
      </c>
    </row>
    <row r="6291">
      <c r="A6291" s="49" t="s">
        <v>12837</v>
      </c>
      <c r="B6291" s="49" t="s">
        <v>12838</v>
      </c>
      <c r="C6291" s="50">
        <v>3.38</v>
      </c>
      <c r="D6291" s="51">
        <v>-0.21</v>
      </c>
      <c r="E6291" s="52">
        <v>-0.0585</v>
      </c>
      <c r="F6291" s="53">
        <v>3.23E8</v>
      </c>
      <c r="G6291" s="49" t="s">
        <v>56</v>
      </c>
      <c r="H6291" s="51">
        <v>2020.0</v>
      </c>
      <c r="I6291" s="51">
        <v>1002285.0</v>
      </c>
      <c r="J6291" s="49" t="s">
        <v>82</v>
      </c>
      <c r="K6291" s="49" t="s">
        <v>83</v>
      </c>
    </row>
    <row r="6292">
      <c r="A6292" s="49" t="s">
        <v>12839</v>
      </c>
      <c r="B6292" s="49" t="s">
        <v>12840</v>
      </c>
      <c r="C6292" s="50">
        <v>166.01</v>
      </c>
      <c r="D6292" s="51">
        <v>-4.46</v>
      </c>
      <c r="E6292" s="52">
        <v>-0.0262</v>
      </c>
      <c r="F6292" s="53">
        <v>6.08E9</v>
      </c>
      <c r="G6292" s="49" t="s">
        <v>56</v>
      </c>
      <c r="H6292" s="51">
        <v>2010.0</v>
      </c>
      <c r="I6292" s="51">
        <v>158859.0</v>
      </c>
      <c r="J6292" s="49" t="s">
        <v>107</v>
      </c>
      <c r="K6292" s="49" t="s">
        <v>262</v>
      </c>
    </row>
    <row r="6293">
      <c r="A6293" s="49" t="s">
        <v>12841</v>
      </c>
      <c r="B6293" s="49" t="s">
        <v>12842</v>
      </c>
      <c r="C6293" s="50">
        <v>47.69</v>
      </c>
      <c r="D6293" s="51">
        <v>-1.11</v>
      </c>
      <c r="E6293" s="52">
        <v>-0.0228</v>
      </c>
      <c r="F6293" s="53">
        <v>2.66E9</v>
      </c>
      <c r="G6293" s="49" t="s">
        <v>56</v>
      </c>
      <c r="H6293" s="51">
        <v>2019.0</v>
      </c>
      <c r="I6293" s="51">
        <v>451057.0</v>
      </c>
      <c r="J6293" s="49" t="s">
        <v>107</v>
      </c>
      <c r="K6293" s="49" t="s">
        <v>262</v>
      </c>
    </row>
    <row r="6294">
      <c r="A6294" s="49" t="s">
        <v>12843</v>
      </c>
      <c r="B6294" s="49" t="s">
        <v>12844</v>
      </c>
      <c r="C6294" s="50">
        <v>22.96</v>
      </c>
      <c r="D6294" s="51">
        <v>-0.31</v>
      </c>
      <c r="E6294" s="52">
        <v>-0.0133</v>
      </c>
      <c r="F6294" s="53">
        <v>7.95E8</v>
      </c>
      <c r="G6294" s="49" t="s">
        <v>56</v>
      </c>
      <c r="I6294" s="51">
        <v>355861.0</v>
      </c>
      <c r="J6294" s="49" t="s">
        <v>95</v>
      </c>
      <c r="K6294" s="49" t="s">
        <v>3065</v>
      </c>
    </row>
    <row r="6295">
      <c r="A6295" s="49" t="s">
        <v>12845</v>
      </c>
      <c r="B6295" s="49" t="s">
        <v>12846</v>
      </c>
      <c r="C6295" s="50">
        <v>5.31</v>
      </c>
      <c r="D6295" s="51">
        <v>-0.05</v>
      </c>
      <c r="E6295" s="52">
        <v>-0.0093</v>
      </c>
      <c r="F6295" s="53">
        <v>1.99E8</v>
      </c>
      <c r="G6295" s="49" t="s">
        <v>56</v>
      </c>
      <c r="H6295" s="51">
        <v>2014.0</v>
      </c>
      <c r="I6295" s="51">
        <v>602191.0</v>
      </c>
      <c r="J6295" s="49" t="s">
        <v>95</v>
      </c>
      <c r="K6295" s="49" t="s">
        <v>800</v>
      </c>
    </row>
    <row r="6296">
      <c r="A6296" s="49" t="s">
        <v>12847</v>
      </c>
      <c r="B6296" s="49" t="s">
        <v>12848</v>
      </c>
      <c r="C6296" s="50">
        <v>5.57</v>
      </c>
      <c r="D6296" s="51">
        <v>-0.13</v>
      </c>
      <c r="E6296" s="52">
        <v>-0.0228</v>
      </c>
      <c r="F6296" s="53">
        <v>9.76E8</v>
      </c>
      <c r="G6296" s="49" t="s">
        <v>56</v>
      </c>
      <c r="H6296" s="51">
        <v>2005.0</v>
      </c>
      <c r="I6296" s="51">
        <v>3988531.0</v>
      </c>
      <c r="J6296" s="49" t="s">
        <v>107</v>
      </c>
      <c r="K6296" s="49" t="s">
        <v>108</v>
      </c>
    </row>
    <row r="6297">
      <c r="A6297" s="49" t="s">
        <v>12849</v>
      </c>
      <c r="B6297" s="49" t="s">
        <v>12850</v>
      </c>
      <c r="C6297" s="50">
        <v>77.91</v>
      </c>
      <c r="D6297" s="51">
        <v>-1.59</v>
      </c>
      <c r="E6297" s="52">
        <v>-0.02</v>
      </c>
      <c r="F6297" s="53">
        <v>3.55E9</v>
      </c>
      <c r="G6297" s="49" t="s">
        <v>56</v>
      </c>
      <c r="I6297" s="51">
        <v>193309.0</v>
      </c>
      <c r="J6297" s="49" t="s">
        <v>57</v>
      </c>
      <c r="K6297" s="49" t="s">
        <v>111</v>
      </c>
    </row>
    <row r="6298">
      <c r="A6298" s="49" t="s">
        <v>12851</v>
      </c>
      <c r="B6298" s="49" t="s">
        <v>12852</v>
      </c>
      <c r="C6298" s="50">
        <v>14.43</v>
      </c>
      <c r="D6298" s="51">
        <v>-0.16</v>
      </c>
      <c r="E6298" s="52">
        <v>-0.011</v>
      </c>
      <c r="F6298" s="51">
        <v>0.0</v>
      </c>
      <c r="G6298" s="49" t="s">
        <v>56</v>
      </c>
      <c r="I6298" s="51">
        <v>31378.0</v>
      </c>
      <c r="J6298" s="49" t="s">
        <v>72</v>
      </c>
      <c r="K6298" s="49" t="s">
        <v>481</v>
      </c>
    </row>
    <row r="6299">
      <c r="A6299" s="49" t="s">
        <v>12853</v>
      </c>
      <c r="B6299" s="49" t="s">
        <v>12854</v>
      </c>
      <c r="C6299" s="50">
        <v>44.17</v>
      </c>
      <c r="D6299" s="51">
        <v>-0.41</v>
      </c>
      <c r="E6299" s="52">
        <v>-0.0092</v>
      </c>
      <c r="F6299" s="53">
        <v>2.69E10</v>
      </c>
      <c r="G6299" s="49" t="s">
        <v>56</v>
      </c>
      <c r="H6299" s="51">
        <v>2015.0</v>
      </c>
      <c r="I6299" s="51">
        <v>1.0868079E7</v>
      </c>
      <c r="J6299" s="49" t="s">
        <v>107</v>
      </c>
      <c r="K6299" s="49" t="s">
        <v>262</v>
      </c>
    </row>
    <row r="6300">
      <c r="A6300" s="49" t="s">
        <v>12855</v>
      </c>
      <c r="B6300" s="49" t="s">
        <v>12856</v>
      </c>
      <c r="C6300" s="50">
        <v>0.6792</v>
      </c>
      <c r="D6300" s="51">
        <v>0.0792</v>
      </c>
      <c r="E6300" s="52">
        <v>0.132</v>
      </c>
      <c r="F6300" s="51">
        <v>936016.0</v>
      </c>
      <c r="G6300" s="49" t="s">
        <v>56</v>
      </c>
      <c r="H6300" s="51">
        <v>2020.0</v>
      </c>
      <c r="I6300" s="51">
        <v>31490.0</v>
      </c>
      <c r="J6300" s="49" t="s">
        <v>68</v>
      </c>
      <c r="K6300" s="49" t="s">
        <v>86</v>
      </c>
    </row>
    <row r="6301">
      <c r="A6301" s="49" t="s">
        <v>12857</v>
      </c>
      <c r="B6301" s="49" t="s">
        <v>12858</v>
      </c>
      <c r="C6301" s="50">
        <v>15.34</v>
      </c>
      <c r="D6301" s="51">
        <v>0.34</v>
      </c>
      <c r="E6301" s="52">
        <v>0.0227</v>
      </c>
      <c r="F6301" s="53">
        <v>2.02E8</v>
      </c>
      <c r="G6301" s="49" t="s">
        <v>56</v>
      </c>
      <c r="I6301" s="51">
        <v>2572.0</v>
      </c>
      <c r="J6301" s="49" t="s">
        <v>68</v>
      </c>
      <c r="K6301" s="49" t="s">
        <v>86</v>
      </c>
    </row>
    <row r="6302">
      <c r="A6302" s="49" t="s">
        <v>12859</v>
      </c>
      <c r="B6302" s="49" t="s">
        <v>12860</v>
      </c>
      <c r="C6302" s="50">
        <v>0.0225</v>
      </c>
      <c r="D6302" s="51">
        <v>0.0024</v>
      </c>
      <c r="E6302" s="52">
        <v>0.1194</v>
      </c>
      <c r="F6302" s="51">
        <v>295919.0</v>
      </c>
      <c r="G6302" s="49" t="s">
        <v>56</v>
      </c>
      <c r="I6302" s="51">
        <v>17888.0</v>
      </c>
      <c r="J6302" s="49" t="s">
        <v>68</v>
      </c>
      <c r="K6302" s="49" t="s">
        <v>86</v>
      </c>
    </row>
    <row r="6303">
      <c r="A6303" s="49" t="s">
        <v>12861</v>
      </c>
      <c r="B6303" s="49" t="s">
        <v>12862</v>
      </c>
      <c r="C6303" s="50">
        <v>11.02</v>
      </c>
      <c r="D6303" s="51">
        <v>-2.03</v>
      </c>
      <c r="E6303" s="52">
        <v>-0.1556</v>
      </c>
      <c r="F6303" s="51">
        <v>3825692.0</v>
      </c>
      <c r="G6303" s="49" t="s">
        <v>56</v>
      </c>
      <c r="H6303" s="51">
        <v>2021.0</v>
      </c>
      <c r="I6303" s="51">
        <v>44725.0</v>
      </c>
      <c r="J6303" s="49" t="s">
        <v>82</v>
      </c>
      <c r="K6303" s="49" t="s">
        <v>244</v>
      </c>
    </row>
    <row r="6304">
      <c r="A6304" s="49" t="s">
        <v>12863</v>
      </c>
      <c r="B6304" s="49" t="s">
        <v>12864</v>
      </c>
      <c r="C6304" s="50">
        <v>0.016</v>
      </c>
      <c r="D6304" s="51">
        <v>-0.0021</v>
      </c>
      <c r="E6304" s="52">
        <v>-0.116</v>
      </c>
      <c r="F6304" s="51">
        <v>5555.0</v>
      </c>
      <c r="G6304" s="49" t="s">
        <v>56</v>
      </c>
      <c r="H6304" s="51">
        <v>2021.0</v>
      </c>
      <c r="I6304" s="51">
        <v>9981.0</v>
      </c>
      <c r="J6304" s="49" t="s">
        <v>82</v>
      </c>
      <c r="K6304" s="49" t="s">
        <v>244</v>
      </c>
    </row>
    <row r="6305">
      <c r="A6305" s="49" t="s">
        <v>12865</v>
      </c>
      <c r="B6305" s="49" t="s">
        <v>12866</v>
      </c>
      <c r="C6305" s="50">
        <v>52.68</v>
      </c>
      <c r="D6305" s="51">
        <v>-2.76</v>
      </c>
      <c r="E6305" s="52">
        <v>-0.0498</v>
      </c>
      <c r="F6305" s="53">
        <v>1.5E10</v>
      </c>
      <c r="G6305" s="49" t="s">
        <v>718</v>
      </c>
      <c r="H6305" s="51">
        <v>1993.0</v>
      </c>
      <c r="I6305" s="51">
        <v>1648505.0</v>
      </c>
      <c r="J6305" s="49" t="s">
        <v>57</v>
      </c>
      <c r="K6305" s="49" t="s">
        <v>1467</v>
      </c>
    </row>
    <row r="6306">
      <c r="A6306" s="49" t="s">
        <v>12867</v>
      </c>
      <c r="B6306" s="49" t="s">
        <v>12868</v>
      </c>
      <c r="C6306" s="50">
        <v>2.77</v>
      </c>
      <c r="D6306" s="51">
        <v>0.0</v>
      </c>
      <c r="E6306" s="52">
        <v>0.0</v>
      </c>
      <c r="F6306" s="53">
        <v>1.34E8</v>
      </c>
      <c r="G6306" s="49" t="s">
        <v>1576</v>
      </c>
      <c r="H6306" s="51">
        <v>2011.0</v>
      </c>
      <c r="I6306" s="51">
        <v>34830.0</v>
      </c>
      <c r="J6306" s="49" t="s">
        <v>107</v>
      </c>
      <c r="K6306" s="49" t="s">
        <v>108</v>
      </c>
    </row>
    <row r="6307">
      <c r="A6307" s="49" t="s">
        <v>12869</v>
      </c>
      <c r="B6307" s="49" t="s">
        <v>12870</v>
      </c>
      <c r="C6307" s="50">
        <v>29.81</v>
      </c>
      <c r="D6307" s="51">
        <v>-0.12</v>
      </c>
      <c r="E6307" s="52">
        <v>-0.004</v>
      </c>
      <c r="F6307" s="53">
        <v>4.04E9</v>
      </c>
      <c r="G6307" s="49" t="s">
        <v>56</v>
      </c>
      <c r="H6307" s="51">
        <v>2021.0</v>
      </c>
      <c r="I6307" s="51">
        <v>402122.0</v>
      </c>
      <c r="J6307" s="49" t="s">
        <v>107</v>
      </c>
      <c r="K6307" s="49" t="s">
        <v>262</v>
      </c>
    </row>
    <row r="6308">
      <c r="A6308" s="49" t="s">
        <v>12871</v>
      </c>
      <c r="B6308" s="49" t="s">
        <v>12872</v>
      </c>
      <c r="C6308" s="50">
        <v>57.56</v>
      </c>
      <c r="D6308" s="51">
        <v>-1.3</v>
      </c>
      <c r="E6308" s="52">
        <v>-0.0221</v>
      </c>
      <c r="F6308" s="53">
        <v>3.03E9</v>
      </c>
      <c r="G6308" s="49" t="s">
        <v>56</v>
      </c>
      <c r="I6308" s="51">
        <v>533574.0</v>
      </c>
      <c r="J6308" s="49" t="s">
        <v>365</v>
      </c>
      <c r="K6308" s="49" t="s">
        <v>1490</v>
      </c>
    </row>
    <row r="6309">
      <c r="A6309" s="49" t="s">
        <v>12873</v>
      </c>
      <c r="B6309" s="49" t="s">
        <v>12874</v>
      </c>
      <c r="C6309" s="50">
        <v>21.87</v>
      </c>
      <c r="D6309" s="51">
        <v>-0.13</v>
      </c>
      <c r="E6309" s="52">
        <v>-0.0059</v>
      </c>
      <c r="F6309" s="54"/>
      <c r="G6309" s="49" t="s">
        <v>56</v>
      </c>
      <c r="I6309" s="51">
        <v>10137.0</v>
      </c>
      <c r="J6309" s="54"/>
      <c r="K6309" s="54"/>
    </row>
    <row r="6310">
      <c r="A6310" s="49" t="s">
        <v>12875</v>
      </c>
      <c r="B6310" s="49" t="s">
        <v>12876</v>
      </c>
      <c r="C6310" s="50">
        <v>9.0</v>
      </c>
      <c r="D6310" s="51">
        <v>0.005</v>
      </c>
      <c r="E6310" s="52">
        <v>6.0E-4</v>
      </c>
      <c r="F6310" s="53">
        <v>1.86E9</v>
      </c>
      <c r="G6310" s="49" t="s">
        <v>259</v>
      </c>
      <c r="H6310" s="51">
        <v>2021.0</v>
      </c>
      <c r="I6310" s="51">
        <v>181196.0</v>
      </c>
      <c r="J6310" s="49" t="s">
        <v>107</v>
      </c>
      <c r="K6310" s="49" t="s">
        <v>2079</v>
      </c>
    </row>
    <row r="6311">
      <c r="A6311" s="49" t="s">
        <v>12877</v>
      </c>
      <c r="B6311" s="49" t="s">
        <v>12878</v>
      </c>
      <c r="C6311" s="50">
        <v>8.15</v>
      </c>
      <c r="D6311" s="51">
        <v>0.02</v>
      </c>
      <c r="E6311" s="52">
        <v>0.0025</v>
      </c>
      <c r="F6311" s="51">
        <v>7.748963E7</v>
      </c>
      <c r="G6311" s="49" t="s">
        <v>56</v>
      </c>
      <c r="H6311" s="51">
        <v>2023.0</v>
      </c>
      <c r="I6311" s="51">
        <v>9951.0</v>
      </c>
      <c r="J6311" s="54"/>
      <c r="K6311" s="54"/>
    </row>
    <row r="6312">
      <c r="A6312" s="49" t="s">
        <v>12879</v>
      </c>
      <c r="B6312" s="49" t="s">
        <v>12880</v>
      </c>
      <c r="C6312" s="50">
        <v>33.37</v>
      </c>
      <c r="D6312" s="51">
        <v>-0.74</v>
      </c>
      <c r="E6312" s="52">
        <v>-0.0217</v>
      </c>
      <c r="F6312" s="53">
        <v>4.72E9</v>
      </c>
      <c r="G6312" s="49" t="s">
        <v>56</v>
      </c>
      <c r="H6312" s="51">
        <v>2013.0</v>
      </c>
      <c r="I6312" s="51">
        <v>1724100.0</v>
      </c>
      <c r="J6312" s="49" t="s">
        <v>68</v>
      </c>
      <c r="K6312" s="49" t="s">
        <v>430</v>
      </c>
    </row>
    <row r="6313">
      <c r="A6313" s="49" t="s">
        <v>12881</v>
      </c>
      <c r="B6313" s="49" t="s">
        <v>12882</v>
      </c>
      <c r="C6313" s="50">
        <v>20.05</v>
      </c>
      <c r="D6313" s="51">
        <v>-0.05</v>
      </c>
      <c r="E6313" s="52">
        <v>-0.0025</v>
      </c>
      <c r="F6313" s="54"/>
      <c r="G6313" s="49" t="s">
        <v>56</v>
      </c>
      <c r="I6313" s="51">
        <v>14233.0</v>
      </c>
      <c r="J6313" s="54"/>
      <c r="K6313" s="54"/>
    </row>
    <row r="6314">
      <c r="A6314" s="49" t="s">
        <v>12883</v>
      </c>
      <c r="B6314" s="49" t="s">
        <v>12884</v>
      </c>
      <c r="C6314" s="50">
        <v>42.71</v>
      </c>
      <c r="D6314" s="51">
        <v>-0.07</v>
      </c>
      <c r="E6314" s="52">
        <v>-0.0016</v>
      </c>
      <c r="F6314" s="53">
        <v>1.05E9</v>
      </c>
      <c r="G6314" s="49" t="s">
        <v>56</v>
      </c>
      <c r="I6314" s="51">
        <v>49231.0</v>
      </c>
      <c r="J6314" s="49" t="s">
        <v>72</v>
      </c>
      <c r="K6314" s="49" t="s">
        <v>133</v>
      </c>
    </row>
    <row r="6315">
      <c r="A6315" s="49" t="s">
        <v>12885</v>
      </c>
      <c r="B6315" s="49" t="s">
        <v>12886</v>
      </c>
      <c r="C6315" s="50">
        <v>41.4</v>
      </c>
      <c r="D6315" s="51">
        <v>-0.98</v>
      </c>
      <c r="E6315" s="52">
        <v>-0.0231</v>
      </c>
      <c r="F6315" s="53">
        <v>3.83E9</v>
      </c>
      <c r="G6315" s="49" t="s">
        <v>56</v>
      </c>
      <c r="H6315" s="51">
        <v>1996.0</v>
      </c>
      <c r="I6315" s="51">
        <v>531581.0</v>
      </c>
      <c r="J6315" s="49" t="s">
        <v>57</v>
      </c>
      <c r="K6315" s="49" t="s">
        <v>893</v>
      </c>
    </row>
    <row r="6316">
      <c r="A6316" s="49" t="s">
        <v>12887</v>
      </c>
      <c r="B6316" s="49" t="s">
        <v>12888</v>
      </c>
      <c r="C6316" s="50">
        <v>29.42</v>
      </c>
      <c r="D6316" s="51">
        <v>-0.24</v>
      </c>
      <c r="E6316" s="52">
        <v>-0.0081</v>
      </c>
      <c r="F6316" s="53">
        <v>4.16E8</v>
      </c>
      <c r="G6316" s="49" t="s">
        <v>56</v>
      </c>
      <c r="H6316" s="51">
        <v>1998.0</v>
      </c>
      <c r="I6316" s="51">
        <v>39321.0</v>
      </c>
      <c r="J6316" s="49" t="s">
        <v>82</v>
      </c>
      <c r="K6316" s="49" t="s">
        <v>178</v>
      </c>
    </row>
    <row r="6317">
      <c r="A6317" s="49" t="s">
        <v>12889</v>
      </c>
      <c r="B6317" s="49" t="s">
        <v>12890</v>
      </c>
      <c r="C6317" s="50">
        <v>69.55</v>
      </c>
      <c r="D6317" s="51">
        <v>-0.87</v>
      </c>
      <c r="E6317" s="52">
        <v>-0.0124</v>
      </c>
      <c r="F6317" s="53">
        <v>4.38E10</v>
      </c>
      <c r="G6317" s="49" t="s">
        <v>56</v>
      </c>
      <c r="I6317" s="51">
        <v>2703272.0</v>
      </c>
      <c r="J6317" s="49" t="s">
        <v>365</v>
      </c>
      <c r="K6317" s="49" t="s">
        <v>1490</v>
      </c>
    </row>
    <row r="6318">
      <c r="A6318" s="49" t="s">
        <v>12891</v>
      </c>
      <c r="B6318" s="49" t="s">
        <v>12892</v>
      </c>
      <c r="C6318" s="50">
        <v>21.167</v>
      </c>
      <c r="D6318" s="51">
        <v>-0.393</v>
      </c>
      <c r="E6318" s="52">
        <v>-0.0182</v>
      </c>
      <c r="F6318" s="53">
        <v>1.33E10</v>
      </c>
      <c r="G6318" s="49" t="s">
        <v>56</v>
      </c>
      <c r="H6318" s="51">
        <v>2019.0</v>
      </c>
      <c r="I6318" s="51">
        <v>39128.0</v>
      </c>
      <c r="J6318" s="49" t="s">
        <v>365</v>
      </c>
      <c r="K6318" s="49" t="s">
        <v>875</v>
      </c>
    </row>
    <row r="6319">
      <c r="A6319" s="49" t="s">
        <v>12893</v>
      </c>
      <c r="B6319" s="49" t="s">
        <v>12894</v>
      </c>
      <c r="C6319" s="50">
        <v>1.25</v>
      </c>
      <c r="D6319" s="51">
        <v>-0.07</v>
      </c>
      <c r="E6319" s="52">
        <v>-0.053</v>
      </c>
      <c r="F6319" s="51">
        <v>8.7350859E7</v>
      </c>
      <c r="G6319" s="54"/>
      <c r="H6319" s="51">
        <v>2023.0</v>
      </c>
      <c r="I6319" s="51">
        <v>44628.0</v>
      </c>
      <c r="J6319" s="49" t="s">
        <v>95</v>
      </c>
      <c r="K6319" s="49" t="s">
        <v>1389</v>
      </c>
    </row>
    <row r="6320">
      <c r="A6320" s="49" t="s">
        <v>12895</v>
      </c>
      <c r="B6320" s="49" t="s">
        <v>12896</v>
      </c>
      <c r="C6320" s="50">
        <v>7.55</v>
      </c>
      <c r="D6320" s="51">
        <v>-0.17</v>
      </c>
      <c r="E6320" s="52">
        <v>-0.022</v>
      </c>
      <c r="F6320" s="53">
        <v>4.24E8</v>
      </c>
      <c r="G6320" s="49" t="s">
        <v>56</v>
      </c>
      <c r="H6320" s="51">
        <v>2015.0</v>
      </c>
      <c r="I6320" s="51">
        <v>181420.0</v>
      </c>
      <c r="J6320" s="49" t="s">
        <v>68</v>
      </c>
      <c r="K6320" s="49" t="s">
        <v>86</v>
      </c>
    </row>
    <row r="6321">
      <c r="A6321" s="49" t="s">
        <v>12897</v>
      </c>
      <c r="B6321" s="49" t="s">
        <v>12898</v>
      </c>
      <c r="C6321" s="50">
        <v>23.63</v>
      </c>
      <c r="D6321" s="51">
        <v>0.02</v>
      </c>
      <c r="E6321" s="52">
        <v>9.0E-4</v>
      </c>
      <c r="F6321" s="54"/>
      <c r="G6321" s="49" t="s">
        <v>56</v>
      </c>
      <c r="I6321" s="51">
        <v>3932.0</v>
      </c>
      <c r="J6321" s="54"/>
      <c r="K6321" s="54"/>
    </row>
    <row r="6322">
      <c r="A6322" s="49" t="s">
        <v>12899</v>
      </c>
      <c r="B6322" s="49" t="s">
        <v>12900</v>
      </c>
      <c r="C6322" s="50">
        <v>16.67</v>
      </c>
      <c r="D6322" s="51">
        <v>-0.55</v>
      </c>
      <c r="E6322" s="52">
        <v>-0.0319</v>
      </c>
      <c r="F6322" s="53">
        <v>4.59E8</v>
      </c>
      <c r="G6322" s="49" t="s">
        <v>56</v>
      </c>
      <c r="H6322" s="51">
        <v>1997.0</v>
      </c>
      <c r="I6322" s="51">
        <v>68478.0</v>
      </c>
      <c r="J6322" s="49" t="s">
        <v>95</v>
      </c>
      <c r="K6322" s="49" t="s">
        <v>362</v>
      </c>
    </row>
    <row r="6323">
      <c r="A6323" s="49" t="s">
        <v>12901</v>
      </c>
      <c r="B6323" s="49" t="s">
        <v>12902</v>
      </c>
      <c r="C6323" s="50">
        <v>4.375</v>
      </c>
      <c r="D6323" s="51">
        <v>0.135</v>
      </c>
      <c r="E6323" s="52">
        <v>0.0318</v>
      </c>
      <c r="F6323" s="51">
        <v>6.4847348E7</v>
      </c>
      <c r="G6323" s="49" t="s">
        <v>121</v>
      </c>
      <c r="H6323" s="54"/>
      <c r="I6323" s="51">
        <v>9344.0</v>
      </c>
      <c r="J6323" s="49" t="s">
        <v>95</v>
      </c>
      <c r="K6323" s="49" t="s">
        <v>540</v>
      </c>
    </row>
    <row r="6324">
      <c r="A6324" s="49" t="s">
        <v>12903</v>
      </c>
      <c r="B6324" s="49" t="s">
        <v>12904</v>
      </c>
      <c r="C6324" s="50">
        <v>1.57</v>
      </c>
      <c r="D6324" s="51">
        <v>-0.06</v>
      </c>
      <c r="E6324" s="52">
        <v>-0.0368</v>
      </c>
      <c r="F6324" s="51">
        <v>1.48365E7</v>
      </c>
      <c r="G6324" s="49" t="s">
        <v>56</v>
      </c>
      <c r="H6324" s="51">
        <v>2023.0</v>
      </c>
      <c r="I6324" s="51">
        <v>29762.0</v>
      </c>
      <c r="J6324" s="54"/>
      <c r="K6324" s="54"/>
    </row>
    <row r="6325">
      <c r="A6325" s="49" t="s">
        <v>12905</v>
      </c>
      <c r="B6325" s="49" t="s">
        <v>12906</v>
      </c>
      <c r="C6325" s="50">
        <v>113.0</v>
      </c>
      <c r="D6325" s="51">
        <v>-0.82</v>
      </c>
      <c r="E6325" s="52">
        <v>-0.0072</v>
      </c>
      <c r="F6325" s="53">
        <v>1.05E10</v>
      </c>
      <c r="G6325" s="49" t="s">
        <v>56</v>
      </c>
      <c r="I6325" s="51">
        <v>753839.0</v>
      </c>
      <c r="J6325" s="49" t="s">
        <v>82</v>
      </c>
      <c r="K6325" s="49" t="s">
        <v>83</v>
      </c>
    </row>
    <row r="6326">
      <c r="A6326" s="49" t="s">
        <v>12907</v>
      </c>
      <c r="B6326" s="49" t="s">
        <v>12908</v>
      </c>
      <c r="C6326" s="50">
        <v>7.5</v>
      </c>
      <c r="D6326" s="51">
        <v>-0.02</v>
      </c>
      <c r="E6326" s="52">
        <v>-0.0027</v>
      </c>
      <c r="F6326" s="53">
        <v>4.22E8</v>
      </c>
      <c r="G6326" s="49" t="s">
        <v>56</v>
      </c>
      <c r="H6326" s="51">
        <v>2018.0</v>
      </c>
      <c r="I6326" s="51">
        <v>2735607.0</v>
      </c>
      <c r="J6326" s="49" t="s">
        <v>82</v>
      </c>
      <c r="K6326" s="49" t="s">
        <v>139</v>
      </c>
    </row>
    <row r="6327">
      <c r="A6327" s="49" t="s">
        <v>12909</v>
      </c>
      <c r="B6327" s="49" t="s">
        <v>12910</v>
      </c>
      <c r="C6327" s="50">
        <v>4.29</v>
      </c>
      <c r="D6327" s="51">
        <v>0.02</v>
      </c>
      <c r="E6327" s="52">
        <v>0.0047</v>
      </c>
      <c r="F6327" s="53">
        <v>1.73E8</v>
      </c>
      <c r="G6327" s="49" t="s">
        <v>56</v>
      </c>
      <c r="H6327" s="51">
        <v>1997.0</v>
      </c>
      <c r="I6327" s="51">
        <v>484319.0</v>
      </c>
      <c r="J6327" s="49" t="s">
        <v>95</v>
      </c>
      <c r="K6327" s="49" t="s">
        <v>540</v>
      </c>
    </row>
    <row r="6328">
      <c r="A6328" s="49" t="s">
        <v>12911</v>
      </c>
      <c r="B6328" s="49" t="s">
        <v>12912</v>
      </c>
      <c r="C6328" s="50">
        <v>2.35</v>
      </c>
      <c r="D6328" s="51">
        <v>-0.1</v>
      </c>
      <c r="E6328" s="52">
        <v>-0.0408</v>
      </c>
      <c r="F6328" s="51">
        <v>3.8520803E7</v>
      </c>
      <c r="G6328" s="49" t="s">
        <v>56</v>
      </c>
      <c r="H6328" s="51">
        <v>2016.0</v>
      </c>
      <c r="I6328" s="51">
        <v>24878.0</v>
      </c>
      <c r="J6328" s="49" t="s">
        <v>82</v>
      </c>
      <c r="K6328" s="49" t="s">
        <v>178</v>
      </c>
    </row>
    <row r="6329">
      <c r="A6329" s="49" t="s">
        <v>12913</v>
      </c>
      <c r="B6329" s="49" t="s">
        <v>12914</v>
      </c>
      <c r="C6329" s="50">
        <v>38.24</v>
      </c>
      <c r="D6329" s="51">
        <v>-0.27</v>
      </c>
      <c r="E6329" s="52">
        <v>-0.007</v>
      </c>
      <c r="F6329" s="51">
        <v>0.0</v>
      </c>
      <c r="G6329" s="49" t="s">
        <v>56</v>
      </c>
      <c r="I6329" s="51">
        <v>18754.0</v>
      </c>
      <c r="J6329" s="49" t="s">
        <v>72</v>
      </c>
      <c r="K6329" s="49" t="s">
        <v>552</v>
      </c>
    </row>
    <row r="6330">
      <c r="A6330" s="49" t="s">
        <v>12915</v>
      </c>
      <c r="B6330" s="49" t="s">
        <v>12916</v>
      </c>
      <c r="C6330" s="50">
        <v>0.456</v>
      </c>
      <c r="D6330" s="51">
        <v>-0.014</v>
      </c>
      <c r="E6330" s="52">
        <v>-0.0298</v>
      </c>
      <c r="F6330" s="51">
        <v>1.3942405E7</v>
      </c>
      <c r="G6330" s="49" t="s">
        <v>56</v>
      </c>
      <c r="I6330" s="51">
        <v>36873.0</v>
      </c>
      <c r="J6330" s="49" t="s">
        <v>82</v>
      </c>
      <c r="K6330" s="49" t="s">
        <v>211</v>
      </c>
    </row>
    <row r="6331">
      <c r="A6331" s="49" t="s">
        <v>12917</v>
      </c>
      <c r="B6331" s="49" t="s">
        <v>12918</v>
      </c>
      <c r="C6331" s="50">
        <v>0.0114</v>
      </c>
      <c r="D6331" s="51">
        <v>0.0054</v>
      </c>
      <c r="E6331" s="52">
        <v>0.9</v>
      </c>
      <c r="F6331" s="51">
        <v>348560.0</v>
      </c>
      <c r="G6331" s="49" t="s">
        <v>56</v>
      </c>
      <c r="I6331" s="51">
        <v>532.0</v>
      </c>
      <c r="J6331" s="49" t="s">
        <v>82</v>
      </c>
      <c r="K6331" s="49" t="s">
        <v>211</v>
      </c>
    </row>
    <row r="6332">
      <c r="A6332" s="49" t="s">
        <v>12919</v>
      </c>
      <c r="B6332" s="49" t="s">
        <v>12920</v>
      </c>
      <c r="C6332" s="50">
        <v>67.26</v>
      </c>
      <c r="D6332" s="51">
        <v>-1.43</v>
      </c>
      <c r="E6332" s="52">
        <v>-0.0208</v>
      </c>
      <c r="F6332" s="53">
        <v>5.11E9</v>
      </c>
      <c r="G6332" s="49" t="s">
        <v>56</v>
      </c>
      <c r="I6332" s="51">
        <v>408168.0</v>
      </c>
      <c r="J6332" s="49" t="s">
        <v>72</v>
      </c>
      <c r="K6332" s="49" t="s">
        <v>133</v>
      </c>
    </row>
    <row r="6333">
      <c r="A6333" s="49" t="s">
        <v>12921</v>
      </c>
      <c r="B6333" s="49" t="s">
        <v>12922</v>
      </c>
      <c r="C6333" s="50">
        <v>15.15</v>
      </c>
      <c r="D6333" s="51">
        <v>0.25</v>
      </c>
      <c r="E6333" s="52">
        <v>0.0168</v>
      </c>
      <c r="F6333" s="53">
        <v>1.01E8</v>
      </c>
      <c r="G6333" s="49" t="s">
        <v>56</v>
      </c>
      <c r="H6333" s="51">
        <v>2006.0</v>
      </c>
      <c r="I6333" s="51">
        <v>446.0</v>
      </c>
      <c r="J6333" s="49" t="s">
        <v>72</v>
      </c>
      <c r="K6333" s="49" t="s">
        <v>133</v>
      </c>
    </row>
    <row r="6334">
      <c r="A6334" s="49" t="s">
        <v>12923</v>
      </c>
      <c r="B6334" s="49" t="s">
        <v>12924</v>
      </c>
      <c r="C6334" s="50">
        <v>22.31</v>
      </c>
      <c r="D6334" s="51">
        <v>0.36</v>
      </c>
      <c r="E6334" s="52">
        <v>0.0164</v>
      </c>
      <c r="F6334" s="53">
        <v>1.97E8</v>
      </c>
      <c r="G6334" s="49" t="s">
        <v>56</v>
      </c>
      <c r="H6334" s="51">
        <v>2021.0</v>
      </c>
      <c r="I6334" s="51">
        <v>20796.0</v>
      </c>
      <c r="J6334" s="49" t="s">
        <v>72</v>
      </c>
      <c r="K6334" s="49" t="s">
        <v>878</v>
      </c>
    </row>
    <row r="6335">
      <c r="A6335" s="49" t="s">
        <v>12925</v>
      </c>
      <c r="B6335" s="49" t="s">
        <v>12926</v>
      </c>
      <c r="C6335" s="50">
        <v>133.08</v>
      </c>
      <c r="D6335" s="51">
        <v>-1.29</v>
      </c>
      <c r="E6335" s="52">
        <v>-0.0096</v>
      </c>
      <c r="F6335" s="53">
        <v>5.68E9</v>
      </c>
      <c r="G6335" s="49" t="s">
        <v>56</v>
      </c>
      <c r="I6335" s="51">
        <v>220635.0</v>
      </c>
      <c r="J6335" s="49" t="s">
        <v>95</v>
      </c>
      <c r="K6335" s="49" t="s">
        <v>111</v>
      </c>
    </row>
    <row r="6336">
      <c r="A6336" s="49" t="s">
        <v>12927</v>
      </c>
      <c r="B6336" s="49" t="s">
        <v>12928</v>
      </c>
      <c r="C6336" s="50">
        <v>9.3</v>
      </c>
      <c r="D6336" s="51">
        <v>-0.06</v>
      </c>
      <c r="E6336" s="52">
        <v>-0.0064</v>
      </c>
      <c r="F6336" s="51">
        <v>5.779645E7</v>
      </c>
      <c r="G6336" s="49" t="s">
        <v>56</v>
      </c>
      <c r="H6336" s="51">
        <v>2022.0</v>
      </c>
      <c r="I6336" s="51">
        <v>1289.0</v>
      </c>
      <c r="J6336" s="49" t="s">
        <v>82</v>
      </c>
      <c r="K6336" s="49" t="s">
        <v>211</v>
      </c>
    </row>
    <row r="6337">
      <c r="A6337" s="49" t="s">
        <v>12929</v>
      </c>
      <c r="B6337" s="49" t="s">
        <v>12930</v>
      </c>
      <c r="C6337" s="50">
        <v>0.545</v>
      </c>
      <c r="D6337" s="51">
        <v>-0.021</v>
      </c>
      <c r="E6337" s="52">
        <v>-0.0371</v>
      </c>
      <c r="F6337" s="51">
        <v>1.9028068E7</v>
      </c>
      <c r="G6337" s="49" t="s">
        <v>56</v>
      </c>
      <c r="H6337" s="51">
        <v>2005.0</v>
      </c>
      <c r="I6337" s="51">
        <v>36493.0</v>
      </c>
      <c r="J6337" s="49" t="s">
        <v>82</v>
      </c>
      <c r="K6337" s="49" t="s">
        <v>178</v>
      </c>
    </row>
    <row r="6338">
      <c r="A6338" s="49" t="s">
        <v>12931</v>
      </c>
      <c r="B6338" s="49" t="s">
        <v>12932</v>
      </c>
      <c r="C6338" s="50">
        <v>13.4</v>
      </c>
      <c r="D6338" s="51">
        <v>-0.23</v>
      </c>
      <c r="E6338" s="52">
        <v>-0.0169</v>
      </c>
      <c r="F6338" s="53">
        <v>8.58E9</v>
      </c>
      <c r="G6338" s="49" t="s">
        <v>1521</v>
      </c>
      <c r="I6338" s="51">
        <v>270855.0</v>
      </c>
      <c r="J6338" s="49" t="s">
        <v>223</v>
      </c>
      <c r="K6338" s="49" t="s">
        <v>953</v>
      </c>
    </row>
    <row r="6339">
      <c r="A6339" s="49" t="s">
        <v>12933</v>
      </c>
      <c r="B6339" s="49" t="s">
        <v>12934</v>
      </c>
      <c r="C6339" s="50">
        <v>50.78</v>
      </c>
      <c r="D6339" s="51">
        <v>-0.08</v>
      </c>
      <c r="E6339" s="52">
        <v>-0.0016</v>
      </c>
      <c r="F6339" s="53">
        <v>1.26E10</v>
      </c>
      <c r="G6339" s="49" t="s">
        <v>56</v>
      </c>
      <c r="H6339" s="51">
        <v>2010.0</v>
      </c>
      <c r="I6339" s="51">
        <v>1168078.0</v>
      </c>
      <c r="J6339" s="49" t="s">
        <v>107</v>
      </c>
      <c r="K6339" s="49" t="s">
        <v>262</v>
      </c>
    </row>
    <row r="6340">
      <c r="A6340" s="49" t="s">
        <v>12935</v>
      </c>
      <c r="B6340" s="49" t="s">
        <v>12936</v>
      </c>
      <c r="C6340" s="50">
        <v>3.27</v>
      </c>
      <c r="D6340" s="51">
        <v>0.09</v>
      </c>
      <c r="E6340" s="52">
        <v>0.0283</v>
      </c>
      <c r="F6340" s="51">
        <v>1.7187699E7</v>
      </c>
      <c r="G6340" s="49" t="s">
        <v>56</v>
      </c>
      <c r="I6340" s="51">
        <v>15956.0</v>
      </c>
      <c r="J6340" s="49" t="s">
        <v>107</v>
      </c>
      <c r="K6340" s="49" t="s">
        <v>348</v>
      </c>
    </row>
    <row r="6341">
      <c r="A6341" s="49" t="s">
        <v>12937</v>
      </c>
      <c r="B6341" s="49" t="s">
        <v>12938</v>
      </c>
      <c r="C6341" s="50">
        <v>6.1</v>
      </c>
      <c r="D6341" s="51">
        <v>-0.19</v>
      </c>
      <c r="E6341" s="52">
        <v>-0.0302</v>
      </c>
      <c r="F6341" s="53">
        <v>5.15E8</v>
      </c>
      <c r="G6341" s="49" t="s">
        <v>56</v>
      </c>
      <c r="I6341" s="51">
        <v>375245.0</v>
      </c>
      <c r="J6341" s="49" t="s">
        <v>57</v>
      </c>
      <c r="K6341" s="49" t="s">
        <v>1795</v>
      </c>
    </row>
    <row r="6342">
      <c r="A6342" s="49" t="s">
        <v>12939</v>
      </c>
      <c r="B6342" s="49" t="s">
        <v>12940</v>
      </c>
      <c r="C6342" s="50">
        <v>14.13</v>
      </c>
      <c r="D6342" s="51">
        <v>0.16</v>
      </c>
      <c r="E6342" s="52">
        <v>0.0115</v>
      </c>
      <c r="F6342" s="53">
        <v>2.88E9</v>
      </c>
      <c r="G6342" s="49" t="s">
        <v>121</v>
      </c>
      <c r="H6342" s="54"/>
      <c r="I6342" s="51">
        <v>1239023.0</v>
      </c>
      <c r="J6342" s="54"/>
      <c r="K6342" s="54"/>
    </row>
    <row r="6343">
      <c r="A6343" s="49" t="s">
        <v>12941</v>
      </c>
      <c r="B6343" s="49" t="s">
        <v>12942</v>
      </c>
      <c r="C6343" s="50">
        <v>4.15</v>
      </c>
      <c r="D6343" s="51">
        <v>0.03</v>
      </c>
      <c r="E6343" s="52">
        <v>0.0073</v>
      </c>
      <c r="F6343" s="53">
        <v>1.05E8</v>
      </c>
      <c r="G6343" s="49" t="s">
        <v>56</v>
      </c>
      <c r="H6343" s="51">
        <v>2011.0</v>
      </c>
      <c r="I6343" s="51">
        <v>68257.0</v>
      </c>
      <c r="J6343" s="49" t="s">
        <v>72</v>
      </c>
      <c r="K6343" s="49" t="s">
        <v>650</v>
      </c>
    </row>
    <row r="6344">
      <c r="A6344" s="49" t="s">
        <v>12943</v>
      </c>
      <c r="B6344" s="49" t="s">
        <v>12944</v>
      </c>
      <c r="C6344" s="50">
        <v>23.3499</v>
      </c>
      <c r="D6344" s="51">
        <v>-1.0E-4</v>
      </c>
      <c r="E6344" s="52">
        <v>0.0</v>
      </c>
      <c r="F6344" s="53">
        <v>5.93E8</v>
      </c>
      <c r="G6344" s="49" t="s">
        <v>56</v>
      </c>
      <c r="I6344" s="51">
        <v>2202.0</v>
      </c>
      <c r="J6344" s="49" t="s">
        <v>72</v>
      </c>
      <c r="K6344" s="49" t="s">
        <v>650</v>
      </c>
    </row>
    <row r="6345">
      <c r="A6345" s="49" t="s">
        <v>12945</v>
      </c>
      <c r="B6345" s="49" t="s">
        <v>12946</v>
      </c>
      <c r="C6345" s="50">
        <v>1.23</v>
      </c>
      <c r="D6345" s="51">
        <v>0.0</v>
      </c>
      <c r="E6345" s="52">
        <v>0.0</v>
      </c>
      <c r="F6345" s="53">
        <v>1.42E8</v>
      </c>
      <c r="G6345" s="49" t="s">
        <v>56</v>
      </c>
      <c r="H6345" s="51">
        <v>2020.0</v>
      </c>
      <c r="I6345" s="51">
        <v>60130.0</v>
      </c>
      <c r="J6345" s="49" t="s">
        <v>95</v>
      </c>
      <c r="K6345" s="49" t="s">
        <v>104</v>
      </c>
    </row>
    <row r="6346">
      <c r="A6346" s="49" t="s">
        <v>12947</v>
      </c>
      <c r="B6346" s="49" t="s">
        <v>12948</v>
      </c>
      <c r="C6346" s="50">
        <v>15.32</v>
      </c>
      <c r="D6346" s="51">
        <v>-0.15</v>
      </c>
      <c r="E6346" s="52">
        <v>-0.0097</v>
      </c>
      <c r="F6346" s="53">
        <v>1.87E8</v>
      </c>
      <c r="G6346" s="49" t="s">
        <v>56</v>
      </c>
      <c r="H6346" s="51">
        <v>2017.0</v>
      </c>
      <c r="I6346" s="51">
        <v>28301.0</v>
      </c>
      <c r="J6346" s="49" t="s">
        <v>107</v>
      </c>
      <c r="K6346" s="49" t="s">
        <v>262</v>
      </c>
    </row>
    <row r="6347">
      <c r="A6347" s="49" t="s">
        <v>12949</v>
      </c>
      <c r="B6347" s="49" t="s">
        <v>12950</v>
      </c>
      <c r="C6347" s="50">
        <v>36.69</v>
      </c>
      <c r="D6347" s="51">
        <v>-1.75</v>
      </c>
      <c r="E6347" s="52">
        <v>-0.0455</v>
      </c>
      <c r="F6347" s="53">
        <v>1.32E9</v>
      </c>
      <c r="G6347" s="49" t="s">
        <v>56</v>
      </c>
      <c r="H6347" s="51">
        <v>2012.0</v>
      </c>
      <c r="I6347" s="51">
        <v>794092.0</v>
      </c>
      <c r="J6347" s="49" t="s">
        <v>107</v>
      </c>
      <c r="K6347" s="49" t="s">
        <v>348</v>
      </c>
    </row>
    <row r="6348">
      <c r="A6348" s="49" t="s">
        <v>12951</v>
      </c>
      <c r="B6348" s="49" t="s">
        <v>12952</v>
      </c>
      <c r="C6348" s="50">
        <v>0.754</v>
      </c>
      <c r="D6348" s="51">
        <v>0.0239</v>
      </c>
      <c r="E6348" s="52">
        <v>0.0327</v>
      </c>
      <c r="F6348" s="51">
        <v>5301829.0</v>
      </c>
      <c r="G6348" s="49" t="s">
        <v>56</v>
      </c>
      <c r="H6348" s="51">
        <v>1996.0</v>
      </c>
      <c r="I6348" s="51">
        <v>15639.0</v>
      </c>
      <c r="J6348" s="49" t="s">
        <v>82</v>
      </c>
      <c r="K6348" s="49" t="s">
        <v>1454</v>
      </c>
    </row>
    <row r="6349">
      <c r="A6349" s="49" t="s">
        <v>12953</v>
      </c>
      <c r="B6349" s="49" t="s">
        <v>12954</v>
      </c>
      <c r="C6349" s="50">
        <v>11.71</v>
      </c>
      <c r="D6349" s="51">
        <v>-0.1</v>
      </c>
      <c r="E6349" s="52">
        <v>-0.0085</v>
      </c>
      <c r="F6349" s="53">
        <v>7.86E8</v>
      </c>
      <c r="G6349" s="49" t="s">
        <v>56</v>
      </c>
      <c r="H6349" s="51">
        <v>1994.0</v>
      </c>
      <c r="I6349" s="51">
        <v>558471.0</v>
      </c>
      <c r="J6349" s="49" t="s">
        <v>107</v>
      </c>
      <c r="K6349" s="49" t="s">
        <v>819</v>
      </c>
    </row>
    <row r="6350">
      <c r="A6350" s="49" t="s">
        <v>12955</v>
      </c>
      <c r="B6350" s="49" t="s">
        <v>12956</v>
      </c>
      <c r="C6350" s="50">
        <v>35.75</v>
      </c>
      <c r="D6350" s="51">
        <v>-0.68</v>
      </c>
      <c r="E6350" s="52">
        <v>-0.0187</v>
      </c>
      <c r="F6350" s="53">
        <v>5.45E9</v>
      </c>
      <c r="G6350" s="49" t="s">
        <v>422</v>
      </c>
      <c r="H6350" s="51">
        <v>2010.0</v>
      </c>
      <c r="I6350" s="51">
        <v>1443857.0</v>
      </c>
      <c r="J6350" s="49" t="s">
        <v>57</v>
      </c>
      <c r="K6350" s="49" t="s">
        <v>111</v>
      </c>
    </row>
    <row r="6351">
      <c r="A6351" s="49" t="s">
        <v>12957</v>
      </c>
      <c r="B6351" s="49" t="s">
        <v>12958</v>
      </c>
      <c r="C6351" s="50">
        <v>42.63</v>
      </c>
      <c r="D6351" s="51">
        <v>0.04</v>
      </c>
      <c r="E6351" s="52">
        <v>9.0E-4</v>
      </c>
      <c r="F6351" s="53">
        <v>2.07E9</v>
      </c>
      <c r="G6351" s="49" t="s">
        <v>56</v>
      </c>
      <c r="I6351" s="51">
        <v>525324.0</v>
      </c>
      <c r="J6351" s="49" t="s">
        <v>82</v>
      </c>
      <c r="K6351" s="49" t="s">
        <v>745</v>
      </c>
    </row>
    <row r="6352">
      <c r="A6352" s="49" t="s">
        <v>12959</v>
      </c>
      <c r="B6352" s="49" t="s">
        <v>12960</v>
      </c>
      <c r="C6352" s="50">
        <v>0.66</v>
      </c>
      <c r="D6352" s="51">
        <v>-0.012</v>
      </c>
      <c r="E6352" s="52">
        <v>-0.0179</v>
      </c>
      <c r="F6352" s="51">
        <v>3696673.0</v>
      </c>
      <c r="G6352" s="49" t="s">
        <v>56</v>
      </c>
      <c r="I6352" s="51">
        <v>2322.0</v>
      </c>
      <c r="J6352" s="49" t="s">
        <v>95</v>
      </c>
      <c r="K6352" s="49" t="s">
        <v>540</v>
      </c>
    </row>
    <row r="6353">
      <c r="A6353" s="49" t="s">
        <v>12961</v>
      </c>
      <c r="B6353" s="49" t="s">
        <v>12962</v>
      </c>
      <c r="C6353" s="50">
        <v>32.92</v>
      </c>
      <c r="D6353" s="51">
        <v>-0.66</v>
      </c>
      <c r="E6353" s="52">
        <v>-0.0197</v>
      </c>
      <c r="F6353" s="53">
        <v>5.91E9</v>
      </c>
      <c r="G6353" s="49" t="s">
        <v>56</v>
      </c>
      <c r="H6353" s="51">
        <v>2011.0</v>
      </c>
      <c r="I6353" s="51">
        <v>1316672.0</v>
      </c>
      <c r="J6353" s="49" t="s">
        <v>68</v>
      </c>
      <c r="K6353" s="49" t="s">
        <v>86</v>
      </c>
    </row>
    <row r="6354">
      <c r="A6354" s="49" t="s">
        <v>12963</v>
      </c>
      <c r="B6354" s="49" t="s">
        <v>12964</v>
      </c>
      <c r="C6354" s="50">
        <v>26.12</v>
      </c>
      <c r="D6354" s="51">
        <v>-1.13</v>
      </c>
      <c r="E6354" s="52">
        <v>-0.0415</v>
      </c>
      <c r="F6354" s="53">
        <v>9.99E8</v>
      </c>
      <c r="G6354" s="49" t="s">
        <v>56</v>
      </c>
      <c r="I6354" s="51">
        <v>267239.0</v>
      </c>
      <c r="J6354" s="49" t="s">
        <v>72</v>
      </c>
      <c r="K6354" s="49" t="s">
        <v>133</v>
      </c>
    </row>
    <row r="6355">
      <c r="A6355" s="49" t="s">
        <v>12965</v>
      </c>
      <c r="B6355" s="49" t="s">
        <v>12966</v>
      </c>
      <c r="C6355" s="50">
        <v>0.8939</v>
      </c>
      <c r="D6355" s="51">
        <v>-0.1061</v>
      </c>
      <c r="E6355" s="52">
        <v>-0.1061</v>
      </c>
      <c r="F6355" s="51">
        <v>5.6431907E7</v>
      </c>
      <c r="G6355" s="49" t="s">
        <v>1172</v>
      </c>
      <c r="H6355" s="51">
        <v>2022.0</v>
      </c>
      <c r="I6355" s="51">
        <v>437652.0</v>
      </c>
      <c r="J6355" s="49" t="s">
        <v>95</v>
      </c>
      <c r="K6355" s="49" t="s">
        <v>388</v>
      </c>
    </row>
    <row r="6356">
      <c r="A6356" s="49" t="s">
        <v>12967</v>
      </c>
      <c r="B6356" s="49" t="s">
        <v>12968</v>
      </c>
      <c r="C6356" s="50">
        <v>40.18</v>
      </c>
      <c r="D6356" s="51">
        <v>-1.73</v>
      </c>
      <c r="E6356" s="52">
        <v>-0.0413</v>
      </c>
      <c r="F6356" s="53">
        <v>1.1E9</v>
      </c>
      <c r="G6356" s="49" t="s">
        <v>56</v>
      </c>
      <c r="I6356" s="51">
        <v>380959.0</v>
      </c>
      <c r="J6356" s="49" t="s">
        <v>72</v>
      </c>
      <c r="K6356" s="49" t="s">
        <v>312</v>
      </c>
    </row>
    <row r="6357">
      <c r="A6357" s="49" t="s">
        <v>12969</v>
      </c>
      <c r="B6357" s="49" t="s">
        <v>12970</v>
      </c>
      <c r="C6357" s="50">
        <v>10.0001</v>
      </c>
      <c r="D6357" s="51">
        <v>-0.324</v>
      </c>
      <c r="E6357" s="52">
        <v>-0.0314</v>
      </c>
      <c r="F6357" s="53">
        <v>6.07E8</v>
      </c>
      <c r="G6357" s="49" t="s">
        <v>56</v>
      </c>
      <c r="I6357" s="51">
        <v>1058.0</v>
      </c>
      <c r="J6357" s="49" t="s">
        <v>95</v>
      </c>
      <c r="K6357" s="49" t="s">
        <v>388</v>
      </c>
    </row>
    <row r="6358">
      <c r="A6358" s="49" t="s">
        <v>12971</v>
      </c>
      <c r="B6358" s="49" t="s">
        <v>12972</v>
      </c>
      <c r="C6358" s="50">
        <v>216.9</v>
      </c>
      <c r="D6358" s="51">
        <v>-5.04</v>
      </c>
      <c r="E6358" s="52">
        <v>-0.0227</v>
      </c>
      <c r="F6358" s="53">
        <v>2.14E10</v>
      </c>
      <c r="G6358" s="49" t="s">
        <v>56</v>
      </c>
      <c r="I6358" s="51">
        <v>282842.0</v>
      </c>
      <c r="J6358" s="49" t="s">
        <v>82</v>
      </c>
      <c r="K6358" s="49" t="s">
        <v>379</v>
      </c>
    </row>
    <row r="6359">
      <c r="A6359" s="49" t="s">
        <v>12973</v>
      </c>
      <c r="B6359" s="49" t="s">
        <v>12974</v>
      </c>
      <c r="C6359" s="50">
        <v>21.73</v>
      </c>
      <c r="D6359" s="51">
        <v>0.09</v>
      </c>
      <c r="E6359" s="52">
        <v>0.0042</v>
      </c>
      <c r="F6359" s="53">
        <v>1.16E9</v>
      </c>
      <c r="G6359" s="49" t="s">
        <v>56</v>
      </c>
      <c r="I6359" s="51">
        <v>118848.0</v>
      </c>
      <c r="J6359" s="49" t="s">
        <v>72</v>
      </c>
      <c r="K6359" s="49" t="s">
        <v>133</v>
      </c>
    </row>
    <row r="6360">
      <c r="A6360" s="49" t="s">
        <v>12975</v>
      </c>
      <c r="B6360" s="49" t="s">
        <v>12976</v>
      </c>
      <c r="C6360" s="50">
        <v>3.68</v>
      </c>
      <c r="D6360" s="51">
        <v>-0.1</v>
      </c>
      <c r="E6360" s="52">
        <v>-0.0265</v>
      </c>
      <c r="F6360" s="53">
        <v>5.73E8</v>
      </c>
      <c r="G6360" s="49" t="s">
        <v>56</v>
      </c>
      <c r="H6360" s="51">
        <v>2020.0</v>
      </c>
      <c r="I6360" s="51">
        <v>2569061.0</v>
      </c>
      <c r="J6360" s="49" t="s">
        <v>107</v>
      </c>
      <c r="K6360" s="49" t="s">
        <v>262</v>
      </c>
    </row>
    <row r="6361">
      <c r="A6361" s="49" t="s">
        <v>12977</v>
      </c>
      <c r="B6361" s="49" t="s">
        <v>12978</v>
      </c>
      <c r="C6361" s="50">
        <v>28.67</v>
      </c>
      <c r="D6361" s="51">
        <v>-0.46</v>
      </c>
      <c r="E6361" s="52">
        <v>-0.0158</v>
      </c>
      <c r="F6361" s="53">
        <v>3.13E9</v>
      </c>
      <c r="G6361" s="49" t="s">
        <v>56</v>
      </c>
      <c r="H6361" s="51">
        <v>2020.0</v>
      </c>
      <c r="I6361" s="51">
        <v>235174.0</v>
      </c>
      <c r="J6361" s="49" t="s">
        <v>72</v>
      </c>
      <c r="K6361" s="49" t="s">
        <v>321</v>
      </c>
    </row>
    <row r="6362">
      <c r="A6362" s="49" t="s">
        <v>12979</v>
      </c>
      <c r="B6362" s="49" t="s">
        <v>12980</v>
      </c>
      <c r="C6362" s="50">
        <v>12.57</v>
      </c>
      <c r="D6362" s="51">
        <v>-0.44</v>
      </c>
      <c r="E6362" s="52">
        <v>-0.0338</v>
      </c>
      <c r="F6362" s="53">
        <v>1.21E9</v>
      </c>
      <c r="G6362" s="49" t="s">
        <v>56</v>
      </c>
      <c r="H6362" s="51">
        <v>2021.0</v>
      </c>
      <c r="I6362" s="51">
        <v>236573.0</v>
      </c>
      <c r="J6362" s="49" t="s">
        <v>107</v>
      </c>
      <c r="K6362" s="49" t="s">
        <v>262</v>
      </c>
    </row>
    <row r="6363">
      <c r="A6363" s="49" t="s">
        <v>12981</v>
      </c>
      <c r="B6363" s="49" t="s">
        <v>12982</v>
      </c>
      <c r="C6363" s="50">
        <v>12.66</v>
      </c>
      <c r="D6363" s="51">
        <v>-0.15</v>
      </c>
      <c r="E6363" s="52">
        <v>-0.0117</v>
      </c>
      <c r="F6363" s="51">
        <v>0.0</v>
      </c>
      <c r="G6363" s="49" t="s">
        <v>56</v>
      </c>
      <c r="I6363" s="51">
        <v>56217.0</v>
      </c>
      <c r="J6363" s="49" t="s">
        <v>72</v>
      </c>
      <c r="K6363" s="49" t="s">
        <v>124</v>
      </c>
    </row>
    <row r="6364">
      <c r="A6364" s="49" t="s">
        <v>12983</v>
      </c>
      <c r="B6364" s="49" t="s">
        <v>12984</v>
      </c>
      <c r="C6364" s="50">
        <v>5.9209</v>
      </c>
      <c r="D6364" s="51">
        <v>-0.0791</v>
      </c>
      <c r="E6364" s="52">
        <v>-0.0132</v>
      </c>
      <c r="F6364" s="51">
        <v>8.2021517E7</v>
      </c>
      <c r="G6364" s="54"/>
      <c r="H6364" s="51">
        <v>2018.0</v>
      </c>
      <c r="I6364" s="51">
        <v>3419.0</v>
      </c>
      <c r="J6364" s="49" t="s">
        <v>68</v>
      </c>
      <c r="K6364" s="49" t="s">
        <v>69</v>
      </c>
    </row>
    <row r="6365">
      <c r="A6365" s="49" t="s">
        <v>12985</v>
      </c>
      <c r="B6365" s="49" t="s">
        <v>12986</v>
      </c>
      <c r="C6365" s="50">
        <v>4.15</v>
      </c>
      <c r="D6365" s="51">
        <v>-0.11</v>
      </c>
      <c r="E6365" s="52">
        <v>-0.0258</v>
      </c>
      <c r="F6365" s="53">
        <v>1.11E9</v>
      </c>
      <c r="G6365" s="49" t="s">
        <v>121</v>
      </c>
      <c r="H6365" s="54"/>
      <c r="I6365" s="51">
        <v>705235.0</v>
      </c>
      <c r="J6365" s="49" t="s">
        <v>95</v>
      </c>
      <c r="K6365" s="49" t="s">
        <v>388</v>
      </c>
    </row>
    <row r="6366">
      <c r="A6366" s="49" t="s">
        <v>12987</v>
      </c>
      <c r="B6366" s="49" t="s">
        <v>12988</v>
      </c>
      <c r="C6366" s="50">
        <v>11.47</v>
      </c>
      <c r="D6366" s="51">
        <v>-0.22</v>
      </c>
      <c r="E6366" s="52">
        <v>-0.0188</v>
      </c>
      <c r="F6366" s="53">
        <v>1.53E8</v>
      </c>
      <c r="G6366" s="49" t="s">
        <v>56</v>
      </c>
      <c r="I6366" s="51">
        <v>40898.0</v>
      </c>
      <c r="J6366" s="49" t="s">
        <v>68</v>
      </c>
      <c r="K6366" s="49" t="s">
        <v>68</v>
      </c>
    </row>
    <row r="6367">
      <c r="A6367" s="49" t="s">
        <v>12989</v>
      </c>
      <c r="B6367" s="49" t="s">
        <v>12990</v>
      </c>
      <c r="C6367" s="50">
        <v>1.1</v>
      </c>
      <c r="D6367" s="51">
        <v>-0.03</v>
      </c>
      <c r="E6367" s="52">
        <v>-0.0266</v>
      </c>
      <c r="F6367" s="51">
        <v>3.1760727E7</v>
      </c>
      <c r="G6367" s="49" t="s">
        <v>56</v>
      </c>
      <c r="H6367" s="51">
        <v>2018.0</v>
      </c>
      <c r="I6367" s="51">
        <v>94332.0</v>
      </c>
      <c r="J6367" s="49" t="s">
        <v>82</v>
      </c>
      <c r="K6367" s="49" t="s">
        <v>178</v>
      </c>
    </row>
    <row r="6368">
      <c r="A6368" s="49" t="s">
        <v>12991</v>
      </c>
      <c r="B6368" s="49" t="s">
        <v>12992</v>
      </c>
      <c r="C6368" s="50">
        <v>1.4638</v>
      </c>
      <c r="D6368" s="51">
        <v>0.0138</v>
      </c>
      <c r="E6368" s="52">
        <v>0.0095</v>
      </c>
      <c r="F6368" s="53">
        <v>1.45E8</v>
      </c>
      <c r="G6368" s="49" t="s">
        <v>56</v>
      </c>
      <c r="I6368" s="51">
        <v>29462.0</v>
      </c>
      <c r="J6368" s="49" t="s">
        <v>107</v>
      </c>
      <c r="K6368" s="49" t="s">
        <v>348</v>
      </c>
    </row>
    <row r="6369">
      <c r="A6369" s="49" t="s">
        <v>12993</v>
      </c>
      <c r="B6369" s="49" t="s">
        <v>12994</v>
      </c>
      <c r="C6369" s="50">
        <v>0.008</v>
      </c>
      <c r="D6369" s="51">
        <v>-0.002</v>
      </c>
      <c r="E6369" s="52">
        <v>-0.2</v>
      </c>
      <c r="F6369" s="51">
        <v>791040.0</v>
      </c>
      <c r="G6369" s="49" t="s">
        <v>56</v>
      </c>
      <c r="I6369" s="51">
        <v>343324.0</v>
      </c>
      <c r="J6369" s="49" t="s">
        <v>107</v>
      </c>
      <c r="K6369" s="49" t="s">
        <v>348</v>
      </c>
    </row>
    <row r="6370">
      <c r="A6370" s="49" t="s">
        <v>12995</v>
      </c>
      <c r="B6370" s="49" t="s">
        <v>12996</v>
      </c>
      <c r="C6370" s="50">
        <v>26.71</v>
      </c>
      <c r="D6370" s="51">
        <v>-0.4</v>
      </c>
      <c r="E6370" s="52">
        <v>-0.0148</v>
      </c>
      <c r="F6370" s="51">
        <v>0.0</v>
      </c>
      <c r="G6370" s="49" t="s">
        <v>56</v>
      </c>
      <c r="H6370" s="51">
        <v>2009.0</v>
      </c>
      <c r="I6370" s="51">
        <v>22116.0</v>
      </c>
      <c r="J6370" s="49" t="s">
        <v>72</v>
      </c>
      <c r="K6370" s="49" t="s">
        <v>124</v>
      </c>
    </row>
    <row r="6371">
      <c r="A6371" s="49" t="s">
        <v>12997</v>
      </c>
      <c r="B6371" s="49" t="s">
        <v>12998</v>
      </c>
      <c r="C6371" s="50">
        <v>0.68</v>
      </c>
      <c r="D6371" s="51">
        <v>-0.0676</v>
      </c>
      <c r="E6371" s="52">
        <v>-0.0904</v>
      </c>
      <c r="F6371" s="51">
        <v>9960074.0</v>
      </c>
      <c r="G6371" s="49" t="s">
        <v>738</v>
      </c>
      <c r="H6371" s="51">
        <v>2021.0</v>
      </c>
      <c r="I6371" s="51">
        <v>72614.0</v>
      </c>
      <c r="J6371" s="49" t="s">
        <v>145</v>
      </c>
      <c r="K6371" s="49" t="s">
        <v>355</v>
      </c>
    </row>
    <row r="6372">
      <c r="A6372" s="49" t="s">
        <v>12999</v>
      </c>
      <c r="B6372" s="49" t="s">
        <v>13000</v>
      </c>
      <c r="C6372" s="50">
        <v>3.96</v>
      </c>
      <c r="D6372" s="51">
        <v>-0.26</v>
      </c>
      <c r="E6372" s="52">
        <v>-0.0616</v>
      </c>
      <c r="F6372" s="53">
        <v>4.58E8</v>
      </c>
      <c r="G6372" s="49" t="s">
        <v>121</v>
      </c>
      <c r="H6372" s="54"/>
      <c r="I6372" s="51">
        <v>1380013.0</v>
      </c>
      <c r="J6372" s="49" t="s">
        <v>127</v>
      </c>
      <c r="K6372" s="49" t="s">
        <v>441</v>
      </c>
    </row>
    <row r="6373">
      <c r="A6373" s="49" t="s">
        <v>13001</v>
      </c>
      <c r="B6373" s="49" t="s">
        <v>13002</v>
      </c>
      <c r="C6373" s="50">
        <v>4.4</v>
      </c>
      <c r="D6373" s="51">
        <v>-0.04</v>
      </c>
      <c r="E6373" s="52">
        <v>-0.009</v>
      </c>
      <c r="F6373" s="53">
        <v>1.39E8</v>
      </c>
      <c r="G6373" s="49" t="s">
        <v>56</v>
      </c>
      <c r="I6373" s="51">
        <v>84624.0</v>
      </c>
      <c r="J6373" s="49" t="s">
        <v>95</v>
      </c>
      <c r="K6373" s="49" t="s">
        <v>1195</v>
      </c>
    </row>
    <row r="6374">
      <c r="A6374" s="49" t="s">
        <v>13003</v>
      </c>
      <c r="B6374" s="49" t="s">
        <v>13004</v>
      </c>
      <c r="C6374" s="50">
        <v>18.95</v>
      </c>
      <c r="D6374" s="51">
        <v>-0.76</v>
      </c>
      <c r="E6374" s="52">
        <v>-0.0386</v>
      </c>
      <c r="F6374" s="53">
        <v>5.94E10</v>
      </c>
      <c r="G6374" s="49" t="s">
        <v>138</v>
      </c>
      <c r="H6374" s="51">
        <v>2014.0</v>
      </c>
      <c r="I6374" s="51">
        <v>9757519.0</v>
      </c>
      <c r="J6374" s="49" t="s">
        <v>95</v>
      </c>
      <c r="K6374" s="49" t="s">
        <v>1289</v>
      </c>
    </row>
    <row r="6375">
      <c r="A6375" s="49" t="s">
        <v>13005</v>
      </c>
      <c r="B6375" s="49" t="s">
        <v>13006</v>
      </c>
      <c r="C6375" s="50">
        <v>99.2</v>
      </c>
      <c r="D6375" s="51">
        <v>-4.21</v>
      </c>
      <c r="E6375" s="52">
        <v>-0.0407</v>
      </c>
      <c r="F6375" s="53">
        <v>1.64E10</v>
      </c>
      <c r="G6375" s="49" t="s">
        <v>56</v>
      </c>
      <c r="H6375" s="51">
        <v>1996.0</v>
      </c>
      <c r="I6375" s="51">
        <v>3598708.0</v>
      </c>
      <c r="J6375" s="49" t="s">
        <v>57</v>
      </c>
      <c r="K6375" s="49" t="s">
        <v>279</v>
      </c>
    </row>
    <row r="6376">
      <c r="A6376" s="49" t="s">
        <v>13007</v>
      </c>
      <c r="B6376" s="49" t="s">
        <v>13008</v>
      </c>
      <c r="C6376" s="50">
        <v>40.7</v>
      </c>
      <c r="D6376" s="51">
        <v>-1.09</v>
      </c>
      <c r="E6376" s="52">
        <v>-0.0261</v>
      </c>
      <c r="F6376" s="53">
        <v>3.68E10</v>
      </c>
      <c r="G6376" s="49" t="s">
        <v>259</v>
      </c>
      <c r="I6376" s="51">
        <v>5468545.0</v>
      </c>
      <c r="J6376" s="49" t="s">
        <v>107</v>
      </c>
      <c r="K6376" s="49" t="s">
        <v>108</v>
      </c>
    </row>
    <row r="6377">
      <c r="A6377" s="49" t="s">
        <v>13009</v>
      </c>
      <c r="B6377" s="49" t="s">
        <v>13010</v>
      </c>
      <c r="C6377" s="50">
        <v>61.83</v>
      </c>
      <c r="D6377" s="51">
        <v>-0.4</v>
      </c>
      <c r="E6377" s="52">
        <v>-0.0064</v>
      </c>
      <c r="F6377" s="53">
        <v>6.86E9</v>
      </c>
      <c r="G6377" s="49" t="s">
        <v>121</v>
      </c>
      <c r="H6377" s="54"/>
      <c r="I6377" s="51">
        <v>77742.0</v>
      </c>
      <c r="J6377" s="49" t="s">
        <v>95</v>
      </c>
      <c r="K6377" s="49" t="s">
        <v>1315</v>
      </c>
    </row>
    <row r="6378">
      <c r="A6378" s="49" t="s">
        <v>13011</v>
      </c>
      <c r="B6378" s="49" t="s">
        <v>13012</v>
      </c>
      <c r="C6378" s="50">
        <v>10.12</v>
      </c>
      <c r="D6378" s="51">
        <v>0.03</v>
      </c>
      <c r="E6378" s="52">
        <v>0.003</v>
      </c>
      <c r="F6378" s="53">
        <v>2.85E9</v>
      </c>
      <c r="G6378" s="49" t="s">
        <v>144</v>
      </c>
      <c r="H6378" s="51">
        <v>2018.0</v>
      </c>
      <c r="I6378" s="51">
        <v>4253279.0</v>
      </c>
      <c r="J6378" s="49" t="s">
        <v>107</v>
      </c>
      <c r="K6378" s="49" t="s">
        <v>348</v>
      </c>
    </row>
    <row r="6379">
      <c r="A6379" s="49" t="s">
        <v>13013</v>
      </c>
      <c r="B6379" s="49" t="s">
        <v>13014</v>
      </c>
      <c r="C6379" s="50">
        <v>56.03</v>
      </c>
      <c r="D6379" s="51">
        <v>-0.15</v>
      </c>
      <c r="E6379" s="52">
        <v>-0.0027</v>
      </c>
      <c r="F6379" s="53">
        <v>3.1E9</v>
      </c>
      <c r="G6379" s="49" t="s">
        <v>6111</v>
      </c>
      <c r="H6379" s="51">
        <v>2010.0</v>
      </c>
      <c r="I6379" s="51">
        <v>633438.0</v>
      </c>
      <c r="J6379" s="49" t="s">
        <v>95</v>
      </c>
      <c r="K6379" s="49" t="s">
        <v>1315</v>
      </c>
    </row>
    <row r="6380">
      <c r="A6380" s="49" t="s">
        <v>13015</v>
      </c>
      <c r="B6380" s="49" t="s">
        <v>13016</v>
      </c>
      <c r="C6380" s="50">
        <v>3.7</v>
      </c>
      <c r="D6380" s="51">
        <v>0.0</v>
      </c>
      <c r="E6380" s="52">
        <v>0.0</v>
      </c>
      <c r="F6380" s="53">
        <v>1.64E8</v>
      </c>
      <c r="G6380" s="49" t="s">
        <v>56</v>
      </c>
      <c r="H6380" s="51">
        <v>2019.0</v>
      </c>
      <c r="I6380" s="51">
        <v>189516.0</v>
      </c>
      <c r="J6380" s="49" t="s">
        <v>82</v>
      </c>
      <c r="K6380" s="49" t="s">
        <v>83</v>
      </c>
    </row>
    <row r="6381">
      <c r="A6381" s="49" t="s">
        <v>13017</v>
      </c>
      <c r="B6381" s="49" t="s">
        <v>13018</v>
      </c>
      <c r="C6381" s="50">
        <v>25.53</v>
      </c>
      <c r="D6381" s="51">
        <v>0.45</v>
      </c>
      <c r="E6381" s="52">
        <v>0.0179</v>
      </c>
      <c r="F6381" s="53">
        <v>4.01E9</v>
      </c>
      <c r="G6381" s="49" t="s">
        <v>56</v>
      </c>
      <c r="H6381" s="51">
        <v>2022.0</v>
      </c>
      <c r="I6381" s="51">
        <v>378088.0</v>
      </c>
      <c r="J6381" s="49" t="s">
        <v>223</v>
      </c>
      <c r="K6381" s="49" t="s">
        <v>953</v>
      </c>
    </row>
    <row r="6382">
      <c r="A6382" s="49" t="s">
        <v>13019</v>
      </c>
      <c r="B6382" s="49" t="s">
        <v>13020</v>
      </c>
      <c r="C6382" s="50">
        <v>78.34</v>
      </c>
      <c r="D6382" s="51">
        <v>-3.67</v>
      </c>
      <c r="E6382" s="52">
        <v>-0.0448</v>
      </c>
      <c r="F6382" s="53">
        <v>1.92E9</v>
      </c>
      <c r="G6382" s="49" t="s">
        <v>56</v>
      </c>
      <c r="H6382" s="51">
        <v>1996.0</v>
      </c>
      <c r="I6382" s="51">
        <v>314970.0</v>
      </c>
      <c r="J6382" s="49" t="s">
        <v>68</v>
      </c>
      <c r="K6382" s="49" t="s">
        <v>69</v>
      </c>
    </row>
    <row r="6383">
      <c r="A6383" s="49" t="s">
        <v>13021</v>
      </c>
      <c r="B6383" s="49" t="s">
        <v>13022</v>
      </c>
      <c r="C6383" s="50">
        <v>0.7</v>
      </c>
      <c r="D6383" s="51">
        <v>-0.015</v>
      </c>
      <c r="E6383" s="52">
        <v>-0.021</v>
      </c>
      <c r="F6383" s="51">
        <v>1.806E7</v>
      </c>
      <c r="G6383" s="49" t="s">
        <v>56</v>
      </c>
      <c r="I6383" s="51">
        <v>31498.0</v>
      </c>
      <c r="J6383" s="49" t="s">
        <v>57</v>
      </c>
      <c r="K6383" s="49" t="s">
        <v>2603</v>
      </c>
    </row>
    <row r="6384">
      <c r="A6384" s="49" t="s">
        <v>13023</v>
      </c>
      <c r="B6384" s="49" t="s">
        <v>13024</v>
      </c>
      <c r="C6384" s="50">
        <v>0.0173</v>
      </c>
      <c r="D6384" s="51">
        <v>0.0</v>
      </c>
      <c r="E6384" s="52">
        <v>0.0</v>
      </c>
      <c r="F6384" s="51">
        <v>446340.0</v>
      </c>
      <c r="G6384" s="49" t="s">
        <v>56</v>
      </c>
      <c r="I6384" s="51">
        <v>111.0</v>
      </c>
      <c r="J6384" s="49" t="s">
        <v>57</v>
      </c>
      <c r="K6384" s="49" t="s">
        <v>2603</v>
      </c>
    </row>
    <row r="6385">
      <c r="A6385" s="49" t="s">
        <v>13025</v>
      </c>
      <c r="B6385" s="49" t="s">
        <v>13026</v>
      </c>
      <c r="C6385" s="50">
        <v>71.7</v>
      </c>
      <c r="D6385" s="51">
        <v>-0.79</v>
      </c>
      <c r="E6385" s="52">
        <v>-0.0109</v>
      </c>
      <c r="F6385" s="53">
        <v>2.21E9</v>
      </c>
      <c r="G6385" s="49" t="s">
        <v>56</v>
      </c>
      <c r="I6385" s="51">
        <v>307494.0</v>
      </c>
      <c r="J6385" s="49" t="s">
        <v>57</v>
      </c>
      <c r="K6385" s="49" t="s">
        <v>269</v>
      </c>
    </row>
    <row r="6386">
      <c r="A6386" s="49" t="s">
        <v>13027</v>
      </c>
      <c r="B6386" s="49" t="s">
        <v>13028</v>
      </c>
      <c r="C6386" s="50">
        <v>0.36</v>
      </c>
      <c r="D6386" s="51">
        <v>0.015</v>
      </c>
      <c r="E6386" s="52">
        <v>0.0435</v>
      </c>
      <c r="F6386" s="51">
        <v>2.1202226E7</v>
      </c>
      <c r="G6386" s="49" t="s">
        <v>56</v>
      </c>
      <c r="I6386" s="51">
        <v>473687.0</v>
      </c>
      <c r="J6386" s="49" t="s">
        <v>107</v>
      </c>
      <c r="K6386" s="49" t="s">
        <v>348</v>
      </c>
    </row>
    <row r="6387">
      <c r="A6387" s="49" t="s">
        <v>13029</v>
      </c>
      <c r="B6387" s="49" t="s">
        <v>13030</v>
      </c>
      <c r="C6387" s="50">
        <v>3.29</v>
      </c>
      <c r="D6387" s="51">
        <v>-0.23</v>
      </c>
      <c r="E6387" s="52">
        <v>-0.0653</v>
      </c>
      <c r="F6387" s="53">
        <v>1.99E8</v>
      </c>
      <c r="G6387" s="49" t="s">
        <v>56</v>
      </c>
      <c r="H6387" s="51">
        <v>2018.0</v>
      </c>
      <c r="I6387" s="51">
        <v>224818.0</v>
      </c>
      <c r="J6387" s="49" t="s">
        <v>82</v>
      </c>
      <c r="K6387" s="49" t="s">
        <v>139</v>
      </c>
    </row>
    <row r="6388">
      <c r="A6388" s="49" t="s">
        <v>13031</v>
      </c>
      <c r="B6388" s="49" t="s">
        <v>13032</v>
      </c>
      <c r="C6388" s="50">
        <v>0.935</v>
      </c>
      <c r="D6388" s="51">
        <v>0.0049</v>
      </c>
      <c r="E6388" s="52">
        <v>0.0053</v>
      </c>
      <c r="F6388" s="51">
        <v>1.4512219E7</v>
      </c>
      <c r="G6388" s="49" t="s">
        <v>56</v>
      </c>
      <c r="H6388" s="51">
        <v>2004.0</v>
      </c>
      <c r="I6388" s="51">
        <v>3995.0</v>
      </c>
      <c r="J6388" s="49" t="s">
        <v>82</v>
      </c>
      <c r="K6388" s="49" t="s">
        <v>498</v>
      </c>
    </row>
    <row r="6389">
      <c r="A6389" s="49" t="s">
        <v>13033</v>
      </c>
      <c r="B6389" s="49" t="s">
        <v>13034</v>
      </c>
      <c r="C6389" s="50">
        <v>9.42</v>
      </c>
      <c r="D6389" s="51">
        <v>0.0</v>
      </c>
      <c r="E6389" s="52">
        <v>0.0</v>
      </c>
      <c r="F6389" s="53">
        <v>1.46E8</v>
      </c>
      <c r="G6389" s="49" t="s">
        <v>56</v>
      </c>
      <c r="I6389" s="51">
        <v>84.0</v>
      </c>
      <c r="J6389" s="49" t="s">
        <v>82</v>
      </c>
      <c r="K6389" s="49" t="s">
        <v>498</v>
      </c>
    </row>
    <row r="6390">
      <c r="A6390" s="49" t="s">
        <v>13035</v>
      </c>
      <c r="B6390" s="49" t="s">
        <v>13036</v>
      </c>
      <c r="C6390" s="50">
        <v>26.7</v>
      </c>
      <c r="D6390" s="51">
        <v>-0.07</v>
      </c>
      <c r="E6390" s="52">
        <v>-0.0026</v>
      </c>
      <c r="F6390" s="53">
        <v>2.14E8</v>
      </c>
      <c r="G6390" s="49" t="s">
        <v>56</v>
      </c>
      <c r="I6390" s="51">
        <v>4568.0</v>
      </c>
      <c r="J6390" s="49" t="s">
        <v>68</v>
      </c>
      <c r="K6390" s="49" t="s">
        <v>1658</v>
      </c>
    </row>
    <row r="6391">
      <c r="A6391" s="49" t="s">
        <v>13037</v>
      </c>
      <c r="B6391" s="49" t="s">
        <v>13038</v>
      </c>
      <c r="C6391" s="50">
        <v>22.75</v>
      </c>
      <c r="D6391" s="51">
        <v>0.0</v>
      </c>
      <c r="E6391" s="52">
        <v>0.0</v>
      </c>
      <c r="F6391" s="51">
        <v>9.1391004E7</v>
      </c>
      <c r="G6391" s="49" t="s">
        <v>56</v>
      </c>
      <c r="I6391" s="51">
        <v>3375.0</v>
      </c>
      <c r="J6391" s="49" t="s">
        <v>95</v>
      </c>
      <c r="K6391" s="49" t="s">
        <v>362</v>
      </c>
    </row>
    <row r="6392">
      <c r="A6392" s="49" t="s">
        <v>13039</v>
      </c>
      <c r="B6392" s="49" t="s">
        <v>13040</v>
      </c>
      <c r="C6392" s="50">
        <v>6.99</v>
      </c>
      <c r="D6392" s="51">
        <v>0.48</v>
      </c>
      <c r="E6392" s="52">
        <v>0.0737</v>
      </c>
      <c r="F6392" s="51">
        <v>4.4497333E7</v>
      </c>
      <c r="G6392" s="54"/>
      <c r="H6392" s="51">
        <v>2023.0</v>
      </c>
      <c r="I6392" s="51">
        <v>5385.0</v>
      </c>
      <c r="J6392" s="49" t="s">
        <v>68</v>
      </c>
      <c r="K6392" s="49" t="s">
        <v>86</v>
      </c>
    </row>
    <row r="6393">
      <c r="A6393" s="49" t="s">
        <v>13041</v>
      </c>
      <c r="B6393" s="49" t="s">
        <v>13042</v>
      </c>
      <c r="C6393" s="50">
        <v>0.4825</v>
      </c>
      <c r="D6393" s="51">
        <v>0.0038</v>
      </c>
      <c r="E6393" s="52">
        <v>0.0079</v>
      </c>
      <c r="F6393" s="51">
        <v>5623989.0</v>
      </c>
      <c r="G6393" s="49" t="s">
        <v>56</v>
      </c>
      <c r="H6393" s="51">
        <v>2022.0</v>
      </c>
      <c r="I6393" s="51">
        <v>23999.0</v>
      </c>
      <c r="J6393" s="49" t="s">
        <v>82</v>
      </c>
      <c r="K6393" s="49" t="s">
        <v>178</v>
      </c>
    </row>
    <row r="6394">
      <c r="A6394" s="49" t="s">
        <v>13043</v>
      </c>
      <c r="B6394" s="49" t="s">
        <v>13044</v>
      </c>
      <c r="C6394" s="50">
        <v>0.1359</v>
      </c>
      <c r="D6394" s="51">
        <v>0.017</v>
      </c>
      <c r="E6394" s="52">
        <v>0.143</v>
      </c>
      <c r="F6394" s="51">
        <v>1584042.0</v>
      </c>
      <c r="G6394" s="49" t="s">
        <v>56</v>
      </c>
      <c r="H6394" s="51">
        <v>2022.0</v>
      </c>
      <c r="I6394" s="51">
        <v>1342.0</v>
      </c>
      <c r="J6394" s="49" t="s">
        <v>72</v>
      </c>
      <c r="K6394" s="49" t="s">
        <v>185</v>
      </c>
    </row>
    <row r="6395">
      <c r="A6395" s="49" t="s">
        <v>13045</v>
      </c>
      <c r="B6395" s="49" t="s">
        <v>13046</v>
      </c>
      <c r="C6395" s="50">
        <v>66.36</v>
      </c>
      <c r="D6395" s="51">
        <v>-2.27</v>
      </c>
      <c r="E6395" s="52">
        <v>-0.0331</v>
      </c>
      <c r="F6395" s="53">
        <v>2.11E10</v>
      </c>
      <c r="G6395" s="49" t="s">
        <v>56</v>
      </c>
      <c r="I6395" s="51">
        <v>2981458.0</v>
      </c>
      <c r="J6395" s="49" t="s">
        <v>72</v>
      </c>
      <c r="K6395" s="49" t="s">
        <v>133</v>
      </c>
    </row>
    <row r="6396">
      <c r="A6396" s="49" t="s">
        <v>13047</v>
      </c>
      <c r="B6396" s="49" t="s">
        <v>13048</v>
      </c>
      <c r="C6396" s="50">
        <v>25.07</v>
      </c>
      <c r="D6396" s="51">
        <v>-0.05</v>
      </c>
      <c r="E6396" s="52">
        <v>-0.002</v>
      </c>
      <c r="F6396" s="54"/>
      <c r="G6396" s="49" t="s">
        <v>56</v>
      </c>
      <c r="I6396" s="51">
        <v>187074.0</v>
      </c>
      <c r="J6396" s="54"/>
      <c r="K6396" s="54"/>
    </row>
    <row r="6397">
      <c r="A6397" s="49" t="s">
        <v>13049</v>
      </c>
      <c r="B6397" s="49" t="s">
        <v>13050</v>
      </c>
      <c r="C6397" s="50">
        <v>21.63</v>
      </c>
      <c r="D6397" s="51">
        <v>-0.27</v>
      </c>
      <c r="E6397" s="52">
        <v>-0.0123</v>
      </c>
      <c r="F6397" s="54"/>
      <c r="G6397" s="49" t="s">
        <v>56</v>
      </c>
      <c r="I6397" s="51">
        <v>46512.0</v>
      </c>
      <c r="J6397" s="54"/>
      <c r="K6397" s="54"/>
    </row>
    <row r="6398">
      <c r="A6398" s="49" t="s">
        <v>13051</v>
      </c>
      <c r="B6398" s="49" t="s">
        <v>13052</v>
      </c>
      <c r="C6398" s="50">
        <v>1.4</v>
      </c>
      <c r="D6398" s="51">
        <v>-0.09</v>
      </c>
      <c r="E6398" s="52">
        <v>-0.0604</v>
      </c>
      <c r="F6398" s="51">
        <v>5.9459869E7</v>
      </c>
      <c r="G6398" s="49" t="s">
        <v>56</v>
      </c>
      <c r="H6398" s="51">
        <v>2020.0</v>
      </c>
      <c r="I6398" s="51">
        <v>155310.0</v>
      </c>
      <c r="J6398" s="49" t="s">
        <v>82</v>
      </c>
      <c r="K6398" s="49" t="s">
        <v>83</v>
      </c>
    </row>
    <row r="6399">
      <c r="A6399" s="49" t="s">
        <v>13053</v>
      </c>
      <c r="B6399" s="49" t="s">
        <v>13054</v>
      </c>
      <c r="C6399" s="50">
        <v>33.45</v>
      </c>
      <c r="D6399" s="51">
        <v>-0.39</v>
      </c>
      <c r="E6399" s="52">
        <v>-0.0115</v>
      </c>
      <c r="F6399" s="53">
        <v>1.14E9</v>
      </c>
      <c r="G6399" s="54"/>
      <c r="H6399" s="51">
        <v>2021.0</v>
      </c>
      <c r="I6399" s="51">
        <v>142219.0</v>
      </c>
      <c r="J6399" s="49" t="s">
        <v>95</v>
      </c>
      <c r="K6399" s="49" t="s">
        <v>898</v>
      </c>
    </row>
    <row r="6400">
      <c r="A6400" s="49" t="s">
        <v>13055</v>
      </c>
      <c r="B6400" s="49" t="s">
        <v>13056</v>
      </c>
      <c r="C6400" s="50">
        <v>18.3</v>
      </c>
      <c r="D6400" s="51">
        <v>-0.6</v>
      </c>
      <c r="E6400" s="52">
        <v>-0.0318</v>
      </c>
      <c r="F6400" s="53">
        <v>5.72E9</v>
      </c>
      <c r="G6400" s="49" t="s">
        <v>56</v>
      </c>
      <c r="H6400" s="51">
        <v>2009.0</v>
      </c>
      <c r="I6400" s="51">
        <v>2705332.0</v>
      </c>
      <c r="J6400" s="49" t="s">
        <v>68</v>
      </c>
      <c r="K6400" s="49" t="s">
        <v>86</v>
      </c>
    </row>
    <row r="6401">
      <c r="A6401" s="49" t="s">
        <v>13057</v>
      </c>
      <c r="B6401" s="49" t="s">
        <v>13058</v>
      </c>
      <c r="C6401" s="50">
        <v>66.87</v>
      </c>
      <c r="D6401" s="51">
        <v>-1.61</v>
      </c>
      <c r="E6401" s="52">
        <v>-0.0235</v>
      </c>
      <c r="F6401" s="53">
        <v>1.39E10</v>
      </c>
      <c r="G6401" s="49" t="s">
        <v>274</v>
      </c>
      <c r="H6401" s="51">
        <v>2002.0</v>
      </c>
      <c r="I6401" s="51">
        <v>2892918.0</v>
      </c>
      <c r="J6401" s="49" t="s">
        <v>107</v>
      </c>
      <c r="K6401" s="49" t="s">
        <v>1294</v>
      </c>
    </row>
    <row r="6402">
      <c r="A6402" s="49" t="s">
        <v>13059</v>
      </c>
      <c r="B6402" s="49" t="s">
        <v>13060</v>
      </c>
      <c r="C6402" s="50">
        <v>1.49</v>
      </c>
      <c r="D6402" s="51">
        <v>-0.04</v>
      </c>
      <c r="E6402" s="52">
        <v>-0.0261</v>
      </c>
      <c r="F6402" s="53">
        <v>1.2E8</v>
      </c>
      <c r="G6402" s="49" t="s">
        <v>56</v>
      </c>
      <c r="I6402" s="51">
        <v>71325.0</v>
      </c>
      <c r="J6402" s="49" t="s">
        <v>82</v>
      </c>
      <c r="K6402" s="49" t="s">
        <v>498</v>
      </c>
    </row>
    <row r="6403">
      <c r="A6403" s="49" t="s">
        <v>13061</v>
      </c>
      <c r="B6403" s="49" t="s">
        <v>13062</v>
      </c>
      <c r="C6403" s="50">
        <v>233.2</v>
      </c>
      <c r="D6403" s="51">
        <v>-0.23</v>
      </c>
      <c r="E6403" s="52">
        <v>-0.001</v>
      </c>
      <c r="F6403" s="53">
        <v>4.28E10</v>
      </c>
      <c r="G6403" s="49" t="s">
        <v>56</v>
      </c>
      <c r="I6403" s="51">
        <v>1047651.0</v>
      </c>
      <c r="J6403" s="49" t="s">
        <v>145</v>
      </c>
      <c r="K6403" s="49" t="s">
        <v>146</v>
      </c>
    </row>
    <row r="6404">
      <c r="A6404" s="49" t="s">
        <v>13063</v>
      </c>
      <c r="B6404" s="49" t="s">
        <v>13064</v>
      </c>
      <c r="C6404" s="50">
        <v>34.47</v>
      </c>
      <c r="D6404" s="51">
        <v>-0.06</v>
      </c>
      <c r="E6404" s="52">
        <v>-0.0017</v>
      </c>
      <c r="F6404" s="53">
        <v>4.48E10</v>
      </c>
      <c r="G6404" s="49" t="s">
        <v>121</v>
      </c>
      <c r="H6404" s="54"/>
      <c r="I6404" s="51">
        <v>2480798.0</v>
      </c>
      <c r="J6404" s="54"/>
      <c r="K6404" s="54"/>
    </row>
    <row r="6405">
      <c r="A6405" s="49" t="s">
        <v>13065</v>
      </c>
      <c r="B6405" s="49" t="s">
        <v>13066</v>
      </c>
      <c r="C6405" s="50">
        <v>10.57</v>
      </c>
      <c r="D6405" s="51">
        <v>0.02</v>
      </c>
      <c r="E6405" s="52">
        <v>0.0019</v>
      </c>
      <c r="F6405" s="51">
        <v>0.0</v>
      </c>
      <c r="G6405" s="54"/>
      <c r="H6405" s="51">
        <v>2022.0</v>
      </c>
      <c r="I6405" s="51">
        <v>102.0</v>
      </c>
      <c r="J6405" s="49" t="s">
        <v>72</v>
      </c>
      <c r="K6405" s="49" t="s">
        <v>73</v>
      </c>
    </row>
    <row r="6406">
      <c r="A6406" s="49" t="s">
        <v>13067</v>
      </c>
      <c r="B6406" s="49" t="s">
        <v>13068</v>
      </c>
      <c r="C6406" s="50">
        <v>105.65</v>
      </c>
      <c r="D6406" s="51">
        <v>-0.41</v>
      </c>
      <c r="E6406" s="52">
        <v>-0.0039</v>
      </c>
      <c r="F6406" s="53">
        <v>1.31E10</v>
      </c>
      <c r="G6406" s="49" t="s">
        <v>56</v>
      </c>
      <c r="H6406" s="51">
        <v>1993.0</v>
      </c>
      <c r="I6406" s="51">
        <v>1880305.0</v>
      </c>
      <c r="J6406" s="49" t="s">
        <v>68</v>
      </c>
      <c r="K6406" s="49" t="s">
        <v>86</v>
      </c>
    </row>
    <row r="6407">
      <c r="A6407" s="49" t="s">
        <v>13069</v>
      </c>
      <c r="B6407" s="49" t="s">
        <v>13070</v>
      </c>
      <c r="C6407" s="50">
        <v>33.83</v>
      </c>
      <c r="D6407" s="51">
        <v>2.05</v>
      </c>
      <c r="E6407" s="52">
        <v>0.0645</v>
      </c>
      <c r="F6407" s="53">
        <v>4.02E9</v>
      </c>
      <c r="G6407" s="49" t="s">
        <v>56</v>
      </c>
      <c r="H6407" s="51">
        <v>2015.0</v>
      </c>
      <c r="I6407" s="51">
        <v>5801324.0</v>
      </c>
      <c r="J6407" s="49" t="s">
        <v>57</v>
      </c>
      <c r="K6407" s="49" t="s">
        <v>1467</v>
      </c>
    </row>
    <row r="6408">
      <c r="A6408" s="49" t="s">
        <v>13071</v>
      </c>
      <c r="B6408" s="49" t="s">
        <v>13072</v>
      </c>
      <c r="C6408" s="50">
        <v>50.92</v>
      </c>
      <c r="D6408" s="51">
        <v>-0.33</v>
      </c>
      <c r="E6408" s="52">
        <v>-0.0064</v>
      </c>
      <c r="F6408" s="53">
        <v>5.12E9</v>
      </c>
      <c r="G6408" s="49" t="s">
        <v>56</v>
      </c>
      <c r="H6408" s="51">
        <v>2012.0</v>
      </c>
      <c r="I6408" s="51">
        <v>238862.0</v>
      </c>
      <c r="J6408" s="49" t="s">
        <v>223</v>
      </c>
      <c r="K6408" s="49" t="s">
        <v>2349</v>
      </c>
    </row>
    <row r="6409">
      <c r="A6409" s="49" t="s">
        <v>13073</v>
      </c>
      <c r="B6409" s="49" t="s">
        <v>13074</v>
      </c>
      <c r="C6409" s="50">
        <v>0.3993</v>
      </c>
      <c r="D6409" s="51">
        <v>-0.0107</v>
      </c>
      <c r="E6409" s="52">
        <v>-0.0261</v>
      </c>
      <c r="F6409" s="51">
        <v>1.7684367E7</v>
      </c>
      <c r="G6409" s="49" t="s">
        <v>56</v>
      </c>
      <c r="I6409" s="51">
        <v>736408.0</v>
      </c>
      <c r="J6409" s="49" t="s">
        <v>315</v>
      </c>
      <c r="K6409" s="49" t="s">
        <v>111</v>
      </c>
    </row>
    <row r="6410">
      <c r="A6410" s="49" t="s">
        <v>13075</v>
      </c>
      <c r="B6410" s="49" t="s">
        <v>13076</v>
      </c>
      <c r="C6410" s="50">
        <v>2.78</v>
      </c>
      <c r="D6410" s="51">
        <v>-0.04</v>
      </c>
      <c r="E6410" s="52">
        <v>-0.0142</v>
      </c>
      <c r="F6410" s="51">
        <v>7.8094203E7</v>
      </c>
      <c r="G6410" s="49" t="s">
        <v>56</v>
      </c>
      <c r="I6410" s="51">
        <v>20121.0</v>
      </c>
      <c r="J6410" s="49" t="s">
        <v>95</v>
      </c>
      <c r="K6410" s="49" t="s">
        <v>362</v>
      </c>
    </row>
    <row r="6411">
      <c r="A6411" s="49" t="s">
        <v>13077</v>
      </c>
      <c r="B6411" s="49" t="s">
        <v>13078</v>
      </c>
      <c r="C6411" s="50">
        <v>23.78</v>
      </c>
      <c r="D6411" s="51">
        <v>-1.45</v>
      </c>
      <c r="E6411" s="52">
        <v>-0.0575</v>
      </c>
      <c r="F6411" s="53">
        <v>1.3E9</v>
      </c>
      <c r="G6411" s="49" t="s">
        <v>56</v>
      </c>
      <c r="H6411" s="51">
        <v>2012.0</v>
      </c>
      <c r="I6411" s="51">
        <v>819967.0</v>
      </c>
      <c r="J6411" s="49" t="s">
        <v>82</v>
      </c>
      <c r="K6411" s="49" t="s">
        <v>83</v>
      </c>
    </row>
    <row r="6412">
      <c r="A6412" s="49" t="s">
        <v>13079</v>
      </c>
      <c r="B6412" s="49" t="s">
        <v>13080</v>
      </c>
      <c r="C6412" s="50">
        <v>2.01</v>
      </c>
      <c r="D6412" s="51">
        <v>-0.12</v>
      </c>
      <c r="E6412" s="52">
        <v>-0.0563</v>
      </c>
      <c r="F6412" s="53">
        <v>1.79E8</v>
      </c>
      <c r="G6412" s="54"/>
      <c r="H6412" s="51">
        <v>2016.0</v>
      </c>
      <c r="I6412" s="51">
        <v>684569.0</v>
      </c>
      <c r="J6412" s="49" t="s">
        <v>72</v>
      </c>
      <c r="K6412" s="49" t="s">
        <v>878</v>
      </c>
    </row>
    <row r="6413">
      <c r="A6413" s="49" t="s">
        <v>13081</v>
      </c>
      <c r="B6413" s="49" t="s">
        <v>13082</v>
      </c>
      <c r="C6413" s="50">
        <v>4.66</v>
      </c>
      <c r="D6413" s="51">
        <v>-0.05</v>
      </c>
      <c r="E6413" s="52">
        <v>-0.0106</v>
      </c>
      <c r="F6413" s="51">
        <v>6.6280121E7</v>
      </c>
      <c r="G6413" s="49" t="s">
        <v>56</v>
      </c>
      <c r="I6413" s="51">
        <v>27438.0</v>
      </c>
      <c r="J6413" s="49" t="s">
        <v>95</v>
      </c>
      <c r="K6413" s="49" t="s">
        <v>388</v>
      </c>
    </row>
    <row r="6414">
      <c r="A6414" s="49" t="s">
        <v>13083</v>
      </c>
      <c r="B6414" s="49" t="s">
        <v>13084</v>
      </c>
      <c r="C6414" s="50">
        <v>1.16</v>
      </c>
      <c r="D6414" s="51">
        <v>-0.0099</v>
      </c>
      <c r="E6414" s="52">
        <v>-0.0085</v>
      </c>
      <c r="F6414" s="51">
        <v>1.6498914E7</v>
      </c>
      <c r="G6414" s="49" t="s">
        <v>56</v>
      </c>
      <c r="I6414" s="51">
        <v>4700.0</v>
      </c>
      <c r="J6414" s="49" t="s">
        <v>95</v>
      </c>
      <c r="K6414" s="49" t="s">
        <v>388</v>
      </c>
    </row>
    <row r="6415">
      <c r="A6415" s="49" t="s">
        <v>13085</v>
      </c>
      <c r="B6415" s="49" t="s">
        <v>13086</v>
      </c>
      <c r="C6415" s="50">
        <v>11.1</v>
      </c>
      <c r="D6415" s="51">
        <v>0.04</v>
      </c>
      <c r="E6415" s="52">
        <v>0.0036</v>
      </c>
      <c r="F6415" s="53">
        <v>7.56E9</v>
      </c>
      <c r="G6415" s="54"/>
      <c r="H6415" s="51">
        <v>2018.0</v>
      </c>
      <c r="I6415" s="51">
        <v>1675899.0</v>
      </c>
      <c r="J6415" s="49" t="s">
        <v>127</v>
      </c>
      <c r="K6415" s="49" t="s">
        <v>3303</v>
      </c>
    </row>
    <row r="6416">
      <c r="A6416" s="49" t="s">
        <v>13087</v>
      </c>
      <c r="B6416" s="49" t="s">
        <v>13088</v>
      </c>
      <c r="C6416" s="50">
        <v>7.34</v>
      </c>
      <c r="D6416" s="51">
        <v>-0.2</v>
      </c>
      <c r="E6416" s="52">
        <v>-0.0265</v>
      </c>
      <c r="F6416" s="53">
        <v>1.21E9</v>
      </c>
      <c r="G6416" s="49" t="s">
        <v>56</v>
      </c>
      <c r="I6416" s="51">
        <v>841809.0</v>
      </c>
      <c r="J6416" s="49" t="s">
        <v>68</v>
      </c>
      <c r="K6416" s="49" t="s">
        <v>86</v>
      </c>
    </row>
    <row r="6417">
      <c r="A6417" s="49" t="s">
        <v>13089</v>
      </c>
      <c r="B6417" s="49" t="s">
        <v>13090</v>
      </c>
      <c r="C6417" s="50">
        <v>2.2</v>
      </c>
      <c r="D6417" s="51">
        <v>-0.19</v>
      </c>
      <c r="E6417" s="52">
        <v>-0.0795</v>
      </c>
      <c r="F6417" s="51">
        <v>3045181.0</v>
      </c>
      <c r="G6417" s="49" t="s">
        <v>738</v>
      </c>
      <c r="H6417" s="54"/>
      <c r="I6417" s="51">
        <v>6255.0</v>
      </c>
      <c r="J6417" s="49" t="s">
        <v>145</v>
      </c>
      <c r="K6417" s="49" t="s">
        <v>588</v>
      </c>
    </row>
    <row r="6418">
      <c r="A6418" s="49" t="s">
        <v>13091</v>
      </c>
      <c r="B6418" s="49" t="s">
        <v>13092</v>
      </c>
      <c r="C6418" s="50">
        <v>10.74</v>
      </c>
      <c r="D6418" s="51">
        <v>0.0156</v>
      </c>
      <c r="E6418" s="52">
        <v>0.0015</v>
      </c>
      <c r="F6418" s="51">
        <v>0.0</v>
      </c>
      <c r="G6418" s="49" t="s">
        <v>56</v>
      </c>
      <c r="H6418" s="51">
        <v>2022.0</v>
      </c>
      <c r="I6418" s="51">
        <v>201.0</v>
      </c>
      <c r="J6418" s="49" t="s">
        <v>72</v>
      </c>
      <c r="K6418" s="49" t="s">
        <v>73</v>
      </c>
    </row>
    <row r="6419">
      <c r="A6419" s="49" t="s">
        <v>13093</v>
      </c>
      <c r="B6419" s="49" t="s">
        <v>13094</v>
      </c>
      <c r="C6419" s="50">
        <v>0.1401</v>
      </c>
      <c r="D6419" s="51">
        <v>-0.0019</v>
      </c>
      <c r="E6419" s="52">
        <v>-0.0134</v>
      </c>
      <c r="F6419" s="51">
        <v>0.0</v>
      </c>
      <c r="G6419" s="49" t="s">
        <v>56</v>
      </c>
      <c r="H6419" s="51">
        <v>2022.0</v>
      </c>
      <c r="I6419" s="51">
        <v>20501.0</v>
      </c>
      <c r="J6419" s="54"/>
      <c r="K6419" s="54"/>
    </row>
    <row r="6420">
      <c r="A6420" s="49" t="s">
        <v>13095</v>
      </c>
      <c r="B6420" s="49" t="s">
        <v>13096</v>
      </c>
      <c r="C6420" s="50">
        <v>2.37</v>
      </c>
      <c r="D6420" s="51">
        <v>-0.01</v>
      </c>
      <c r="E6420" s="52">
        <v>-0.0042</v>
      </c>
      <c r="F6420" s="53">
        <v>4.2E8</v>
      </c>
      <c r="G6420" s="49" t="s">
        <v>121</v>
      </c>
      <c r="H6420" s="54"/>
      <c r="I6420" s="51">
        <v>1228686.0</v>
      </c>
      <c r="J6420" s="49" t="s">
        <v>127</v>
      </c>
      <c r="K6420" s="49" t="s">
        <v>441</v>
      </c>
    </row>
    <row r="6421">
      <c r="A6421" s="49" t="s">
        <v>13097</v>
      </c>
      <c r="B6421" s="49" t="s">
        <v>13098</v>
      </c>
      <c r="C6421" s="50">
        <v>3.19</v>
      </c>
      <c r="D6421" s="51">
        <v>-0.15</v>
      </c>
      <c r="E6421" s="52">
        <v>-0.0449</v>
      </c>
      <c r="F6421" s="53">
        <v>4.31E8</v>
      </c>
      <c r="G6421" s="49" t="s">
        <v>56</v>
      </c>
      <c r="I6421" s="51">
        <v>225960.0</v>
      </c>
      <c r="J6421" s="49" t="s">
        <v>82</v>
      </c>
      <c r="K6421" s="49" t="s">
        <v>83</v>
      </c>
    </row>
    <row r="6422">
      <c r="A6422" s="49" t="s">
        <v>13099</v>
      </c>
      <c r="B6422" s="49" t="s">
        <v>13100</v>
      </c>
      <c r="C6422" s="50">
        <v>0.535</v>
      </c>
      <c r="D6422" s="51">
        <v>-0.004</v>
      </c>
      <c r="E6422" s="52">
        <v>-0.0074</v>
      </c>
      <c r="F6422" s="51">
        <v>2974600.0</v>
      </c>
      <c r="G6422" s="49" t="s">
        <v>738</v>
      </c>
      <c r="H6422" s="51">
        <v>2022.0</v>
      </c>
      <c r="I6422" s="51">
        <v>10982.0</v>
      </c>
      <c r="J6422" s="54"/>
      <c r="K6422" s="54"/>
    </row>
    <row r="6423">
      <c r="A6423" s="49" t="s">
        <v>13101</v>
      </c>
      <c r="B6423" s="49" t="s">
        <v>13102</v>
      </c>
      <c r="C6423" s="50">
        <v>10.5</v>
      </c>
      <c r="D6423" s="51">
        <v>0.0</v>
      </c>
      <c r="E6423" s="52">
        <v>0.0</v>
      </c>
      <c r="F6423" s="51">
        <v>2.6210216E7</v>
      </c>
      <c r="G6423" s="49" t="s">
        <v>56</v>
      </c>
      <c r="H6423" s="51">
        <v>1970.0</v>
      </c>
      <c r="I6423" s="51">
        <v>25.0</v>
      </c>
      <c r="J6423" s="49" t="s">
        <v>95</v>
      </c>
      <c r="K6423" s="49" t="s">
        <v>111</v>
      </c>
    </row>
    <row r="6424">
      <c r="A6424" s="49" t="s">
        <v>13103</v>
      </c>
      <c r="B6424" s="49" t="s">
        <v>13104</v>
      </c>
      <c r="C6424" s="50">
        <v>14.91</v>
      </c>
      <c r="D6424" s="51">
        <v>0.45</v>
      </c>
      <c r="E6424" s="52">
        <v>0.0311</v>
      </c>
      <c r="F6424" s="53">
        <v>2.39E9</v>
      </c>
      <c r="G6424" s="54"/>
      <c r="H6424" s="51">
        <v>2023.0</v>
      </c>
      <c r="I6424" s="51">
        <v>688035.0</v>
      </c>
      <c r="J6424" s="49" t="s">
        <v>95</v>
      </c>
      <c r="K6424" s="49" t="s">
        <v>800</v>
      </c>
    </row>
    <row r="6425">
      <c r="A6425" s="49" t="s">
        <v>13105</v>
      </c>
      <c r="B6425" s="49" t="s">
        <v>13106</v>
      </c>
      <c r="C6425" s="50">
        <v>0.238</v>
      </c>
      <c r="D6425" s="51">
        <v>-0.0125</v>
      </c>
      <c r="E6425" s="52">
        <v>-0.0499</v>
      </c>
      <c r="F6425" s="51">
        <v>0.0</v>
      </c>
      <c r="G6425" s="49" t="s">
        <v>56</v>
      </c>
      <c r="I6425" s="51">
        <v>655861.0</v>
      </c>
      <c r="J6425" s="49" t="s">
        <v>72</v>
      </c>
      <c r="K6425" s="49" t="s">
        <v>321</v>
      </c>
    </row>
    <row r="6426">
      <c r="A6426" s="49" t="s">
        <v>13107</v>
      </c>
      <c r="B6426" s="49" t="s">
        <v>13108</v>
      </c>
      <c r="C6426" s="50">
        <v>1.04</v>
      </c>
      <c r="D6426" s="51">
        <v>-0.07</v>
      </c>
      <c r="E6426" s="52">
        <v>-0.0631</v>
      </c>
      <c r="F6426" s="51">
        <v>1.9157075E7</v>
      </c>
      <c r="G6426" s="49" t="s">
        <v>56</v>
      </c>
      <c r="H6426" s="51">
        <v>2021.0</v>
      </c>
      <c r="I6426" s="51">
        <v>36992.0</v>
      </c>
      <c r="J6426" s="49" t="s">
        <v>95</v>
      </c>
      <c r="K6426" s="49" t="s">
        <v>388</v>
      </c>
    </row>
    <row r="6427">
      <c r="A6427" s="49" t="s">
        <v>13109</v>
      </c>
      <c r="B6427" s="49" t="s">
        <v>13110</v>
      </c>
      <c r="C6427" s="50">
        <v>0.0356</v>
      </c>
      <c r="D6427" s="51">
        <v>-0.0094</v>
      </c>
      <c r="E6427" s="52">
        <v>-0.2089</v>
      </c>
      <c r="F6427" s="51">
        <v>655761.0</v>
      </c>
      <c r="G6427" s="49" t="s">
        <v>56</v>
      </c>
      <c r="H6427" s="51">
        <v>2021.0</v>
      </c>
      <c r="I6427" s="51">
        <v>2823.0</v>
      </c>
      <c r="J6427" s="49" t="s">
        <v>95</v>
      </c>
      <c r="K6427" s="49" t="s">
        <v>388</v>
      </c>
    </row>
    <row r="6428">
      <c r="A6428" s="49" t="s">
        <v>13111</v>
      </c>
      <c r="B6428" s="49" t="s">
        <v>13112</v>
      </c>
      <c r="C6428" s="50">
        <v>203.36</v>
      </c>
      <c r="D6428" s="51">
        <v>-3.34</v>
      </c>
      <c r="E6428" s="52">
        <v>-0.0162</v>
      </c>
      <c r="F6428" s="53">
        <v>7.47E9</v>
      </c>
      <c r="G6428" s="49" t="s">
        <v>56</v>
      </c>
      <c r="H6428" s="51">
        <v>2019.0</v>
      </c>
      <c r="I6428" s="51">
        <v>327759.0</v>
      </c>
      <c r="J6428" s="49" t="s">
        <v>82</v>
      </c>
      <c r="K6428" s="49" t="s">
        <v>178</v>
      </c>
    </row>
    <row r="6429">
      <c r="A6429" s="49" t="s">
        <v>13113</v>
      </c>
      <c r="B6429" s="49" t="s">
        <v>13114</v>
      </c>
      <c r="C6429" s="50">
        <v>14.09</v>
      </c>
      <c r="D6429" s="51">
        <v>-0.07</v>
      </c>
      <c r="E6429" s="52">
        <v>-0.0049</v>
      </c>
      <c r="F6429" s="53">
        <v>6.5E8</v>
      </c>
      <c r="G6429" s="49" t="s">
        <v>56</v>
      </c>
      <c r="I6429" s="51">
        <v>375174.0</v>
      </c>
      <c r="J6429" s="49" t="s">
        <v>57</v>
      </c>
      <c r="K6429" s="49" t="s">
        <v>1061</v>
      </c>
    </row>
    <row r="6430">
      <c r="A6430" s="49" t="s">
        <v>13115</v>
      </c>
      <c r="B6430" s="49" t="s">
        <v>13116</v>
      </c>
      <c r="C6430" s="50">
        <v>9.12</v>
      </c>
      <c r="D6430" s="51">
        <v>-0.14</v>
      </c>
      <c r="E6430" s="52">
        <v>-0.0151</v>
      </c>
      <c r="F6430" s="53">
        <v>1.5E9</v>
      </c>
      <c r="G6430" s="49" t="s">
        <v>56</v>
      </c>
      <c r="H6430" s="51">
        <v>2018.0</v>
      </c>
      <c r="I6430" s="51">
        <v>345968.0</v>
      </c>
      <c r="J6430" s="49" t="s">
        <v>107</v>
      </c>
      <c r="K6430" s="49" t="s">
        <v>262</v>
      </c>
    </row>
    <row r="6431">
      <c r="A6431" s="49" t="s">
        <v>13117</v>
      </c>
      <c r="B6431" s="49" t="s">
        <v>13118</v>
      </c>
      <c r="C6431" s="50">
        <v>2.36</v>
      </c>
      <c r="D6431" s="51">
        <v>0.04</v>
      </c>
      <c r="E6431" s="52">
        <v>0.0172</v>
      </c>
      <c r="F6431" s="53">
        <v>2.71E8</v>
      </c>
      <c r="G6431" s="49" t="s">
        <v>56</v>
      </c>
      <c r="H6431" s="51">
        <v>2021.0</v>
      </c>
      <c r="I6431" s="51">
        <v>311373.0</v>
      </c>
      <c r="J6431" s="49" t="s">
        <v>57</v>
      </c>
      <c r="K6431" s="49" t="s">
        <v>1206</v>
      </c>
    </row>
    <row r="6432">
      <c r="A6432" s="49" t="s">
        <v>13119</v>
      </c>
      <c r="B6432" s="49" t="s">
        <v>13120</v>
      </c>
      <c r="C6432" s="50">
        <v>2.15</v>
      </c>
      <c r="D6432" s="51">
        <v>-0.04</v>
      </c>
      <c r="E6432" s="52">
        <v>-0.0183</v>
      </c>
      <c r="F6432" s="51">
        <v>3.01E7</v>
      </c>
      <c r="G6432" s="49" t="s">
        <v>214</v>
      </c>
      <c r="H6432" s="51">
        <v>2023.0</v>
      </c>
      <c r="I6432" s="51">
        <v>32108.0</v>
      </c>
      <c r="J6432" s="54"/>
      <c r="K6432" s="54"/>
    </row>
    <row r="6433">
      <c r="A6433" s="49" t="s">
        <v>13121</v>
      </c>
      <c r="B6433" s="49" t="s">
        <v>13122</v>
      </c>
      <c r="C6433" s="50">
        <v>78.86</v>
      </c>
      <c r="D6433" s="51">
        <v>-0.62</v>
      </c>
      <c r="E6433" s="52">
        <v>-0.0078</v>
      </c>
      <c r="F6433" s="53">
        <v>1.21E10</v>
      </c>
      <c r="G6433" s="49" t="s">
        <v>56</v>
      </c>
      <c r="I6433" s="51">
        <v>1188512.0</v>
      </c>
      <c r="J6433" s="49" t="s">
        <v>95</v>
      </c>
      <c r="K6433" s="49" t="s">
        <v>111</v>
      </c>
    </row>
    <row r="6434">
      <c r="A6434" s="49" t="s">
        <v>13123</v>
      </c>
      <c r="B6434" s="49" t="s">
        <v>13124</v>
      </c>
      <c r="C6434" s="50">
        <v>15.85</v>
      </c>
      <c r="D6434" s="51">
        <v>0.09</v>
      </c>
      <c r="E6434" s="52">
        <v>0.0057</v>
      </c>
      <c r="F6434" s="53">
        <v>1.99E8</v>
      </c>
      <c r="G6434" s="49" t="s">
        <v>56</v>
      </c>
      <c r="I6434" s="51">
        <v>4740.0</v>
      </c>
      <c r="J6434" s="49" t="s">
        <v>72</v>
      </c>
      <c r="K6434" s="49" t="s">
        <v>321</v>
      </c>
    </row>
    <row r="6435">
      <c r="A6435" s="49" t="s">
        <v>13125</v>
      </c>
      <c r="B6435" s="49" t="s">
        <v>13126</v>
      </c>
      <c r="C6435" s="50">
        <v>24.8</v>
      </c>
      <c r="D6435" s="51">
        <v>0.11</v>
      </c>
      <c r="E6435" s="52">
        <v>0.0045</v>
      </c>
      <c r="F6435" s="51">
        <v>0.0</v>
      </c>
      <c r="G6435" s="49" t="s">
        <v>56</v>
      </c>
      <c r="I6435" s="51">
        <v>763.0</v>
      </c>
      <c r="J6435" s="54"/>
      <c r="K6435" s="54"/>
    </row>
    <row r="6436">
      <c r="A6436" s="49" t="s">
        <v>13127</v>
      </c>
      <c r="B6436" s="49" t="s">
        <v>13128</v>
      </c>
      <c r="C6436" s="50">
        <v>93.58</v>
      </c>
      <c r="D6436" s="51">
        <v>-0.64</v>
      </c>
      <c r="E6436" s="52">
        <v>-0.0068</v>
      </c>
      <c r="F6436" s="53">
        <v>1.49E10</v>
      </c>
      <c r="G6436" s="49" t="s">
        <v>56</v>
      </c>
      <c r="I6436" s="51">
        <v>1582670.0</v>
      </c>
      <c r="J6436" s="49" t="s">
        <v>107</v>
      </c>
      <c r="K6436" s="49" t="s">
        <v>108</v>
      </c>
    </row>
    <row r="6437">
      <c r="A6437" s="49" t="s">
        <v>13129</v>
      </c>
      <c r="B6437" s="49" t="s">
        <v>13130</v>
      </c>
      <c r="C6437" s="50">
        <v>7.22</v>
      </c>
      <c r="D6437" s="51">
        <v>-0.03</v>
      </c>
      <c r="E6437" s="52">
        <v>-0.0041</v>
      </c>
      <c r="F6437" s="53">
        <v>7.95E9</v>
      </c>
      <c r="G6437" s="49" t="s">
        <v>56</v>
      </c>
      <c r="I6437" s="51">
        <v>3.2926748E7</v>
      </c>
      <c r="J6437" s="49" t="s">
        <v>223</v>
      </c>
      <c r="K6437" s="49" t="s">
        <v>953</v>
      </c>
    </row>
    <row r="6438">
      <c r="A6438" s="49" t="s">
        <v>13131</v>
      </c>
      <c r="B6438" s="49" t="s">
        <v>13132</v>
      </c>
      <c r="C6438" s="50">
        <v>10.4801</v>
      </c>
      <c r="D6438" s="51">
        <v>0.0</v>
      </c>
      <c r="E6438" s="52">
        <v>0.0</v>
      </c>
      <c r="F6438" s="51">
        <v>0.0</v>
      </c>
      <c r="G6438" s="49" t="s">
        <v>56</v>
      </c>
      <c r="H6438" s="51">
        <v>2021.0</v>
      </c>
      <c r="I6438" s="51">
        <v>1.0</v>
      </c>
      <c r="J6438" s="49" t="s">
        <v>72</v>
      </c>
      <c r="K6438" s="49" t="s">
        <v>73</v>
      </c>
    </row>
    <row r="6439">
      <c r="A6439" s="49" t="s">
        <v>13133</v>
      </c>
      <c r="B6439" s="49" t="s">
        <v>13134</v>
      </c>
      <c r="C6439" s="50">
        <v>0.086</v>
      </c>
      <c r="D6439" s="51">
        <v>0.0049</v>
      </c>
      <c r="E6439" s="52">
        <v>0.0604</v>
      </c>
      <c r="F6439" s="51">
        <v>0.0</v>
      </c>
      <c r="G6439" s="49" t="s">
        <v>56</v>
      </c>
      <c r="H6439" s="51">
        <v>2021.0</v>
      </c>
      <c r="I6439" s="51">
        <v>66000.0</v>
      </c>
      <c r="J6439" s="49" t="s">
        <v>72</v>
      </c>
      <c r="K6439" s="49" t="s">
        <v>73</v>
      </c>
    </row>
    <row r="6440">
      <c r="A6440" s="49" t="s">
        <v>13135</v>
      </c>
      <c r="B6440" s="49" t="s">
        <v>13136</v>
      </c>
      <c r="C6440" s="50">
        <v>21.75</v>
      </c>
      <c r="D6440" s="51">
        <v>-1.71</v>
      </c>
      <c r="E6440" s="52">
        <v>-0.0729</v>
      </c>
      <c r="F6440" s="53">
        <v>1.36E9</v>
      </c>
      <c r="G6440" s="49" t="s">
        <v>56</v>
      </c>
      <c r="H6440" s="51">
        <v>2019.0</v>
      </c>
      <c r="I6440" s="51">
        <v>582112.0</v>
      </c>
      <c r="J6440" s="49" t="s">
        <v>82</v>
      </c>
      <c r="K6440" s="49" t="s">
        <v>139</v>
      </c>
    </row>
    <row r="6441">
      <c r="A6441" s="49" t="s">
        <v>13137</v>
      </c>
      <c r="B6441" s="49" t="s">
        <v>13138</v>
      </c>
      <c r="C6441" s="50">
        <v>0.879</v>
      </c>
      <c r="D6441" s="51">
        <v>0.039</v>
      </c>
      <c r="E6441" s="52">
        <v>0.0464</v>
      </c>
      <c r="F6441" s="51">
        <v>4816920.0</v>
      </c>
      <c r="G6441" s="49" t="s">
        <v>1009</v>
      </c>
      <c r="I6441" s="51">
        <v>6799.0</v>
      </c>
      <c r="J6441" s="49" t="s">
        <v>107</v>
      </c>
      <c r="K6441" s="49" t="s">
        <v>262</v>
      </c>
    </row>
    <row r="6442">
      <c r="A6442" s="49" t="s">
        <v>13139</v>
      </c>
      <c r="B6442" s="49" t="s">
        <v>13140</v>
      </c>
      <c r="C6442" s="50">
        <v>0.0094</v>
      </c>
      <c r="D6442" s="51">
        <v>5.0E-4</v>
      </c>
      <c r="E6442" s="52">
        <v>0.0562</v>
      </c>
      <c r="F6442" s="51">
        <v>1281374.0</v>
      </c>
      <c r="G6442" s="49" t="s">
        <v>1009</v>
      </c>
      <c r="I6442" s="51">
        <v>47705.0</v>
      </c>
      <c r="J6442" s="49" t="s">
        <v>107</v>
      </c>
      <c r="K6442" s="49" t="s">
        <v>262</v>
      </c>
    </row>
    <row r="6443">
      <c r="A6443" s="49" t="s">
        <v>13141</v>
      </c>
      <c r="B6443" s="49" t="s">
        <v>13142</v>
      </c>
      <c r="C6443" s="50">
        <v>57.92</v>
      </c>
      <c r="D6443" s="51">
        <v>-0.34</v>
      </c>
      <c r="E6443" s="52">
        <v>-0.0058</v>
      </c>
      <c r="F6443" s="53">
        <v>4.14E9</v>
      </c>
      <c r="G6443" s="49" t="s">
        <v>56</v>
      </c>
      <c r="I6443" s="51">
        <v>456280.0</v>
      </c>
      <c r="J6443" s="49" t="s">
        <v>365</v>
      </c>
      <c r="K6443" s="49" t="s">
        <v>953</v>
      </c>
    </row>
    <row r="6444">
      <c r="A6444" s="49" t="s">
        <v>13143</v>
      </c>
      <c r="B6444" s="49" t="s">
        <v>13144</v>
      </c>
      <c r="C6444" s="50">
        <v>7.38</v>
      </c>
      <c r="D6444" s="51">
        <v>-0.07</v>
      </c>
      <c r="E6444" s="52">
        <v>-0.0094</v>
      </c>
      <c r="F6444" s="51">
        <v>0.0</v>
      </c>
      <c r="G6444" s="49" t="s">
        <v>56</v>
      </c>
      <c r="I6444" s="51">
        <v>10657.0</v>
      </c>
      <c r="J6444" s="49" t="s">
        <v>72</v>
      </c>
      <c r="K6444" s="49" t="s">
        <v>552</v>
      </c>
    </row>
    <row r="6445">
      <c r="A6445" s="49" t="s">
        <v>13145</v>
      </c>
      <c r="B6445" s="49" t="s">
        <v>13146</v>
      </c>
      <c r="C6445" s="50">
        <v>9.55</v>
      </c>
      <c r="D6445" s="51">
        <v>-0.2</v>
      </c>
      <c r="E6445" s="52">
        <v>-0.0205</v>
      </c>
      <c r="F6445" s="53">
        <v>8.0E8</v>
      </c>
      <c r="G6445" s="49" t="s">
        <v>56</v>
      </c>
      <c r="H6445" s="51">
        <v>2011.0</v>
      </c>
      <c r="I6445" s="51">
        <v>1107226.0</v>
      </c>
      <c r="J6445" s="49" t="s">
        <v>57</v>
      </c>
      <c r="K6445" s="49" t="s">
        <v>279</v>
      </c>
    </row>
    <row r="6446">
      <c r="A6446" s="49" t="s">
        <v>13147</v>
      </c>
      <c r="B6446" s="49" t="s">
        <v>13148</v>
      </c>
      <c r="C6446" s="50">
        <v>144.73</v>
      </c>
      <c r="D6446" s="51">
        <v>-3.36</v>
      </c>
      <c r="E6446" s="52">
        <v>-0.0227</v>
      </c>
      <c r="F6446" s="53">
        <v>1.71E9</v>
      </c>
      <c r="G6446" s="49" t="s">
        <v>56</v>
      </c>
      <c r="I6446" s="51">
        <v>58670.0</v>
      </c>
      <c r="J6446" s="49" t="s">
        <v>57</v>
      </c>
      <c r="K6446" s="49" t="s">
        <v>111</v>
      </c>
    </row>
    <row r="6447">
      <c r="A6447" s="49" t="s">
        <v>13149</v>
      </c>
      <c r="B6447" s="49" t="s">
        <v>13150</v>
      </c>
      <c r="C6447" s="50">
        <v>56.19</v>
      </c>
      <c r="D6447" s="51">
        <v>0.02</v>
      </c>
      <c r="E6447" s="52">
        <v>4.0E-4</v>
      </c>
      <c r="F6447" s="53">
        <v>2.37E9</v>
      </c>
      <c r="G6447" s="49" t="s">
        <v>56</v>
      </c>
      <c r="I6447" s="51">
        <v>425949.0</v>
      </c>
      <c r="J6447" s="49" t="s">
        <v>57</v>
      </c>
      <c r="K6447" s="49" t="s">
        <v>345</v>
      </c>
    </row>
    <row r="6448">
      <c r="A6448" s="49" t="s">
        <v>13151</v>
      </c>
      <c r="B6448" s="49" t="s">
        <v>13152</v>
      </c>
      <c r="C6448" s="50">
        <v>2.85</v>
      </c>
      <c r="D6448" s="51">
        <v>-0.34</v>
      </c>
      <c r="E6448" s="52">
        <v>-0.1066</v>
      </c>
      <c r="F6448" s="51">
        <v>1611772.0</v>
      </c>
      <c r="G6448" s="49" t="s">
        <v>67</v>
      </c>
      <c r="H6448" s="51">
        <v>2019.0</v>
      </c>
      <c r="I6448" s="51">
        <v>93017.0</v>
      </c>
      <c r="J6448" s="49" t="s">
        <v>82</v>
      </c>
      <c r="K6448" s="49" t="s">
        <v>83</v>
      </c>
    </row>
    <row r="6449">
      <c r="A6449" s="49" t="s">
        <v>13153</v>
      </c>
      <c r="B6449" s="49" t="s">
        <v>13154</v>
      </c>
      <c r="C6449" s="50">
        <v>0.82</v>
      </c>
      <c r="D6449" s="51">
        <v>0.0618</v>
      </c>
      <c r="E6449" s="52">
        <v>0.0815</v>
      </c>
      <c r="F6449" s="51">
        <v>4755619.0</v>
      </c>
      <c r="G6449" s="49" t="s">
        <v>56</v>
      </c>
      <c r="H6449" s="51">
        <v>2023.0</v>
      </c>
      <c r="I6449" s="51">
        <v>65759.0</v>
      </c>
      <c r="J6449" s="49" t="s">
        <v>82</v>
      </c>
      <c r="K6449" s="49" t="s">
        <v>83</v>
      </c>
    </row>
    <row r="6450">
      <c r="A6450" s="49" t="s">
        <v>13155</v>
      </c>
      <c r="B6450" s="49" t="s">
        <v>13156</v>
      </c>
      <c r="C6450" s="50">
        <v>0.1611</v>
      </c>
      <c r="D6450" s="51">
        <v>0.0</v>
      </c>
      <c r="E6450" s="52">
        <v>0.0</v>
      </c>
      <c r="F6450" s="51">
        <v>934305.0</v>
      </c>
      <c r="G6450" s="49" t="s">
        <v>56</v>
      </c>
      <c r="H6450" s="51">
        <v>2023.0</v>
      </c>
      <c r="I6450" s="51">
        <v>100.0</v>
      </c>
      <c r="J6450" s="49" t="s">
        <v>82</v>
      </c>
      <c r="K6450" s="49" t="s">
        <v>83</v>
      </c>
    </row>
    <row r="6451">
      <c r="A6451" s="49" t="s">
        <v>13157</v>
      </c>
      <c r="B6451" s="49" t="s">
        <v>13158</v>
      </c>
      <c r="C6451" s="50">
        <v>0.9003</v>
      </c>
      <c r="D6451" s="51">
        <v>-0.0013</v>
      </c>
      <c r="E6451" s="52">
        <v>-0.0014</v>
      </c>
      <c r="F6451" s="51">
        <v>9.4618213E7</v>
      </c>
      <c r="G6451" s="49" t="s">
        <v>67</v>
      </c>
      <c r="H6451" s="51">
        <v>2019.0</v>
      </c>
      <c r="I6451" s="51">
        <v>87457.0</v>
      </c>
      <c r="J6451" s="49" t="s">
        <v>107</v>
      </c>
      <c r="K6451" s="49" t="s">
        <v>348</v>
      </c>
    </row>
    <row r="6452">
      <c r="A6452" s="49" t="s">
        <v>13159</v>
      </c>
      <c r="B6452" s="49" t="s">
        <v>13160</v>
      </c>
      <c r="C6452" s="50">
        <v>40.05</v>
      </c>
      <c r="D6452" s="51">
        <v>0.34</v>
      </c>
      <c r="E6452" s="52">
        <v>0.0086</v>
      </c>
      <c r="F6452" s="53">
        <v>1.17E9</v>
      </c>
      <c r="G6452" s="49" t="s">
        <v>56</v>
      </c>
      <c r="I6452" s="51">
        <v>90416.0</v>
      </c>
      <c r="J6452" s="49" t="s">
        <v>72</v>
      </c>
      <c r="K6452" s="49" t="s">
        <v>133</v>
      </c>
    </row>
    <row r="6453">
      <c r="A6453" s="49" t="s">
        <v>13161</v>
      </c>
      <c r="B6453" s="49" t="s">
        <v>13162</v>
      </c>
      <c r="C6453" s="50">
        <v>2.3</v>
      </c>
      <c r="D6453" s="51">
        <v>0.08</v>
      </c>
      <c r="E6453" s="52">
        <v>0.036</v>
      </c>
      <c r="F6453" s="51">
        <v>1.0519326E7</v>
      </c>
      <c r="G6453" s="49" t="s">
        <v>56</v>
      </c>
      <c r="H6453" s="51">
        <v>2015.0</v>
      </c>
      <c r="I6453" s="51">
        <v>9607.0</v>
      </c>
      <c r="J6453" s="49" t="s">
        <v>82</v>
      </c>
      <c r="K6453" s="49" t="s">
        <v>83</v>
      </c>
    </row>
    <row r="6454">
      <c r="A6454" s="49" t="s">
        <v>13163</v>
      </c>
      <c r="B6454" s="49" t="s">
        <v>13164</v>
      </c>
      <c r="C6454" s="50">
        <v>28.76</v>
      </c>
      <c r="D6454" s="51">
        <v>-1.14</v>
      </c>
      <c r="E6454" s="52">
        <v>-0.0381</v>
      </c>
      <c r="F6454" s="53">
        <v>1.2E10</v>
      </c>
      <c r="G6454" s="49" t="s">
        <v>56</v>
      </c>
      <c r="H6454" s="51">
        <v>2014.0</v>
      </c>
      <c r="I6454" s="51">
        <v>5585304.0</v>
      </c>
      <c r="J6454" s="49" t="s">
        <v>72</v>
      </c>
      <c r="K6454" s="49" t="s">
        <v>650</v>
      </c>
    </row>
    <row r="6455">
      <c r="A6455" s="49" t="s">
        <v>13165</v>
      </c>
      <c r="B6455" s="49" t="s">
        <v>13166</v>
      </c>
      <c r="C6455" s="50">
        <v>15.28</v>
      </c>
      <c r="D6455" s="51">
        <v>-0.07</v>
      </c>
      <c r="E6455" s="52">
        <v>-0.0046</v>
      </c>
      <c r="F6455" s="54"/>
      <c r="G6455" s="49" t="s">
        <v>56</v>
      </c>
      <c r="I6455" s="51">
        <v>44857.0</v>
      </c>
      <c r="J6455" s="54"/>
      <c r="K6455" s="54"/>
    </row>
    <row r="6456">
      <c r="A6456" s="49" t="s">
        <v>13167</v>
      </c>
      <c r="B6456" s="49" t="s">
        <v>13168</v>
      </c>
      <c r="C6456" s="50">
        <v>268.42</v>
      </c>
      <c r="D6456" s="51">
        <v>-1.76</v>
      </c>
      <c r="E6456" s="52">
        <v>-0.0065</v>
      </c>
      <c r="F6456" s="53">
        <v>1.02E11</v>
      </c>
      <c r="G6456" s="49" t="s">
        <v>56</v>
      </c>
      <c r="I6456" s="51">
        <v>1157012.0</v>
      </c>
      <c r="J6456" s="49" t="s">
        <v>82</v>
      </c>
      <c r="K6456" s="49" t="s">
        <v>178</v>
      </c>
    </row>
    <row r="6457">
      <c r="A6457" s="49" t="s">
        <v>13169</v>
      </c>
      <c r="B6457" s="49" t="s">
        <v>13170</v>
      </c>
      <c r="C6457" s="50">
        <v>42.72</v>
      </c>
      <c r="D6457" s="51">
        <v>0.58</v>
      </c>
      <c r="E6457" s="52">
        <v>0.0138</v>
      </c>
      <c r="F6457" s="53">
        <v>2.37E10</v>
      </c>
      <c r="G6457" s="49" t="s">
        <v>56</v>
      </c>
      <c r="H6457" s="51">
        <v>2021.0</v>
      </c>
      <c r="I6457" s="51">
        <v>726643.0</v>
      </c>
      <c r="J6457" s="49" t="s">
        <v>57</v>
      </c>
      <c r="K6457" s="49" t="s">
        <v>111</v>
      </c>
    </row>
    <row r="6458">
      <c r="A6458" s="49" t="s">
        <v>13171</v>
      </c>
      <c r="B6458" s="49" t="s">
        <v>13172</v>
      </c>
      <c r="C6458" s="50">
        <v>92.5</v>
      </c>
      <c r="D6458" s="51">
        <v>-3.19</v>
      </c>
      <c r="E6458" s="52">
        <v>-0.0333</v>
      </c>
      <c r="F6458" s="53">
        <v>3.57E9</v>
      </c>
      <c r="G6458" s="49" t="s">
        <v>56</v>
      </c>
      <c r="H6458" s="51">
        <v>2002.0</v>
      </c>
      <c r="I6458" s="51">
        <v>315607.0</v>
      </c>
      <c r="J6458" s="49" t="s">
        <v>107</v>
      </c>
      <c r="K6458" s="49" t="s">
        <v>819</v>
      </c>
    </row>
    <row r="6459">
      <c r="A6459" s="49" t="s">
        <v>13173</v>
      </c>
      <c r="B6459" s="49" t="s">
        <v>13174</v>
      </c>
      <c r="C6459" s="50">
        <v>1.98</v>
      </c>
      <c r="D6459" s="51">
        <v>-0.06</v>
      </c>
      <c r="E6459" s="52">
        <v>-0.0294</v>
      </c>
      <c r="F6459" s="51">
        <v>4.4380928E7</v>
      </c>
      <c r="G6459" s="49" t="s">
        <v>56</v>
      </c>
      <c r="I6459" s="51">
        <v>16490.0</v>
      </c>
      <c r="J6459" s="49" t="s">
        <v>57</v>
      </c>
      <c r="K6459" s="49" t="s">
        <v>111</v>
      </c>
    </row>
    <row r="6460">
      <c r="A6460" s="49" t="s">
        <v>13175</v>
      </c>
      <c r="B6460" s="49" t="s">
        <v>13176</v>
      </c>
      <c r="C6460" s="50">
        <v>1.89</v>
      </c>
      <c r="D6460" s="51">
        <v>0.03</v>
      </c>
      <c r="E6460" s="52">
        <v>0.0161</v>
      </c>
      <c r="F6460" s="51">
        <v>1.1293555E7</v>
      </c>
      <c r="G6460" s="49" t="s">
        <v>56</v>
      </c>
      <c r="H6460" s="51">
        <v>2023.0</v>
      </c>
      <c r="I6460" s="51">
        <v>68933.0</v>
      </c>
      <c r="J6460" s="49" t="s">
        <v>57</v>
      </c>
      <c r="K6460" s="49" t="s">
        <v>800</v>
      </c>
    </row>
    <row r="6461">
      <c r="A6461" s="49" t="s">
        <v>13177</v>
      </c>
      <c r="B6461" s="49" t="s">
        <v>13178</v>
      </c>
      <c r="C6461" s="50">
        <v>2.13</v>
      </c>
      <c r="D6461" s="51">
        <v>0.0</v>
      </c>
      <c r="E6461" s="52">
        <v>0.0</v>
      </c>
      <c r="F6461" s="51">
        <v>4.4112398E7</v>
      </c>
      <c r="G6461" s="49" t="s">
        <v>56</v>
      </c>
      <c r="H6461" s="51">
        <v>2016.0</v>
      </c>
      <c r="I6461" s="51">
        <v>26844.0</v>
      </c>
      <c r="J6461" s="49" t="s">
        <v>82</v>
      </c>
      <c r="K6461" s="49" t="s">
        <v>83</v>
      </c>
    </row>
    <row r="6462">
      <c r="A6462" s="49" t="s">
        <v>13179</v>
      </c>
      <c r="B6462" s="49" t="s">
        <v>13180</v>
      </c>
      <c r="C6462" s="50">
        <v>4.1655</v>
      </c>
      <c r="D6462" s="51">
        <v>0.1655</v>
      </c>
      <c r="E6462" s="52">
        <v>0.0414</v>
      </c>
      <c r="F6462" s="53">
        <v>1.08E10</v>
      </c>
      <c r="G6462" s="49" t="s">
        <v>1626</v>
      </c>
      <c r="H6462" s="51">
        <v>2023.0</v>
      </c>
      <c r="I6462" s="51">
        <v>1730.0</v>
      </c>
      <c r="J6462" s="49" t="s">
        <v>72</v>
      </c>
      <c r="K6462" s="49" t="s">
        <v>68</v>
      </c>
    </row>
    <row r="6463">
      <c r="A6463" s="49" t="s">
        <v>13181</v>
      </c>
      <c r="B6463" s="49" t="s">
        <v>13182</v>
      </c>
      <c r="C6463" s="50">
        <v>2.1</v>
      </c>
      <c r="D6463" s="51">
        <v>-0.06</v>
      </c>
      <c r="E6463" s="52">
        <v>-0.0278</v>
      </c>
      <c r="F6463" s="51">
        <v>3893306.0</v>
      </c>
      <c r="G6463" s="49" t="s">
        <v>121</v>
      </c>
      <c r="H6463" s="51">
        <v>2020.0</v>
      </c>
      <c r="I6463" s="51">
        <v>32567.0</v>
      </c>
      <c r="J6463" s="49" t="s">
        <v>520</v>
      </c>
      <c r="K6463" s="49" t="s">
        <v>391</v>
      </c>
    </row>
    <row r="6464">
      <c r="A6464" s="49" t="s">
        <v>13183</v>
      </c>
      <c r="B6464" s="49" t="s">
        <v>13184</v>
      </c>
      <c r="C6464" s="50">
        <v>0.07</v>
      </c>
      <c r="D6464" s="51">
        <v>-0.0089</v>
      </c>
      <c r="E6464" s="52">
        <v>-0.1128</v>
      </c>
      <c r="F6464" s="51">
        <v>129777.0</v>
      </c>
      <c r="G6464" s="49" t="s">
        <v>121</v>
      </c>
      <c r="H6464" s="51">
        <v>2020.0</v>
      </c>
      <c r="I6464" s="51">
        <v>27659.0</v>
      </c>
      <c r="J6464" s="49" t="s">
        <v>57</v>
      </c>
      <c r="K6464" s="49" t="s">
        <v>64</v>
      </c>
    </row>
    <row r="6465">
      <c r="A6465" s="49" t="s">
        <v>13185</v>
      </c>
      <c r="B6465" s="49" t="s">
        <v>13186</v>
      </c>
      <c r="C6465" s="50">
        <v>65.66</v>
      </c>
      <c r="D6465" s="51">
        <v>0.48</v>
      </c>
      <c r="E6465" s="52">
        <v>0.0074</v>
      </c>
      <c r="F6465" s="53">
        <v>3.32E10</v>
      </c>
      <c r="G6465" s="49" t="s">
        <v>56</v>
      </c>
      <c r="I6465" s="51">
        <v>2914657.0</v>
      </c>
      <c r="J6465" s="49" t="s">
        <v>95</v>
      </c>
      <c r="K6465" s="49" t="s">
        <v>3065</v>
      </c>
    </row>
    <row r="6466">
      <c r="A6466" s="49" t="s">
        <v>13187</v>
      </c>
      <c r="B6466" s="49" t="s">
        <v>13188</v>
      </c>
      <c r="C6466" s="50">
        <v>10.87</v>
      </c>
      <c r="D6466" s="51">
        <v>0.01</v>
      </c>
      <c r="E6466" s="52">
        <v>9.0E-4</v>
      </c>
      <c r="F6466" s="51">
        <v>0.0</v>
      </c>
      <c r="G6466" s="49" t="s">
        <v>56</v>
      </c>
      <c r="H6466" s="51">
        <v>2022.0</v>
      </c>
      <c r="I6466" s="51">
        <v>201.0</v>
      </c>
      <c r="J6466" s="49" t="s">
        <v>72</v>
      </c>
      <c r="K6466" s="49" t="s">
        <v>73</v>
      </c>
    </row>
    <row r="6467">
      <c r="A6467" s="49" t="s">
        <v>13189</v>
      </c>
      <c r="B6467" s="49" t="s">
        <v>13190</v>
      </c>
      <c r="C6467" s="50">
        <v>0.0501</v>
      </c>
      <c r="D6467" s="51">
        <v>-0.0185</v>
      </c>
      <c r="E6467" s="52">
        <v>-0.2697</v>
      </c>
      <c r="F6467" s="51">
        <v>0.0</v>
      </c>
      <c r="G6467" s="49" t="s">
        <v>56</v>
      </c>
      <c r="H6467" s="51">
        <v>2022.0</v>
      </c>
      <c r="I6467" s="51">
        <v>37521.0</v>
      </c>
      <c r="J6467" s="49" t="s">
        <v>72</v>
      </c>
      <c r="K6467" s="49" t="s">
        <v>73</v>
      </c>
    </row>
    <row r="6468">
      <c r="A6468" s="49" t="s">
        <v>13191</v>
      </c>
      <c r="B6468" s="49" t="s">
        <v>13192</v>
      </c>
      <c r="C6468" s="50">
        <v>15.26</v>
      </c>
      <c r="D6468" s="51">
        <v>0.94</v>
      </c>
      <c r="E6468" s="52">
        <v>0.0656</v>
      </c>
      <c r="F6468" s="53">
        <v>1.09E11</v>
      </c>
      <c r="G6468" s="49" t="s">
        <v>56</v>
      </c>
      <c r="I6468" s="51">
        <v>9.7619423E7</v>
      </c>
      <c r="J6468" s="49" t="s">
        <v>520</v>
      </c>
      <c r="K6468" s="49" t="s">
        <v>391</v>
      </c>
    </row>
    <row r="6469">
      <c r="A6469" s="49" t="s">
        <v>13193</v>
      </c>
      <c r="B6469" s="49" t="s">
        <v>13194</v>
      </c>
      <c r="C6469" s="50">
        <v>18.31</v>
      </c>
      <c r="D6469" s="51">
        <v>-0.21</v>
      </c>
      <c r="E6469" s="52">
        <v>-0.0113</v>
      </c>
      <c r="F6469" s="54"/>
      <c r="G6469" s="49" t="s">
        <v>56</v>
      </c>
      <c r="I6469" s="51">
        <v>108789.0</v>
      </c>
      <c r="J6469" s="54"/>
      <c r="K6469" s="54"/>
    </row>
    <row r="6470">
      <c r="A6470" s="49" t="s">
        <v>13195</v>
      </c>
      <c r="B6470" s="49" t="s">
        <v>13196</v>
      </c>
      <c r="C6470" s="50">
        <v>17.25</v>
      </c>
      <c r="D6470" s="51">
        <v>-0.08</v>
      </c>
      <c r="E6470" s="52">
        <v>-0.0046</v>
      </c>
      <c r="F6470" s="54"/>
      <c r="G6470" s="49" t="s">
        <v>56</v>
      </c>
      <c r="I6470" s="51">
        <v>99085.0</v>
      </c>
      <c r="J6470" s="54"/>
      <c r="K6470" s="54"/>
    </row>
    <row r="6471">
      <c r="A6471" s="49" t="s">
        <v>13197</v>
      </c>
      <c r="B6471" s="49" t="s">
        <v>13198</v>
      </c>
      <c r="C6471" s="50">
        <v>7.87</v>
      </c>
      <c r="D6471" s="51">
        <v>0.04</v>
      </c>
      <c r="E6471" s="52">
        <v>0.0051</v>
      </c>
      <c r="F6471" s="53">
        <v>2.07E9</v>
      </c>
      <c r="G6471" s="49" t="s">
        <v>121</v>
      </c>
      <c r="H6471" s="54"/>
      <c r="I6471" s="51">
        <v>461003.0</v>
      </c>
      <c r="J6471" s="49" t="s">
        <v>365</v>
      </c>
      <c r="K6471" s="49" t="s">
        <v>456</v>
      </c>
    </row>
    <row r="6472">
      <c r="A6472" s="49" t="s">
        <v>13199</v>
      </c>
      <c r="B6472" s="49" t="s">
        <v>13200</v>
      </c>
      <c r="C6472" s="50">
        <v>6.14</v>
      </c>
      <c r="D6472" s="51">
        <v>0.08</v>
      </c>
      <c r="E6472" s="52">
        <v>0.0132</v>
      </c>
      <c r="F6472" s="51">
        <v>6.1142845E7</v>
      </c>
      <c r="G6472" s="49" t="s">
        <v>56</v>
      </c>
      <c r="H6472" s="51">
        <v>1996.0</v>
      </c>
      <c r="I6472" s="51">
        <v>3978.0</v>
      </c>
      <c r="J6472" s="49" t="s">
        <v>107</v>
      </c>
      <c r="K6472" s="49" t="s">
        <v>819</v>
      </c>
    </row>
    <row r="6473">
      <c r="A6473" s="49" t="s">
        <v>13201</v>
      </c>
      <c r="B6473" s="49" t="s">
        <v>13202</v>
      </c>
      <c r="C6473" s="50">
        <v>3.6399</v>
      </c>
      <c r="D6473" s="51">
        <v>0.0199</v>
      </c>
      <c r="E6473" s="52">
        <v>0.0055</v>
      </c>
      <c r="F6473" s="51">
        <v>2.1825496E7</v>
      </c>
      <c r="G6473" s="49" t="s">
        <v>56</v>
      </c>
      <c r="H6473" s="51">
        <v>1995.0</v>
      </c>
      <c r="I6473" s="51">
        <v>3266.0</v>
      </c>
      <c r="J6473" s="49" t="s">
        <v>107</v>
      </c>
      <c r="K6473" s="49" t="s">
        <v>1294</v>
      </c>
    </row>
    <row r="6474">
      <c r="A6474" s="49" t="s">
        <v>13203</v>
      </c>
      <c r="B6474" s="49" t="s">
        <v>13204</v>
      </c>
      <c r="C6474" s="50">
        <v>14.53</v>
      </c>
      <c r="D6474" s="51">
        <v>-0.1</v>
      </c>
      <c r="E6474" s="52">
        <v>-0.0068</v>
      </c>
      <c r="F6474" s="53">
        <v>4.51E10</v>
      </c>
      <c r="G6474" s="54"/>
      <c r="H6474" s="51">
        <v>2018.0</v>
      </c>
      <c r="I6474" s="51">
        <v>1950799.0</v>
      </c>
      <c r="J6474" s="49" t="s">
        <v>82</v>
      </c>
      <c r="K6474" s="49" t="s">
        <v>83</v>
      </c>
    </row>
    <row r="6475">
      <c r="A6475" s="49" t="s">
        <v>13205</v>
      </c>
      <c r="B6475" s="49" t="s">
        <v>13206</v>
      </c>
      <c r="C6475" s="50">
        <v>9.39</v>
      </c>
      <c r="D6475" s="51">
        <v>-0.03</v>
      </c>
      <c r="E6475" s="52">
        <v>-0.0032</v>
      </c>
      <c r="F6475" s="53">
        <v>5.98E9</v>
      </c>
      <c r="G6475" s="49" t="s">
        <v>67</v>
      </c>
      <c r="H6475" s="54"/>
      <c r="I6475" s="51">
        <v>5942106.0</v>
      </c>
      <c r="J6475" s="49" t="s">
        <v>68</v>
      </c>
      <c r="K6475" s="49" t="s">
        <v>69</v>
      </c>
    </row>
    <row r="6476">
      <c r="A6476" s="49" t="s">
        <v>13207</v>
      </c>
      <c r="B6476" s="49" t="s">
        <v>13208</v>
      </c>
      <c r="C6476" s="50">
        <v>1.94</v>
      </c>
      <c r="D6476" s="51">
        <v>-0.09</v>
      </c>
      <c r="E6476" s="52">
        <v>-0.0443</v>
      </c>
      <c r="F6476" s="53">
        <v>3.23E8</v>
      </c>
      <c r="G6476" s="49" t="s">
        <v>56</v>
      </c>
      <c r="H6476" s="51">
        <v>2020.0</v>
      </c>
      <c r="I6476" s="51">
        <v>535568.0</v>
      </c>
      <c r="J6476" s="49" t="s">
        <v>82</v>
      </c>
      <c r="K6476" s="49" t="s">
        <v>396</v>
      </c>
    </row>
    <row r="6477">
      <c r="A6477" s="49" t="s">
        <v>13209</v>
      </c>
      <c r="B6477" s="49" t="s">
        <v>13210</v>
      </c>
      <c r="C6477" s="50">
        <v>0.15</v>
      </c>
      <c r="D6477" s="51">
        <v>0.0</v>
      </c>
      <c r="E6477" s="52">
        <v>0.0</v>
      </c>
      <c r="F6477" s="51">
        <v>2.4976537E7</v>
      </c>
      <c r="G6477" s="49" t="s">
        <v>56</v>
      </c>
      <c r="H6477" s="51">
        <v>2020.0</v>
      </c>
      <c r="I6477" s="51">
        <v>500.0</v>
      </c>
      <c r="J6477" s="49" t="s">
        <v>82</v>
      </c>
      <c r="K6477" s="49" t="s">
        <v>396</v>
      </c>
    </row>
    <row r="6478">
      <c r="A6478" s="49" t="s">
        <v>13211</v>
      </c>
      <c r="B6478" s="49" t="s">
        <v>13212</v>
      </c>
      <c r="C6478" s="50">
        <v>16.65</v>
      </c>
      <c r="D6478" s="51">
        <v>0.69</v>
      </c>
      <c r="E6478" s="52">
        <v>0.0432</v>
      </c>
      <c r="F6478" s="53">
        <v>2.07E9</v>
      </c>
      <c r="G6478" s="49" t="s">
        <v>56</v>
      </c>
      <c r="H6478" s="51">
        <v>2018.0</v>
      </c>
      <c r="I6478" s="51">
        <v>2112025.0</v>
      </c>
      <c r="J6478" s="49" t="s">
        <v>223</v>
      </c>
      <c r="K6478" s="49" t="s">
        <v>953</v>
      </c>
    </row>
    <row r="6479">
      <c r="A6479" s="49" t="s">
        <v>13213</v>
      </c>
      <c r="B6479" s="49" t="s">
        <v>13214</v>
      </c>
      <c r="C6479" s="50">
        <v>2.72</v>
      </c>
      <c r="D6479" s="51">
        <v>-0.02</v>
      </c>
      <c r="E6479" s="52">
        <v>-0.0073</v>
      </c>
      <c r="F6479" s="53">
        <v>1.16E8</v>
      </c>
      <c r="G6479" s="49" t="s">
        <v>56</v>
      </c>
      <c r="H6479" s="51">
        <v>2021.0</v>
      </c>
      <c r="I6479" s="51">
        <v>303605.0</v>
      </c>
      <c r="J6479" s="49" t="s">
        <v>82</v>
      </c>
      <c r="K6479" s="49" t="s">
        <v>83</v>
      </c>
    </row>
    <row r="6480">
      <c r="A6480" s="49" t="s">
        <v>13215</v>
      </c>
      <c r="B6480" s="49" t="s">
        <v>13216</v>
      </c>
      <c r="C6480" s="50">
        <v>1.92</v>
      </c>
      <c r="D6480" s="51">
        <v>-0.07</v>
      </c>
      <c r="E6480" s="52">
        <v>-0.0352</v>
      </c>
      <c r="F6480" s="51">
        <v>4262400.0</v>
      </c>
      <c r="G6480" s="49" t="s">
        <v>67</v>
      </c>
      <c r="H6480" s="51">
        <v>2015.0</v>
      </c>
      <c r="I6480" s="51">
        <v>317902.0</v>
      </c>
      <c r="J6480" s="49" t="s">
        <v>57</v>
      </c>
      <c r="K6480" s="49" t="s">
        <v>345</v>
      </c>
    </row>
    <row r="6481">
      <c r="A6481" s="49" t="s">
        <v>13217</v>
      </c>
      <c r="B6481" s="49" t="s">
        <v>13218</v>
      </c>
      <c r="C6481" s="50">
        <v>1.9897</v>
      </c>
      <c r="D6481" s="51">
        <v>0.0797</v>
      </c>
      <c r="E6481" s="52">
        <v>0.0417</v>
      </c>
      <c r="F6481" s="51">
        <v>3701222.0</v>
      </c>
      <c r="G6481" s="49" t="s">
        <v>214</v>
      </c>
      <c r="I6481" s="51">
        <v>132493.0</v>
      </c>
      <c r="J6481" s="49" t="s">
        <v>107</v>
      </c>
      <c r="K6481" s="49" t="s">
        <v>262</v>
      </c>
    </row>
    <row r="6482">
      <c r="A6482" s="49" t="s">
        <v>13219</v>
      </c>
      <c r="B6482" s="49" t="s">
        <v>13220</v>
      </c>
      <c r="C6482" s="50">
        <v>58.34</v>
      </c>
      <c r="D6482" s="51">
        <v>-0.94</v>
      </c>
      <c r="E6482" s="52">
        <v>-0.0159</v>
      </c>
      <c r="F6482" s="53">
        <v>1.19E10</v>
      </c>
      <c r="G6482" s="49" t="s">
        <v>121</v>
      </c>
      <c r="H6482" s="54"/>
      <c r="I6482" s="51">
        <v>1497941.0</v>
      </c>
      <c r="J6482" s="49" t="s">
        <v>145</v>
      </c>
      <c r="K6482" s="49" t="s">
        <v>146</v>
      </c>
    </row>
    <row r="6483">
      <c r="A6483" s="49" t="s">
        <v>13221</v>
      </c>
      <c r="B6483" s="49" t="s">
        <v>13222</v>
      </c>
      <c r="C6483" s="50">
        <v>1.51</v>
      </c>
      <c r="D6483" s="51">
        <v>-0.06</v>
      </c>
      <c r="E6483" s="52">
        <v>-0.0382</v>
      </c>
      <c r="F6483" s="51">
        <v>1.7106911E7</v>
      </c>
      <c r="G6483" s="49" t="s">
        <v>56</v>
      </c>
      <c r="H6483" s="51">
        <v>2014.0</v>
      </c>
      <c r="I6483" s="51">
        <v>14193.0</v>
      </c>
      <c r="J6483" s="49" t="s">
        <v>82</v>
      </c>
      <c r="K6483" s="49" t="s">
        <v>139</v>
      </c>
    </row>
    <row r="6484">
      <c r="A6484" s="49" t="s">
        <v>13223</v>
      </c>
      <c r="B6484" s="49" t="s">
        <v>13224</v>
      </c>
      <c r="C6484" s="50">
        <v>33.07</v>
      </c>
      <c r="D6484" s="51">
        <v>-1.03</v>
      </c>
      <c r="E6484" s="52">
        <v>-0.0302</v>
      </c>
      <c r="F6484" s="53">
        <v>1.24E9</v>
      </c>
      <c r="G6484" s="49" t="s">
        <v>738</v>
      </c>
      <c r="H6484" s="54"/>
      <c r="I6484" s="51">
        <v>32130.0</v>
      </c>
      <c r="J6484" s="49" t="s">
        <v>82</v>
      </c>
      <c r="K6484" s="49" t="s">
        <v>83</v>
      </c>
    </row>
    <row r="6485">
      <c r="A6485" s="49" t="s">
        <v>13225</v>
      </c>
      <c r="B6485" s="49" t="s">
        <v>13226</v>
      </c>
      <c r="C6485" s="50">
        <v>13.05</v>
      </c>
      <c r="D6485" s="51">
        <v>-0.25</v>
      </c>
      <c r="E6485" s="52">
        <v>-0.0188</v>
      </c>
      <c r="F6485" s="53">
        <v>4.26E8</v>
      </c>
      <c r="G6485" s="49" t="s">
        <v>56</v>
      </c>
      <c r="H6485" s="51">
        <v>2020.0</v>
      </c>
      <c r="I6485" s="51">
        <v>405604.0</v>
      </c>
      <c r="J6485" s="49" t="s">
        <v>82</v>
      </c>
      <c r="K6485" s="49" t="s">
        <v>211</v>
      </c>
    </row>
    <row r="6486">
      <c r="A6486" s="49" t="s">
        <v>13227</v>
      </c>
      <c r="B6486" s="49" t="s">
        <v>13228</v>
      </c>
      <c r="C6486" s="50">
        <v>8.76</v>
      </c>
      <c r="D6486" s="51">
        <v>0.15</v>
      </c>
      <c r="E6486" s="52">
        <v>0.0174</v>
      </c>
      <c r="F6486" s="53">
        <v>8.15E8</v>
      </c>
      <c r="G6486" s="49" t="s">
        <v>56</v>
      </c>
      <c r="H6486" s="51">
        <v>2021.0</v>
      </c>
      <c r="I6486" s="51">
        <v>493245.0</v>
      </c>
      <c r="J6486" s="49" t="s">
        <v>107</v>
      </c>
      <c r="K6486" s="49" t="s">
        <v>282</v>
      </c>
    </row>
    <row r="6487">
      <c r="A6487" s="49" t="s">
        <v>13229</v>
      </c>
      <c r="B6487" s="49" t="s">
        <v>13230</v>
      </c>
      <c r="C6487" s="50">
        <v>5.38</v>
      </c>
      <c r="D6487" s="51">
        <v>-0.11</v>
      </c>
      <c r="E6487" s="52">
        <v>-0.02</v>
      </c>
      <c r="F6487" s="53">
        <v>2.93E8</v>
      </c>
      <c r="G6487" s="49" t="s">
        <v>56</v>
      </c>
      <c r="H6487" s="51">
        <v>2006.0</v>
      </c>
      <c r="I6487" s="51">
        <v>244070.0</v>
      </c>
      <c r="J6487" s="49" t="s">
        <v>95</v>
      </c>
      <c r="K6487" s="49" t="s">
        <v>1195</v>
      </c>
    </row>
    <row r="6488">
      <c r="A6488" s="49" t="s">
        <v>13231</v>
      </c>
      <c r="B6488" s="49" t="s">
        <v>13232</v>
      </c>
      <c r="C6488" s="50">
        <v>7.88</v>
      </c>
      <c r="D6488" s="51">
        <v>0.02</v>
      </c>
      <c r="E6488" s="52">
        <v>0.0025</v>
      </c>
      <c r="F6488" s="51">
        <v>7.02108E7</v>
      </c>
      <c r="G6488" s="49" t="s">
        <v>738</v>
      </c>
      <c r="H6488" s="54"/>
      <c r="I6488" s="51">
        <v>1217.0</v>
      </c>
      <c r="J6488" s="49" t="s">
        <v>57</v>
      </c>
      <c r="K6488" s="49" t="s">
        <v>249</v>
      </c>
    </row>
    <row r="6489">
      <c r="A6489" s="49" t="s">
        <v>13233</v>
      </c>
      <c r="B6489" s="49" t="s">
        <v>13234</v>
      </c>
      <c r="C6489" s="50">
        <v>21.8</v>
      </c>
      <c r="D6489" s="51">
        <v>-0.105</v>
      </c>
      <c r="E6489" s="52">
        <v>-0.0048</v>
      </c>
      <c r="F6489" s="51">
        <v>7.6766019E7</v>
      </c>
      <c r="G6489" s="49" t="s">
        <v>56</v>
      </c>
      <c r="I6489" s="51">
        <v>5413.0</v>
      </c>
      <c r="J6489" s="49" t="s">
        <v>57</v>
      </c>
      <c r="K6489" s="49" t="s">
        <v>111</v>
      </c>
    </row>
    <row r="6490">
      <c r="A6490" s="49" t="s">
        <v>13235</v>
      </c>
      <c r="B6490" s="49" t="s">
        <v>13236</v>
      </c>
      <c r="C6490" s="50">
        <v>20.32</v>
      </c>
      <c r="D6490" s="51">
        <v>-0.04</v>
      </c>
      <c r="E6490" s="52">
        <v>-0.002</v>
      </c>
      <c r="F6490" s="53">
        <v>1.45E11</v>
      </c>
      <c r="G6490" s="49" t="s">
        <v>56</v>
      </c>
      <c r="H6490" s="51">
        <v>2017.0</v>
      </c>
      <c r="I6490" s="51">
        <v>59654.0</v>
      </c>
      <c r="J6490" s="49" t="s">
        <v>520</v>
      </c>
      <c r="K6490" s="49" t="s">
        <v>391</v>
      </c>
    </row>
    <row r="6491">
      <c r="A6491" s="49" t="s">
        <v>13237</v>
      </c>
      <c r="B6491" s="49" t="s">
        <v>13238</v>
      </c>
      <c r="C6491" s="50">
        <v>33.15</v>
      </c>
      <c r="D6491" s="51">
        <v>-0.88</v>
      </c>
      <c r="E6491" s="52">
        <v>-0.0259</v>
      </c>
      <c r="F6491" s="53">
        <v>1.8E9</v>
      </c>
      <c r="G6491" s="49" t="s">
        <v>56</v>
      </c>
      <c r="H6491" s="51">
        <v>2004.0</v>
      </c>
      <c r="I6491" s="51">
        <v>287633.0</v>
      </c>
      <c r="J6491" s="49" t="s">
        <v>72</v>
      </c>
      <c r="K6491" s="49" t="s">
        <v>133</v>
      </c>
    </row>
    <row r="6492">
      <c r="A6492" s="49" t="s">
        <v>13239</v>
      </c>
      <c r="B6492" s="49" t="s">
        <v>13240</v>
      </c>
      <c r="C6492" s="50">
        <v>21.49</v>
      </c>
      <c r="D6492" s="51">
        <v>0.03</v>
      </c>
      <c r="E6492" s="52">
        <v>0.0014</v>
      </c>
      <c r="F6492" s="53">
        <v>1.54E11</v>
      </c>
      <c r="G6492" s="49" t="s">
        <v>56</v>
      </c>
      <c r="H6492" s="51">
        <v>2018.0</v>
      </c>
      <c r="I6492" s="51">
        <v>57545.0</v>
      </c>
      <c r="J6492" s="49" t="s">
        <v>520</v>
      </c>
      <c r="K6492" s="49" t="s">
        <v>391</v>
      </c>
    </row>
    <row r="6493">
      <c r="A6493" s="49" t="s">
        <v>13241</v>
      </c>
      <c r="B6493" s="49" t="s">
        <v>13242</v>
      </c>
      <c r="C6493" s="50">
        <v>10.34</v>
      </c>
      <c r="D6493" s="51">
        <v>0.0</v>
      </c>
      <c r="E6493" s="52">
        <v>0.0</v>
      </c>
      <c r="F6493" s="51">
        <v>0.0</v>
      </c>
      <c r="G6493" s="49" t="s">
        <v>56</v>
      </c>
      <c r="H6493" s="51">
        <v>2021.0</v>
      </c>
      <c r="I6493" s="51">
        <v>71.0</v>
      </c>
      <c r="J6493" s="49" t="s">
        <v>72</v>
      </c>
      <c r="K6493" s="49" t="s">
        <v>73</v>
      </c>
    </row>
    <row r="6494">
      <c r="A6494" s="49" t="s">
        <v>13243</v>
      </c>
      <c r="B6494" s="49" t="s">
        <v>13244</v>
      </c>
      <c r="C6494" s="50">
        <v>0.082</v>
      </c>
      <c r="D6494" s="51">
        <v>0.002</v>
      </c>
      <c r="E6494" s="52">
        <v>0.025</v>
      </c>
      <c r="F6494" s="51">
        <v>0.0</v>
      </c>
      <c r="G6494" s="49" t="s">
        <v>56</v>
      </c>
      <c r="H6494" s="51">
        <v>2021.0</v>
      </c>
      <c r="I6494" s="51">
        <v>5794.0</v>
      </c>
      <c r="J6494" s="49" t="s">
        <v>72</v>
      </c>
      <c r="K6494" s="49" t="s">
        <v>73</v>
      </c>
    </row>
    <row r="6495">
      <c r="A6495" s="49" t="s">
        <v>13245</v>
      </c>
      <c r="B6495" s="49" t="s">
        <v>13246</v>
      </c>
      <c r="C6495" s="50">
        <v>14.23</v>
      </c>
      <c r="D6495" s="51">
        <v>-0.27</v>
      </c>
      <c r="E6495" s="52">
        <v>-0.0186</v>
      </c>
      <c r="F6495" s="53">
        <v>4.41E8</v>
      </c>
      <c r="G6495" s="49" t="s">
        <v>56</v>
      </c>
      <c r="I6495" s="51">
        <v>362606.0</v>
      </c>
      <c r="J6495" s="49" t="s">
        <v>95</v>
      </c>
      <c r="K6495" s="49" t="s">
        <v>540</v>
      </c>
    </row>
    <row r="6496">
      <c r="A6496" s="49" t="s">
        <v>13247</v>
      </c>
      <c r="B6496" s="49" t="s">
        <v>13248</v>
      </c>
      <c r="C6496" s="50">
        <v>0.9498</v>
      </c>
      <c r="D6496" s="51">
        <v>0.0098</v>
      </c>
      <c r="E6496" s="52">
        <v>0.0104</v>
      </c>
      <c r="F6496" s="51">
        <v>2.8444468E7</v>
      </c>
      <c r="G6496" s="49" t="s">
        <v>56</v>
      </c>
      <c r="H6496" s="51">
        <v>2021.0</v>
      </c>
      <c r="I6496" s="51">
        <v>29465.0</v>
      </c>
      <c r="J6496" s="49" t="s">
        <v>82</v>
      </c>
      <c r="K6496" s="49" t="s">
        <v>244</v>
      </c>
    </row>
    <row r="6497">
      <c r="A6497" s="49" t="s">
        <v>13249</v>
      </c>
      <c r="B6497" s="49" t="s">
        <v>13250</v>
      </c>
      <c r="C6497" s="50">
        <v>3.56</v>
      </c>
      <c r="D6497" s="51">
        <v>-0.04</v>
      </c>
      <c r="E6497" s="52">
        <v>-0.0111</v>
      </c>
      <c r="F6497" s="53">
        <v>1.23E9</v>
      </c>
      <c r="G6497" s="49" t="s">
        <v>738</v>
      </c>
      <c r="H6497" s="54"/>
      <c r="I6497" s="51">
        <v>629661.0</v>
      </c>
      <c r="J6497" s="49" t="s">
        <v>107</v>
      </c>
      <c r="K6497" s="49" t="s">
        <v>2079</v>
      </c>
    </row>
    <row r="6498">
      <c r="A6498" s="49" t="s">
        <v>13251</v>
      </c>
      <c r="B6498" s="49" t="s">
        <v>13252</v>
      </c>
      <c r="C6498" s="50">
        <v>0.38</v>
      </c>
      <c r="D6498" s="51">
        <v>0.0</v>
      </c>
      <c r="E6498" s="52">
        <v>0.0</v>
      </c>
      <c r="F6498" s="53">
        <v>1.32E8</v>
      </c>
      <c r="G6498" s="49" t="s">
        <v>738</v>
      </c>
      <c r="H6498" s="54"/>
      <c r="I6498" s="51">
        <v>200.0</v>
      </c>
      <c r="J6498" s="49" t="s">
        <v>107</v>
      </c>
      <c r="K6498" s="49" t="s">
        <v>2079</v>
      </c>
    </row>
    <row r="6499">
      <c r="A6499" s="49" t="s">
        <v>13253</v>
      </c>
      <c r="B6499" s="49" t="s">
        <v>13254</v>
      </c>
      <c r="C6499" s="50">
        <v>14.14</v>
      </c>
      <c r="D6499" s="51">
        <v>-0.04</v>
      </c>
      <c r="E6499" s="52">
        <v>-0.0028</v>
      </c>
      <c r="F6499" s="53">
        <v>4.54E8</v>
      </c>
      <c r="G6499" s="49" t="s">
        <v>56</v>
      </c>
      <c r="H6499" s="51">
        <v>2021.0</v>
      </c>
      <c r="I6499" s="51">
        <v>59064.0</v>
      </c>
      <c r="J6499" s="49" t="s">
        <v>72</v>
      </c>
      <c r="K6499" s="49" t="s">
        <v>124</v>
      </c>
    </row>
    <row r="6500">
      <c r="A6500" s="49" t="s">
        <v>13255</v>
      </c>
      <c r="B6500" s="49" t="s">
        <v>13256</v>
      </c>
      <c r="C6500" s="50">
        <v>0.1785</v>
      </c>
      <c r="D6500" s="51">
        <v>-0.0051</v>
      </c>
      <c r="E6500" s="52">
        <v>-0.0278</v>
      </c>
      <c r="F6500" s="51">
        <v>6016284.0</v>
      </c>
      <c r="G6500" s="49" t="s">
        <v>56</v>
      </c>
      <c r="H6500" s="51">
        <v>2018.0</v>
      </c>
      <c r="I6500" s="51">
        <v>187723.0</v>
      </c>
      <c r="J6500" s="49" t="s">
        <v>95</v>
      </c>
      <c r="K6500" s="49" t="s">
        <v>111</v>
      </c>
    </row>
    <row r="6501">
      <c r="A6501" s="49" t="s">
        <v>13257</v>
      </c>
      <c r="B6501" s="49" t="s">
        <v>13258</v>
      </c>
      <c r="C6501" s="50">
        <v>0.0202</v>
      </c>
      <c r="D6501" s="51">
        <v>-0.0096</v>
      </c>
      <c r="E6501" s="52">
        <v>-0.3222</v>
      </c>
      <c r="F6501" s="51">
        <v>680834.0</v>
      </c>
      <c r="G6501" s="49" t="s">
        <v>56</v>
      </c>
      <c r="H6501" s="51">
        <v>2018.0</v>
      </c>
      <c r="I6501" s="51">
        <v>2623.0</v>
      </c>
      <c r="J6501" s="49" t="s">
        <v>95</v>
      </c>
      <c r="K6501" s="49" t="s">
        <v>111</v>
      </c>
    </row>
    <row r="6502">
      <c r="A6502" s="49" t="s">
        <v>13259</v>
      </c>
      <c r="B6502" s="49" t="s">
        <v>13260</v>
      </c>
      <c r="C6502" s="50">
        <v>10.36</v>
      </c>
      <c r="D6502" s="51">
        <v>0.0</v>
      </c>
      <c r="E6502" s="52">
        <v>0.0</v>
      </c>
      <c r="F6502" s="51">
        <v>0.0</v>
      </c>
      <c r="G6502" s="49" t="s">
        <v>56</v>
      </c>
      <c r="H6502" s="51">
        <v>2023.0</v>
      </c>
      <c r="I6502" s="51">
        <v>207.0</v>
      </c>
      <c r="J6502" s="49" t="s">
        <v>72</v>
      </c>
      <c r="K6502" s="49" t="s">
        <v>73</v>
      </c>
    </row>
    <row r="6503">
      <c r="A6503" s="49" t="s">
        <v>13261</v>
      </c>
      <c r="B6503" s="49" t="s">
        <v>13262</v>
      </c>
      <c r="C6503" s="50">
        <v>0.15</v>
      </c>
      <c r="D6503" s="51">
        <v>0.0</v>
      </c>
      <c r="E6503" s="52">
        <v>0.0</v>
      </c>
      <c r="F6503" s="51">
        <v>0.0</v>
      </c>
      <c r="G6503" s="49" t="s">
        <v>56</v>
      </c>
      <c r="H6503" s="51">
        <v>2023.0</v>
      </c>
      <c r="I6503" s="51">
        <v>84.0</v>
      </c>
      <c r="J6503" s="49" t="s">
        <v>72</v>
      </c>
      <c r="K6503" s="49" t="s">
        <v>73</v>
      </c>
    </row>
    <row r="6504">
      <c r="A6504" s="49" t="s">
        <v>13263</v>
      </c>
      <c r="B6504" s="49" t="s">
        <v>13264</v>
      </c>
      <c r="C6504" s="50">
        <v>8.26</v>
      </c>
      <c r="D6504" s="51">
        <v>-0.14</v>
      </c>
      <c r="E6504" s="52">
        <v>-0.0167</v>
      </c>
      <c r="F6504" s="51">
        <v>7.3088701E7</v>
      </c>
      <c r="G6504" s="49" t="s">
        <v>56</v>
      </c>
      <c r="H6504" s="51">
        <v>2009.0</v>
      </c>
      <c r="I6504" s="51">
        <v>8972.0</v>
      </c>
      <c r="J6504" s="49" t="s">
        <v>72</v>
      </c>
      <c r="K6504" s="49" t="s">
        <v>1641</v>
      </c>
    </row>
    <row r="6505">
      <c r="A6505" s="49" t="s">
        <v>13265</v>
      </c>
      <c r="B6505" s="49" t="s">
        <v>13266</v>
      </c>
      <c r="C6505" s="50">
        <v>8.97</v>
      </c>
      <c r="D6505" s="51">
        <v>-0.18</v>
      </c>
      <c r="E6505" s="52">
        <v>-0.0197</v>
      </c>
      <c r="F6505" s="53">
        <v>4.74E8</v>
      </c>
      <c r="G6505" s="49" t="s">
        <v>1024</v>
      </c>
      <c r="I6505" s="51">
        <v>381202.0</v>
      </c>
      <c r="J6505" s="49" t="s">
        <v>82</v>
      </c>
      <c r="K6505" s="49" t="s">
        <v>83</v>
      </c>
    </row>
    <row r="6506">
      <c r="A6506" s="49" t="s">
        <v>13267</v>
      </c>
      <c r="B6506" s="49" t="s">
        <v>13268</v>
      </c>
      <c r="C6506" s="50">
        <v>0.46</v>
      </c>
      <c r="D6506" s="51">
        <v>-0.02</v>
      </c>
      <c r="E6506" s="52">
        <v>-0.0417</v>
      </c>
      <c r="F6506" s="51">
        <v>1.1301769E7</v>
      </c>
      <c r="G6506" s="49" t="s">
        <v>67</v>
      </c>
      <c r="H6506" s="51">
        <v>2018.0</v>
      </c>
      <c r="I6506" s="51">
        <v>9322.0</v>
      </c>
      <c r="J6506" s="49" t="s">
        <v>95</v>
      </c>
      <c r="K6506" s="49" t="s">
        <v>215</v>
      </c>
    </row>
    <row r="6507">
      <c r="A6507" s="49" t="s">
        <v>13269</v>
      </c>
      <c r="B6507" s="49" t="s">
        <v>13270</v>
      </c>
      <c r="C6507" s="50">
        <v>13.6703</v>
      </c>
      <c r="D6507" s="51">
        <v>-0.2197</v>
      </c>
      <c r="E6507" s="52">
        <v>-0.0158</v>
      </c>
      <c r="F6507" s="51">
        <v>6.5175096E7</v>
      </c>
      <c r="G6507" s="49" t="s">
        <v>56</v>
      </c>
      <c r="H6507" s="51">
        <v>2021.0</v>
      </c>
      <c r="I6507" s="51">
        <v>4808.0</v>
      </c>
      <c r="J6507" s="49" t="s">
        <v>72</v>
      </c>
      <c r="K6507" s="49" t="s">
        <v>133</v>
      </c>
    </row>
    <row r="6508">
      <c r="A6508" s="49" t="s">
        <v>13271</v>
      </c>
      <c r="B6508" s="49" t="s">
        <v>13272</v>
      </c>
      <c r="C6508" s="50">
        <v>56.13</v>
      </c>
      <c r="D6508" s="51">
        <v>-2.02</v>
      </c>
      <c r="E6508" s="52">
        <v>-0.0347</v>
      </c>
      <c r="F6508" s="53">
        <v>2.69E9</v>
      </c>
      <c r="G6508" s="49" t="s">
        <v>56</v>
      </c>
      <c r="H6508" s="51">
        <v>2003.0</v>
      </c>
      <c r="I6508" s="51">
        <v>563364.0</v>
      </c>
      <c r="J6508" s="49" t="s">
        <v>72</v>
      </c>
      <c r="K6508" s="49" t="s">
        <v>133</v>
      </c>
    </row>
    <row r="6509">
      <c r="A6509" s="49" t="s">
        <v>13273</v>
      </c>
      <c r="B6509" s="49" t="s">
        <v>13274</v>
      </c>
      <c r="C6509" s="50">
        <v>16.01</v>
      </c>
      <c r="D6509" s="51">
        <v>-0.21</v>
      </c>
      <c r="E6509" s="52">
        <v>-0.013</v>
      </c>
      <c r="F6509" s="53">
        <v>7.68E8</v>
      </c>
      <c r="G6509" s="49" t="s">
        <v>56</v>
      </c>
      <c r="I6509" s="51">
        <v>24100.0</v>
      </c>
      <c r="J6509" s="49" t="s">
        <v>72</v>
      </c>
      <c r="K6509" s="49" t="s">
        <v>133</v>
      </c>
    </row>
    <row r="6510">
      <c r="A6510" s="49" t="s">
        <v>13275</v>
      </c>
      <c r="B6510" s="49" t="s">
        <v>13276</v>
      </c>
      <c r="C6510" s="50">
        <v>31.97</v>
      </c>
      <c r="D6510" s="51">
        <v>0.5</v>
      </c>
      <c r="E6510" s="52">
        <v>0.0159</v>
      </c>
      <c r="F6510" s="53">
        <v>1.06E9</v>
      </c>
      <c r="G6510" s="49" t="s">
        <v>56</v>
      </c>
      <c r="I6510" s="51">
        <v>72132.0</v>
      </c>
      <c r="J6510" s="49" t="s">
        <v>72</v>
      </c>
      <c r="K6510" s="49" t="s">
        <v>133</v>
      </c>
    </row>
    <row r="6511">
      <c r="A6511" s="49" t="s">
        <v>13277</v>
      </c>
      <c r="B6511" s="49" t="s">
        <v>13278</v>
      </c>
      <c r="C6511" s="50">
        <v>0.39</v>
      </c>
      <c r="D6511" s="51">
        <v>-0.0241</v>
      </c>
      <c r="E6511" s="52">
        <v>-0.0582</v>
      </c>
      <c r="F6511" s="51">
        <v>967184.0</v>
      </c>
      <c r="G6511" s="49" t="s">
        <v>138</v>
      </c>
      <c r="H6511" s="51">
        <v>2022.0</v>
      </c>
      <c r="I6511" s="51">
        <v>211534.0</v>
      </c>
      <c r="J6511" s="49" t="s">
        <v>82</v>
      </c>
      <c r="K6511" s="49" t="s">
        <v>139</v>
      </c>
    </row>
    <row r="6512">
      <c r="A6512" s="49" t="s">
        <v>13279</v>
      </c>
      <c r="B6512" s="49" t="s">
        <v>13280</v>
      </c>
      <c r="C6512" s="50">
        <v>0.0039</v>
      </c>
      <c r="D6512" s="51">
        <v>-3.0E-4</v>
      </c>
      <c r="E6512" s="52">
        <v>-0.0714</v>
      </c>
      <c r="F6512" s="51">
        <v>3705.0</v>
      </c>
      <c r="G6512" s="49" t="s">
        <v>138</v>
      </c>
      <c r="H6512" s="51">
        <v>2022.0</v>
      </c>
      <c r="I6512" s="51">
        <v>181038.0</v>
      </c>
      <c r="J6512" s="49" t="s">
        <v>82</v>
      </c>
      <c r="K6512" s="49" t="s">
        <v>139</v>
      </c>
    </row>
    <row r="6513">
      <c r="A6513" s="49" t="s">
        <v>13281</v>
      </c>
      <c r="B6513" s="49" t="s">
        <v>13282</v>
      </c>
      <c r="C6513" s="50">
        <v>12.7</v>
      </c>
      <c r="D6513" s="51">
        <v>0.0</v>
      </c>
      <c r="E6513" s="52">
        <v>0.0</v>
      </c>
      <c r="F6513" s="51">
        <v>4.1805936E7</v>
      </c>
      <c r="G6513" s="49" t="s">
        <v>56</v>
      </c>
      <c r="H6513" s="51">
        <v>2021.0</v>
      </c>
      <c r="I6513" s="51">
        <v>4736.0</v>
      </c>
      <c r="J6513" s="49" t="s">
        <v>72</v>
      </c>
      <c r="K6513" s="49" t="s">
        <v>1858</v>
      </c>
    </row>
    <row r="6514">
      <c r="A6514" s="49" t="s">
        <v>13283</v>
      </c>
      <c r="B6514" s="49" t="s">
        <v>13284</v>
      </c>
      <c r="C6514" s="50">
        <v>16.25</v>
      </c>
      <c r="D6514" s="51">
        <v>-0.02</v>
      </c>
      <c r="E6514" s="52">
        <v>-0.0012</v>
      </c>
      <c r="F6514" s="53">
        <v>2.21E8</v>
      </c>
      <c r="G6514" s="49" t="s">
        <v>56</v>
      </c>
      <c r="H6514" s="51">
        <v>2021.0</v>
      </c>
      <c r="I6514" s="51">
        <v>15432.0</v>
      </c>
      <c r="J6514" s="49" t="s">
        <v>72</v>
      </c>
      <c r="K6514" s="49" t="s">
        <v>1858</v>
      </c>
    </row>
    <row r="6515">
      <c r="A6515" s="49" t="s">
        <v>13285</v>
      </c>
      <c r="B6515" s="49" t="s">
        <v>13286</v>
      </c>
      <c r="C6515" s="50">
        <v>28.16</v>
      </c>
      <c r="D6515" s="51">
        <v>-1.34</v>
      </c>
      <c r="E6515" s="52">
        <v>-0.0454</v>
      </c>
      <c r="F6515" s="53">
        <v>2.43E8</v>
      </c>
      <c r="G6515" s="49" t="s">
        <v>56</v>
      </c>
      <c r="I6515" s="51">
        <v>5104.0</v>
      </c>
      <c r="J6515" s="49" t="s">
        <v>72</v>
      </c>
      <c r="K6515" s="49" t="s">
        <v>68</v>
      </c>
    </row>
    <row r="6516">
      <c r="A6516" s="49" t="s">
        <v>13287</v>
      </c>
      <c r="B6516" s="49" t="s">
        <v>13288</v>
      </c>
      <c r="C6516" s="50">
        <v>1.1385</v>
      </c>
      <c r="D6516" s="51">
        <v>-0.0015</v>
      </c>
      <c r="E6516" s="52">
        <v>-0.0013</v>
      </c>
      <c r="F6516" s="51">
        <v>0.0</v>
      </c>
      <c r="G6516" s="49" t="s">
        <v>67</v>
      </c>
      <c r="H6516" s="51">
        <v>2023.0</v>
      </c>
      <c r="I6516" s="51">
        <v>14407.0</v>
      </c>
      <c r="J6516" s="49" t="s">
        <v>95</v>
      </c>
      <c r="K6516" s="49" t="s">
        <v>215</v>
      </c>
    </row>
    <row r="6517">
      <c r="A6517" s="49" t="s">
        <v>13289</v>
      </c>
      <c r="B6517" s="49" t="s">
        <v>13290</v>
      </c>
      <c r="C6517" s="50">
        <v>11.13</v>
      </c>
      <c r="D6517" s="51">
        <v>0.11</v>
      </c>
      <c r="E6517" s="52">
        <v>0.01</v>
      </c>
      <c r="F6517" s="53">
        <v>2.61E8</v>
      </c>
      <c r="G6517" s="49" t="s">
        <v>56</v>
      </c>
      <c r="H6517" s="51">
        <v>2016.0</v>
      </c>
      <c r="I6517" s="51">
        <v>243551.0</v>
      </c>
      <c r="J6517" s="49" t="s">
        <v>82</v>
      </c>
      <c r="K6517" s="49" t="s">
        <v>178</v>
      </c>
    </row>
    <row r="6518">
      <c r="A6518" s="49" t="s">
        <v>13291</v>
      </c>
      <c r="B6518" s="49" t="s">
        <v>13292</v>
      </c>
      <c r="C6518" s="50">
        <v>6.87</v>
      </c>
      <c r="D6518" s="51">
        <v>-0.15</v>
      </c>
      <c r="E6518" s="52">
        <v>-0.0214</v>
      </c>
      <c r="F6518" s="53">
        <v>1.87E9</v>
      </c>
      <c r="G6518" s="54"/>
      <c r="H6518" s="51">
        <v>2021.0</v>
      </c>
      <c r="I6518" s="51">
        <v>2085774.0</v>
      </c>
      <c r="J6518" s="54"/>
      <c r="K6518" s="54"/>
    </row>
    <row r="6519">
      <c r="A6519" s="49" t="s">
        <v>13293</v>
      </c>
      <c r="B6519" s="49" t="s">
        <v>13294</v>
      </c>
      <c r="C6519" s="50">
        <v>10.59</v>
      </c>
      <c r="D6519" s="51">
        <v>0.03</v>
      </c>
      <c r="E6519" s="52">
        <v>0.0028</v>
      </c>
      <c r="F6519" s="51">
        <v>0.0</v>
      </c>
      <c r="G6519" s="54"/>
      <c r="H6519" s="51">
        <v>2022.0</v>
      </c>
      <c r="I6519" s="51">
        <v>200.0</v>
      </c>
      <c r="J6519" s="49" t="s">
        <v>72</v>
      </c>
      <c r="K6519" s="49" t="s">
        <v>73</v>
      </c>
    </row>
    <row r="6520">
      <c r="A6520" s="49" t="s">
        <v>13295</v>
      </c>
      <c r="B6520" s="49" t="s">
        <v>13296</v>
      </c>
      <c r="C6520" s="50">
        <v>33.05</v>
      </c>
      <c r="D6520" s="51">
        <v>0.11</v>
      </c>
      <c r="E6520" s="52">
        <v>0.0033</v>
      </c>
      <c r="F6520" s="53">
        <v>2.14E10</v>
      </c>
      <c r="G6520" s="49" t="s">
        <v>67</v>
      </c>
      <c r="H6520" s="51">
        <v>2003.0</v>
      </c>
      <c r="I6520" s="51">
        <v>6208287.0</v>
      </c>
      <c r="J6520" s="49" t="s">
        <v>95</v>
      </c>
      <c r="K6520" s="49" t="s">
        <v>163</v>
      </c>
    </row>
    <row r="6521">
      <c r="A6521" s="49" t="s">
        <v>13297</v>
      </c>
      <c r="B6521" s="49" t="s">
        <v>13298</v>
      </c>
      <c r="C6521" s="50">
        <v>0.1532</v>
      </c>
      <c r="D6521" s="51">
        <v>-0.009</v>
      </c>
      <c r="E6521" s="52">
        <v>-0.0555</v>
      </c>
      <c r="F6521" s="51">
        <v>4703232.0</v>
      </c>
      <c r="G6521" s="49" t="s">
        <v>56</v>
      </c>
      <c r="H6521" s="51">
        <v>2015.0</v>
      </c>
      <c r="I6521" s="51">
        <v>617756.0</v>
      </c>
      <c r="J6521" s="49" t="s">
        <v>82</v>
      </c>
      <c r="K6521" s="49" t="s">
        <v>139</v>
      </c>
    </row>
    <row r="6522">
      <c r="A6522" s="49" t="s">
        <v>13299</v>
      </c>
      <c r="B6522" s="49" t="s">
        <v>13300</v>
      </c>
      <c r="C6522" s="50">
        <v>10.72</v>
      </c>
      <c r="D6522" s="51">
        <v>-0.08</v>
      </c>
      <c r="E6522" s="52">
        <v>-0.0074</v>
      </c>
      <c r="F6522" s="53">
        <v>6.19E8</v>
      </c>
      <c r="G6522" s="49" t="s">
        <v>56</v>
      </c>
      <c r="H6522" s="51">
        <v>2012.0</v>
      </c>
      <c r="I6522" s="51">
        <v>172669.0</v>
      </c>
      <c r="J6522" s="49" t="s">
        <v>72</v>
      </c>
      <c r="K6522" s="49" t="s">
        <v>321</v>
      </c>
    </row>
    <row r="6523">
      <c r="A6523" s="49" t="s">
        <v>13301</v>
      </c>
      <c r="B6523" s="49" t="s">
        <v>13302</v>
      </c>
      <c r="C6523" s="50">
        <v>0.104</v>
      </c>
      <c r="D6523" s="51">
        <v>-0.006</v>
      </c>
      <c r="E6523" s="52">
        <v>-0.0546</v>
      </c>
      <c r="F6523" s="51">
        <v>2.5025214E7</v>
      </c>
      <c r="G6523" s="49" t="s">
        <v>56</v>
      </c>
      <c r="I6523" s="51">
        <v>1365576.0</v>
      </c>
      <c r="J6523" s="49" t="s">
        <v>82</v>
      </c>
      <c r="K6523" s="49" t="s">
        <v>83</v>
      </c>
    </row>
    <row r="6524">
      <c r="A6524" s="49" t="s">
        <v>13303</v>
      </c>
      <c r="B6524" s="49" t="s">
        <v>13304</v>
      </c>
      <c r="C6524" s="50">
        <v>3.39</v>
      </c>
      <c r="D6524" s="51">
        <v>-0.25</v>
      </c>
      <c r="E6524" s="52">
        <v>-0.0687</v>
      </c>
      <c r="F6524" s="53">
        <v>1.62E8</v>
      </c>
      <c r="G6524" s="49" t="s">
        <v>56</v>
      </c>
      <c r="H6524" s="51">
        <v>2021.0</v>
      </c>
      <c r="I6524" s="51">
        <v>26358.0</v>
      </c>
      <c r="J6524" s="49" t="s">
        <v>82</v>
      </c>
      <c r="K6524" s="49" t="s">
        <v>83</v>
      </c>
    </row>
    <row r="6525">
      <c r="A6525" s="49" t="s">
        <v>13305</v>
      </c>
      <c r="B6525" s="49" t="s">
        <v>13306</v>
      </c>
      <c r="C6525" s="50">
        <v>2.15</v>
      </c>
      <c r="D6525" s="51">
        <v>-0.02</v>
      </c>
      <c r="E6525" s="52">
        <v>-0.0092</v>
      </c>
      <c r="F6525" s="53">
        <v>1.1E8</v>
      </c>
      <c r="G6525" s="49" t="s">
        <v>56</v>
      </c>
      <c r="H6525" s="51">
        <v>2013.0</v>
      </c>
      <c r="I6525" s="51">
        <v>189756.0</v>
      </c>
      <c r="J6525" s="49" t="s">
        <v>95</v>
      </c>
      <c r="K6525" s="49" t="s">
        <v>2465</v>
      </c>
    </row>
    <row r="6526">
      <c r="A6526" s="49" t="s">
        <v>13307</v>
      </c>
      <c r="B6526" s="49" t="s">
        <v>13308</v>
      </c>
      <c r="C6526" s="50">
        <v>20.25</v>
      </c>
      <c r="D6526" s="51">
        <v>0.2</v>
      </c>
      <c r="E6526" s="52">
        <v>0.01</v>
      </c>
      <c r="F6526" s="53">
        <v>2.2E8</v>
      </c>
      <c r="G6526" s="49" t="s">
        <v>121</v>
      </c>
      <c r="H6526" s="54"/>
      <c r="I6526" s="51">
        <v>47604.0</v>
      </c>
      <c r="J6526" s="49" t="s">
        <v>107</v>
      </c>
      <c r="K6526" s="49" t="s">
        <v>348</v>
      </c>
    </row>
    <row r="6527">
      <c r="A6527" s="49" t="s">
        <v>13309</v>
      </c>
      <c r="B6527" s="49" t="s">
        <v>13310</v>
      </c>
      <c r="C6527" s="50">
        <v>58.24</v>
      </c>
      <c r="D6527" s="51">
        <v>-0.38</v>
      </c>
      <c r="E6527" s="52">
        <v>-0.0065</v>
      </c>
      <c r="F6527" s="53">
        <v>1.06E11</v>
      </c>
      <c r="G6527" s="49" t="s">
        <v>121</v>
      </c>
      <c r="H6527" s="54"/>
      <c r="I6527" s="51">
        <v>1882380.0</v>
      </c>
      <c r="J6527" s="54"/>
      <c r="K6527" s="54"/>
    </row>
    <row r="6528">
      <c r="A6528" s="49" t="s">
        <v>13311</v>
      </c>
      <c r="B6528" s="49" t="s">
        <v>13312</v>
      </c>
      <c r="C6528" s="50">
        <v>44.05</v>
      </c>
      <c r="D6528" s="51">
        <v>-0.61</v>
      </c>
      <c r="E6528" s="52">
        <v>-0.0137</v>
      </c>
      <c r="F6528" s="53">
        <v>4.4E9</v>
      </c>
      <c r="G6528" s="49" t="s">
        <v>56</v>
      </c>
      <c r="I6528" s="51">
        <v>416978.0</v>
      </c>
      <c r="J6528" s="49" t="s">
        <v>107</v>
      </c>
      <c r="K6528" s="49" t="s">
        <v>348</v>
      </c>
    </row>
    <row r="6529">
      <c r="A6529" s="49" t="s">
        <v>13313</v>
      </c>
      <c r="B6529" s="49" t="s">
        <v>13314</v>
      </c>
      <c r="C6529" s="50">
        <v>5.01</v>
      </c>
      <c r="D6529" s="51">
        <v>-0.38</v>
      </c>
      <c r="E6529" s="52">
        <v>-0.0705</v>
      </c>
      <c r="F6529" s="53">
        <v>7.26E8</v>
      </c>
      <c r="G6529" s="54"/>
      <c r="H6529" s="51">
        <v>2021.0</v>
      </c>
      <c r="I6529" s="51">
        <v>123645.0</v>
      </c>
      <c r="J6529" s="49" t="s">
        <v>107</v>
      </c>
      <c r="K6529" s="49" t="s">
        <v>348</v>
      </c>
    </row>
    <row r="6530">
      <c r="A6530" s="49" t="s">
        <v>13315</v>
      </c>
      <c r="B6530" s="49" t="s">
        <v>13316</v>
      </c>
      <c r="C6530" s="50">
        <v>8.07</v>
      </c>
      <c r="D6530" s="51">
        <v>-0.14</v>
      </c>
      <c r="E6530" s="52">
        <v>-0.0171</v>
      </c>
      <c r="F6530" s="51">
        <v>0.0</v>
      </c>
      <c r="G6530" s="49" t="s">
        <v>56</v>
      </c>
      <c r="I6530" s="51">
        <v>43530.0</v>
      </c>
      <c r="J6530" s="49" t="s">
        <v>72</v>
      </c>
      <c r="K6530" s="49" t="s">
        <v>321</v>
      </c>
    </row>
    <row r="6531">
      <c r="A6531" s="49" t="s">
        <v>13317</v>
      </c>
      <c r="B6531" s="49" t="s">
        <v>13318</v>
      </c>
      <c r="C6531" s="50">
        <v>830.62</v>
      </c>
      <c r="D6531" s="51">
        <v>-11.29</v>
      </c>
      <c r="E6531" s="52">
        <v>-0.0134</v>
      </c>
      <c r="F6531" s="53">
        <v>4.58E10</v>
      </c>
      <c r="G6531" s="49" t="s">
        <v>56</v>
      </c>
      <c r="H6531" s="51">
        <v>2006.0</v>
      </c>
      <c r="I6531" s="51">
        <v>170616.0</v>
      </c>
      <c r="J6531" s="49" t="s">
        <v>57</v>
      </c>
      <c r="K6531" s="49" t="s">
        <v>269</v>
      </c>
    </row>
    <row r="6532">
      <c r="A6532" s="49" t="s">
        <v>13319</v>
      </c>
      <c r="B6532" s="49" t="s">
        <v>13320</v>
      </c>
      <c r="C6532" s="50">
        <v>18.15</v>
      </c>
      <c r="D6532" s="51">
        <v>-0.27</v>
      </c>
      <c r="E6532" s="52">
        <v>-0.0147</v>
      </c>
      <c r="F6532" s="53">
        <v>2.99E9</v>
      </c>
      <c r="G6532" s="49" t="s">
        <v>56</v>
      </c>
      <c r="H6532" s="51">
        <v>2015.0</v>
      </c>
      <c r="I6532" s="51">
        <v>3692697.0</v>
      </c>
      <c r="J6532" s="49" t="s">
        <v>82</v>
      </c>
      <c r="K6532" s="49" t="s">
        <v>396</v>
      </c>
    </row>
    <row r="6533">
      <c r="A6533" s="49" t="s">
        <v>13321</v>
      </c>
      <c r="B6533" s="49" t="s">
        <v>13322</v>
      </c>
      <c r="C6533" s="50">
        <v>18.64</v>
      </c>
      <c r="D6533" s="51">
        <v>-0.92</v>
      </c>
      <c r="E6533" s="52">
        <v>-0.047</v>
      </c>
      <c r="F6533" s="53">
        <v>2.1E9</v>
      </c>
      <c r="G6533" s="49" t="s">
        <v>56</v>
      </c>
      <c r="I6533" s="51">
        <v>1351739.0</v>
      </c>
      <c r="J6533" s="49" t="s">
        <v>520</v>
      </c>
      <c r="K6533" s="49" t="s">
        <v>391</v>
      </c>
    </row>
    <row r="6534">
      <c r="A6534" s="49" t="s">
        <v>13323</v>
      </c>
      <c r="B6534" s="49" t="s">
        <v>13324</v>
      </c>
      <c r="C6534" s="50">
        <v>14.26</v>
      </c>
      <c r="D6534" s="51">
        <v>-0.26</v>
      </c>
      <c r="E6534" s="52">
        <v>-0.0179</v>
      </c>
      <c r="F6534" s="54"/>
      <c r="G6534" s="49" t="s">
        <v>56</v>
      </c>
      <c r="I6534" s="51">
        <v>32648.0</v>
      </c>
      <c r="J6534" s="54"/>
      <c r="K6534" s="54"/>
    </row>
    <row r="6535">
      <c r="A6535" s="49" t="s">
        <v>13325</v>
      </c>
      <c r="B6535" s="49" t="s">
        <v>13326</v>
      </c>
      <c r="C6535" s="50">
        <v>12.88</v>
      </c>
      <c r="D6535" s="51">
        <v>-0.02</v>
      </c>
      <c r="E6535" s="52">
        <v>-0.0016</v>
      </c>
      <c r="F6535" s="54"/>
      <c r="G6535" s="49" t="s">
        <v>56</v>
      </c>
      <c r="I6535" s="51">
        <v>185141.0</v>
      </c>
      <c r="J6535" s="54"/>
      <c r="K6535" s="54"/>
    </row>
    <row r="6536">
      <c r="A6536" s="49" t="s">
        <v>13327</v>
      </c>
      <c r="B6536" s="49" t="s">
        <v>13328</v>
      </c>
      <c r="C6536" s="50">
        <v>2.89</v>
      </c>
      <c r="D6536" s="51">
        <v>-0.06</v>
      </c>
      <c r="E6536" s="52">
        <v>-0.0203</v>
      </c>
      <c r="F6536" s="53">
        <v>3.05E8</v>
      </c>
      <c r="G6536" s="49" t="s">
        <v>56</v>
      </c>
      <c r="H6536" s="51">
        <v>2021.0</v>
      </c>
      <c r="I6536" s="51">
        <v>501695.0</v>
      </c>
      <c r="J6536" s="49" t="s">
        <v>95</v>
      </c>
      <c r="K6536" s="49" t="s">
        <v>707</v>
      </c>
    </row>
    <row r="6537">
      <c r="A6537" s="49" t="s">
        <v>13329</v>
      </c>
      <c r="B6537" s="49" t="s">
        <v>13330</v>
      </c>
      <c r="C6537" s="50">
        <v>71.44</v>
      </c>
      <c r="D6537" s="51">
        <v>0.45</v>
      </c>
      <c r="E6537" s="52">
        <v>0.0063</v>
      </c>
      <c r="F6537" s="53">
        <v>3.76E9</v>
      </c>
      <c r="G6537" s="49" t="s">
        <v>56</v>
      </c>
      <c r="H6537" s="51">
        <v>2017.0</v>
      </c>
      <c r="I6537" s="51">
        <v>665117.0</v>
      </c>
      <c r="J6537" s="49" t="s">
        <v>95</v>
      </c>
      <c r="K6537" s="49" t="s">
        <v>1315</v>
      </c>
    </row>
    <row r="6538">
      <c r="A6538" s="49" t="s">
        <v>13331</v>
      </c>
      <c r="B6538" s="49" t="s">
        <v>13332</v>
      </c>
      <c r="C6538" s="50">
        <v>393.61</v>
      </c>
      <c r="D6538" s="51">
        <v>-5.24</v>
      </c>
      <c r="E6538" s="52">
        <v>-0.0131</v>
      </c>
      <c r="F6538" s="53">
        <v>1.85E10</v>
      </c>
      <c r="G6538" s="49" t="s">
        <v>56</v>
      </c>
      <c r="I6538" s="51">
        <v>261563.0</v>
      </c>
      <c r="J6538" s="49" t="s">
        <v>57</v>
      </c>
      <c r="K6538" s="49" t="s">
        <v>111</v>
      </c>
    </row>
    <row r="6539">
      <c r="A6539" s="49" t="s">
        <v>13333</v>
      </c>
      <c r="B6539" s="49" t="s">
        <v>13334</v>
      </c>
      <c r="C6539" s="50">
        <v>11.48</v>
      </c>
      <c r="D6539" s="51">
        <v>-0.05</v>
      </c>
      <c r="E6539" s="52">
        <v>-0.0043</v>
      </c>
      <c r="F6539" s="53">
        <v>1.55E8</v>
      </c>
      <c r="G6539" s="54"/>
      <c r="H6539" s="51">
        <v>2019.0</v>
      </c>
      <c r="I6539" s="51">
        <v>20946.0</v>
      </c>
      <c r="J6539" s="49" t="s">
        <v>72</v>
      </c>
      <c r="K6539" s="49" t="s">
        <v>481</v>
      </c>
    </row>
    <row r="6540">
      <c r="A6540" s="49" t="s">
        <v>13335</v>
      </c>
      <c r="B6540" s="49" t="s">
        <v>13336</v>
      </c>
      <c r="C6540" s="50">
        <v>192.4</v>
      </c>
      <c r="D6540" s="51">
        <v>-1.61</v>
      </c>
      <c r="E6540" s="52">
        <v>-0.0083</v>
      </c>
      <c r="F6540" s="53">
        <v>4.95E10</v>
      </c>
      <c r="G6540" s="49" t="s">
        <v>610</v>
      </c>
      <c r="H6540" s="51">
        <v>2015.0</v>
      </c>
      <c r="I6540" s="51">
        <v>1068157.0</v>
      </c>
      <c r="J6540" s="49" t="s">
        <v>107</v>
      </c>
      <c r="K6540" s="49" t="s">
        <v>262</v>
      </c>
    </row>
    <row r="6541">
      <c r="A6541" s="49" t="s">
        <v>13337</v>
      </c>
      <c r="B6541" s="49" t="s">
        <v>13338</v>
      </c>
      <c r="C6541" s="50">
        <v>63.5</v>
      </c>
      <c r="D6541" s="51">
        <v>-2.81</v>
      </c>
      <c r="E6541" s="52">
        <v>-0.0424</v>
      </c>
      <c r="F6541" s="53">
        <v>1.0E10</v>
      </c>
      <c r="G6541" s="49" t="s">
        <v>56</v>
      </c>
      <c r="I6541" s="51">
        <v>1393027.0</v>
      </c>
      <c r="J6541" s="49" t="s">
        <v>82</v>
      </c>
      <c r="K6541" s="49" t="s">
        <v>139</v>
      </c>
    </row>
    <row r="6542">
      <c r="A6542" s="49" t="s">
        <v>13339</v>
      </c>
      <c r="B6542" s="49" t="s">
        <v>13340</v>
      </c>
      <c r="C6542" s="50">
        <v>39.92</v>
      </c>
      <c r="D6542" s="51">
        <v>-1.11</v>
      </c>
      <c r="E6542" s="52">
        <v>-0.0271</v>
      </c>
      <c r="F6542" s="53">
        <v>2.07E10</v>
      </c>
      <c r="G6542" s="49" t="s">
        <v>121</v>
      </c>
      <c r="H6542" s="54"/>
      <c r="I6542" s="51">
        <v>4224406.0</v>
      </c>
      <c r="J6542" s="49" t="s">
        <v>57</v>
      </c>
      <c r="K6542" s="49" t="s">
        <v>1467</v>
      </c>
    </row>
    <row r="6543">
      <c r="A6543" s="49" t="s">
        <v>13341</v>
      </c>
      <c r="B6543" s="49" t="s">
        <v>13342</v>
      </c>
      <c r="C6543" s="50">
        <v>1.91</v>
      </c>
      <c r="D6543" s="51">
        <v>-0.023</v>
      </c>
      <c r="E6543" s="52">
        <v>-0.0119</v>
      </c>
      <c r="F6543" s="51">
        <v>2.0541649E7</v>
      </c>
      <c r="G6543" s="49" t="s">
        <v>67</v>
      </c>
      <c r="H6543" s="51">
        <v>2014.0</v>
      </c>
      <c r="I6543" s="51">
        <v>3884.0</v>
      </c>
      <c r="J6543" s="49" t="s">
        <v>68</v>
      </c>
      <c r="K6543" s="49" t="s">
        <v>69</v>
      </c>
    </row>
    <row r="6544">
      <c r="A6544" s="49" t="s">
        <v>13343</v>
      </c>
      <c r="B6544" s="49" t="s">
        <v>13344</v>
      </c>
      <c r="C6544" s="50">
        <v>4.0</v>
      </c>
      <c r="D6544" s="51">
        <v>-0.04</v>
      </c>
      <c r="E6544" s="52">
        <v>-0.0099</v>
      </c>
      <c r="F6544" s="53">
        <v>2.31E10</v>
      </c>
      <c r="G6544" s="49" t="s">
        <v>1812</v>
      </c>
      <c r="H6544" s="51">
        <v>1988.0</v>
      </c>
      <c r="I6544" s="51">
        <v>788973.0</v>
      </c>
      <c r="J6544" s="49" t="s">
        <v>520</v>
      </c>
      <c r="K6544" s="49" t="s">
        <v>391</v>
      </c>
    </row>
    <row r="6545">
      <c r="A6545" s="49" t="s">
        <v>13345</v>
      </c>
      <c r="B6545" s="49" t="s">
        <v>13346</v>
      </c>
      <c r="C6545" s="50">
        <v>4.4</v>
      </c>
      <c r="D6545" s="51">
        <v>-0.06</v>
      </c>
      <c r="E6545" s="52">
        <v>-0.0135</v>
      </c>
      <c r="F6545" s="51">
        <v>0.0</v>
      </c>
      <c r="G6545" s="49" t="s">
        <v>56</v>
      </c>
      <c r="H6545" s="51">
        <v>1993.0</v>
      </c>
      <c r="I6545" s="51">
        <v>297666.0</v>
      </c>
      <c r="J6545" s="49" t="s">
        <v>72</v>
      </c>
      <c r="K6545" s="49" t="s">
        <v>552</v>
      </c>
    </row>
    <row r="6546">
      <c r="A6546" s="49" t="s">
        <v>13347</v>
      </c>
      <c r="B6546" s="49" t="s">
        <v>13348</v>
      </c>
      <c r="C6546" s="50">
        <v>119.35</v>
      </c>
      <c r="D6546" s="51">
        <v>-2.65</v>
      </c>
      <c r="E6546" s="52">
        <v>-0.0217</v>
      </c>
      <c r="F6546" s="53">
        <v>3.75E10</v>
      </c>
      <c r="G6546" s="49" t="s">
        <v>259</v>
      </c>
      <c r="I6546" s="51">
        <v>2132791.0</v>
      </c>
      <c r="J6546" s="49" t="s">
        <v>107</v>
      </c>
      <c r="K6546" s="49" t="s">
        <v>1294</v>
      </c>
    </row>
    <row r="6547">
      <c r="A6547" s="49" t="s">
        <v>13349</v>
      </c>
      <c r="B6547" s="49" t="s">
        <v>13350</v>
      </c>
      <c r="C6547" s="50">
        <v>5.83</v>
      </c>
      <c r="D6547" s="51">
        <v>-0.03</v>
      </c>
      <c r="E6547" s="52">
        <v>-0.0051</v>
      </c>
      <c r="F6547" s="53">
        <v>1.43E8</v>
      </c>
      <c r="G6547" s="49" t="s">
        <v>56</v>
      </c>
      <c r="H6547" s="51">
        <v>2019.0</v>
      </c>
      <c r="I6547" s="51">
        <v>115481.0</v>
      </c>
      <c r="J6547" s="49" t="s">
        <v>82</v>
      </c>
      <c r="K6547" s="49" t="s">
        <v>178</v>
      </c>
    </row>
    <row r="6548">
      <c r="A6548" s="49" t="s">
        <v>13351</v>
      </c>
      <c r="B6548" s="49" t="s">
        <v>13352</v>
      </c>
      <c r="C6548" s="50">
        <v>0.6993</v>
      </c>
      <c r="D6548" s="51">
        <v>-0.042</v>
      </c>
      <c r="E6548" s="52">
        <v>-0.0567</v>
      </c>
      <c r="F6548" s="53">
        <v>4.07E8</v>
      </c>
      <c r="G6548" s="49" t="s">
        <v>56</v>
      </c>
      <c r="I6548" s="51">
        <v>3.2660524E7</v>
      </c>
      <c r="J6548" s="49" t="s">
        <v>223</v>
      </c>
      <c r="K6548" s="49" t="s">
        <v>953</v>
      </c>
    </row>
    <row r="6549">
      <c r="A6549" s="49" t="s">
        <v>13353</v>
      </c>
      <c r="B6549" s="49" t="s">
        <v>13354</v>
      </c>
      <c r="C6549" s="50">
        <v>13.765</v>
      </c>
      <c r="D6549" s="51">
        <v>-1.275</v>
      </c>
      <c r="E6549" s="52">
        <v>-0.0848</v>
      </c>
      <c r="F6549" s="53">
        <v>8.01E9</v>
      </c>
      <c r="G6549" s="49" t="s">
        <v>56</v>
      </c>
      <c r="I6549" s="51">
        <v>38363.0</v>
      </c>
      <c r="J6549" s="49" t="s">
        <v>223</v>
      </c>
      <c r="K6549" s="49" t="s">
        <v>953</v>
      </c>
    </row>
    <row r="6550">
      <c r="A6550" s="49" t="s">
        <v>13355</v>
      </c>
      <c r="B6550" s="49" t="s">
        <v>13356</v>
      </c>
      <c r="C6550" s="50">
        <v>42.97</v>
      </c>
      <c r="D6550" s="51">
        <v>-1.33</v>
      </c>
      <c r="E6550" s="52">
        <v>-0.03</v>
      </c>
      <c r="F6550" s="53">
        <v>4.97E9</v>
      </c>
      <c r="G6550" s="49" t="s">
        <v>56</v>
      </c>
      <c r="H6550" s="51">
        <v>2018.0</v>
      </c>
      <c r="I6550" s="51">
        <v>660388.0</v>
      </c>
      <c r="J6550" s="49" t="s">
        <v>107</v>
      </c>
      <c r="K6550" s="49" t="s">
        <v>262</v>
      </c>
    </row>
    <row r="6551">
      <c r="A6551" s="49" t="s">
        <v>13357</v>
      </c>
      <c r="B6551" s="49" t="s">
        <v>13358</v>
      </c>
      <c r="C6551" s="50">
        <v>10.84</v>
      </c>
      <c r="D6551" s="51">
        <v>0.02</v>
      </c>
      <c r="E6551" s="52">
        <v>0.0019</v>
      </c>
      <c r="F6551" s="51">
        <v>0.0</v>
      </c>
      <c r="G6551" s="49" t="s">
        <v>56</v>
      </c>
      <c r="H6551" s="51">
        <v>2022.0</v>
      </c>
      <c r="I6551" s="51">
        <v>6054.0</v>
      </c>
      <c r="J6551" s="49" t="s">
        <v>72</v>
      </c>
      <c r="K6551" s="49" t="s">
        <v>73</v>
      </c>
    </row>
    <row r="6552">
      <c r="A6552" s="49" t="s">
        <v>13359</v>
      </c>
      <c r="B6552" s="49" t="s">
        <v>13360</v>
      </c>
      <c r="C6552" s="50">
        <v>0.2458</v>
      </c>
      <c r="D6552" s="51">
        <v>0.0</v>
      </c>
      <c r="E6552" s="52">
        <v>0.0</v>
      </c>
      <c r="F6552" s="51">
        <v>0.0</v>
      </c>
      <c r="G6552" s="49" t="s">
        <v>56</v>
      </c>
      <c r="H6552" s="51">
        <v>2022.0</v>
      </c>
      <c r="I6552" s="51">
        <v>1.0</v>
      </c>
      <c r="J6552" s="49" t="s">
        <v>72</v>
      </c>
      <c r="K6552" s="49" t="s">
        <v>73</v>
      </c>
    </row>
    <row r="6553">
      <c r="A6553" s="49" t="s">
        <v>13361</v>
      </c>
      <c r="B6553" s="49" t="s">
        <v>13362</v>
      </c>
      <c r="C6553" s="50">
        <v>10.99</v>
      </c>
      <c r="D6553" s="51">
        <v>-0.1594</v>
      </c>
      <c r="E6553" s="52">
        <v>-0.0143</v>
      </c>
      <c r="F6553" s="51">
        <v>0.0</v>
      </c>
      <c r="G6553" s="49" t="s">
        <v>56</v>
      </c>
      <c r="H6553" s="51">
        <v>2022.0</v>
      </c>
      <c r="I6553" s="51">
        <v>2502.0</v>
      </c>
      <c r="J6553" s="49" t="s">
        <v>72</v>
      </c>
      <c r="K6553" s="49" t="s">
        <v>73</v>
      </c>
    </row>
    <row r="6554">
      <c r="A6554" s="49" t="s">
        <v>13363</v>
      </c>
      <c r="B6554" s="49" t="s">
        <v>13364</v>
      </c>
      <c r="C6554" s="50">
        <v>0.293</v>
      </c>
      <c r="D6554" s="51">
        <v>-0.0203</v>
      </c>
      <c r="E6554" s="52">
        <v>-0.0648</v>
      </c>
      <c r="F6554" s="51">
        <v>6991693.0</v>
      </c>
      <c r="G6554" s="49" t="s">
        <v>56</v>
      </c>
      <c r="I6554" s="51">
        <v>216095.0</v>
      </c>
      <c r="J6554" s="49" t="s">
        <v>82</v>
      </c>
      <c r="K6554" s="49" t="s">
        <v>83</v>
      </c>
    </row>
    <row r="6555">
      <c r="A6555" s="49" t="s">
        <v>13365</v>
      </c>
      <c r="B6555" s="49" t="s">
        <v>13366</v>
      </c>
      <c r="C6555" s="50">
        <v>5.87</v>
      </c>
      <c r="D6555" s="51">
        <v>-0.14</v>
      </c>
      <c r="E6555" s="52">
        <v>-0.0233</v>
      </c>
      <c r="F6555" s="53">
        <v>2.53E9</v>
      </c>
      <c r="G6555" s="49" t="s">
        <v>1194</v>
      </c>
      <c r="I6555" s="51">
        <v>143574.0</v>
      </c>
      <c r="J6555" s="49" t="s">
        <v>520</v>
      </c>
      <c r="K6555" s="49" t="s">
        <v>391</v>
      </c>
    </row>
    <row r="6556">
      <c r="A6556" s="49" t="s">
        <v>13367</v>
      </c>
      <c r="B6556" s="49" t="s">
        <v>13368</v>
      </c>
      <c r="C6556" s="50">
        <v>92.74</v>
      </c>
      <c r="D6556" s="51">
        <v>-1.34</v>
      </c>
      <c r="E6556" s="52">
        <v>-0.0142</v>
      </c>
      <c r="F6556" s="53">
        <v>1.43E10</v>
      </c>
      <c r="G6556" s="49" t="s">
        <v>56</v>
      </c>
      <c r="I6556" s="51">
        <v>1927257.0</v>
      </c>
      <c r="J6556" s="49" t="s">
        <v>57</v>
      </c>
      <c r="K6556" s="49" t="s">
        <v>58</v>
      </c>
    </row>
    <row r="6557">
      <c r="A6557" s="49" t="s">
        <v>13369</v>
      </c>
      <c r="B6557" s="49" t="s">
        <v>13370</v>
      </c>
      <c r="C6557" s="50">
        <v>5.37</v>
      </c>
      <c r="D6557" s="51">
        <v>-0.38</v>
      </c>
      <c r="E6557" s="52">
        <v>-0.0661</v>
      </c>
      <c r="F6557" s="53">
        <v>3.28E8</v>
      </c>
      <c r="G6557" s="49" t="s">
        <v>56</v>
      </c>
      <c r="H6557" s="51">
        <v>2021.0</v>
      </c>
      <c r="I6557" s="51">
        <v>803965.0</v>
      </c>
      <c r="J6557" s="49" t="s">
        <v>82</v>
      </c>
      <c r="K6557" s="49" t="s">
        <v>83</v>
      </c>
    </row>
    <row r="6558">
      <c r="A6558" s="49" t="s">
        <v>13371</v>
      </c>
      <c r="B6558" s="49" t="s">
        <v>13372</v>
      </c>
      <c r="C6558" s="50">
        <v>11.4</v>
      </c>
      <c r="D6558" s="51">
        <v>0.0</v>
      </c>
      <c r="E6558" s="52">
        <v>0.0</v>
      </c>
      <c r="F6558" s="51">
        <v>0.0</v>
      </c>
      <c r="G6558" s="49" t="s">
        <v>1172</v>
      </c>
      <c r="H6558" s="51">
        <v>2022.0</v>
      </c>
      <c r="I6558" s="51">
        <v>100.0</v>
      </c>
      <c r="J6558" s="49" t="s">
        <v>72</v>
      </c>
      <c r="K6558" s="49" t="s">
        <v>73</v>
      </c>
    </row>
    <row r="6559">
      <c r="A6559" s="49" t="s">
        <v>13373</v>
      </c>
      <c r="B6559" s="49" t="s">
        <v>13374</v>
      </c>
      <c r="C6559" s="50">
        <v>8.16</v>
      </c>
      <c r="D6559" s="51">
        <v>-0.3</v>
      </c>
      <c r="E6559" s="52">
        <v>-0.0355</v>
      </c>
      <c r="F6559" s="53">
        <v>9.14E9</v>
      </c>
      <c r="G6559" s="49" t="s">
        <v>738</v>
      </c>
      <c r="H6559" s="54"/>
      <c r="I6559" s="51">
        <v>7576950.0</v>
      </c>
      <c r="J6559" s="49" t="s">
        <v>82</v>
      </c>
      <c r="K6559" s="49" t="s">
        <v>83</v>
      </c>
    </row>
    <row r="6560">
      <c r="A6560" s="49" t="s">
        <v>13375</v>
      </c>
      <c r="B6560" s="49" t="s">
        <v>13376</v>
      </c>
      <c r="C6560" s="50">
        <v>47.91</v>
      </c>
      <c r="D6560" s="51">
        <v>-1.18</v>
      </c>
      <c r="E6560" s="52">
        <v>-0.024</v>
      </c>
      <c r="F6560" s="53">
        <v>3.23E9</v>
      </c>
      <c r="G6560" s="49" t="s">
        <v>56</v>
      </c>
      <c r="I6560" s="51">
        <v>1648035.0</v>
      </c>
      <c r="J6560" s="49" t="s">
        <v>57</v>
      </c>
      <c r="K6560" s="49" t="s">
        <v>1380</v>
      </c>
    </row>
    <row r="6561">
      <c r="A6561" s="49" t="s">
        <v>13377</v>
      </c>
      <c r="B6561" s="49" t="s">
        <v>13378</v>
      </c>
      <c r="C6561" s="50">
        <v>28.06</v>
      </c>
      <c r="D6561" s="51">
        <v>-0.68</v>
      </c>
      <c r="E6561" s="52">
        <v>-0.0237</v>
      </c>
      <c r="F6561" s="53">
        <v>3.74E10</v>
      </c>
      <c r="G6561" s="49" t="s">
        <v>56</v>
      </c>
      <c r="I6561" s="51">
        <v>1.5233897E7</v>
      </c>
      <c r="J6561" s="49" t="s">
        <v>72</v>
      </c>
      <c r="K6561" s="49" t="s">
        <v>133</v>
      </c>
    </row>
    <row r="6562">
      <c r="A6562" s="49" t="s">
        <v>13379</v>
      </c>
      <c r="B6562" s="49" t="s">
        <v>13380</v>
      </c>
      <c r="C6562" s="50">
        <v>20.05</v>
      </c>
      <c r="D6562" s="51">
        <v>0.02</v>
      </c>
      <c r="E6562" s="52">
        <v>0.001</v>
      </c>
      <c r="F6562" s="54"/>
      <c r="G6562" s="49" t="s">
        <v>56</v>
      </c>
      <c r="I6562" s="51">
        <v>2397.0</v>
      </c>
      <c r="J6562" s="54"/>
      <c r="K6562" s="54"/>
    </row>
    <row r="6563">
      <c r="A6563" s="49" t="s">
        <v>13381</v>
      </c>
      <c r="B6563" s="49" t="s">
        <v>13382</v>
      </c>
      <c r="C6563" s="50">
        <v>19.78</v>
      </c>
      <c r="D6563" s="51">
        <v>-0.19</v>
      </c>
      <c r="E6563" s="52">
        <v>-0.0095</v>
      </c>
      <c r="F6563" s="54"/>
      <c r="G6563" s="49" t="s">
        <v>56</v>
      </c>
      <c r="I6563" s="51">
        <v>41977.0</v>
      </c>
      <c r="J6563" s="54"/>
      <c r="K6563" s="54"/>
    </row>
    <row r="6564">
      <c r="A6564" s="49" t="s">
        <v>13383</v>
      </c>
      <c r="B6564" s="49" t="s">
        <v>13384</v>
      </c>
      <c r="C6564" s="50">
        <v>17.71</v>
      </c>
      <c r="D6564" s="51">
        <v>-0.17</v>
      </c>
      <c r="E6564" s="52">
        <v>-0.0095</v>
      </c>
      <c r="F6564" s="54"/>
      <c r="G6564" s="49" t="s">
        <v>56</v>
      </c>
      <c r="I6564" s="51">
        <v>62159.0</v>
      </c>
      <c r="J6564" s="54"/>
      <c r="K6564" s="54"/>
    </row>
    <row r="6565">
      <c r="A6565" s="49" t="s">
        <v>13385</v>
      </c>
      <c r="B6565" s="49" t="s">
        <v>13386</v>
      </c>
      <c r="C6565" s="50">
        <v>0.3295</v>
      </c>
      <c r="D6565" s="51">
        <v>-0.0053</v>
      </c>
      <c r="E6565" s="52">
        <v>-0.0158</v>
      </c>
      <c r="F6565" s="51">
        <v>1.1945421E7</v>
      </c>
      <c r="G6565" s="49" t="s">
        <v>56</v>
      </c>
      <c r="H6565" s="51">
        <v>2019.0</v>
      </c>
      <c r="I6565" s="51">
        <v>178778.0</v>
      </c>
      <c r="J6565" s="49" t="s">
        <v>82</v>
      </c>
      <c r="K6565" s="49" t="s">
        <v>83</v>
      </c>
    </row>
    <row r="6566">
      <c r="A6566" s="49" t="s">
        <v>13387</v>
      </c>
      <c r="B6566" s="49" t="s">
        <v>13388</v>
      </c>
      <c r="C6566" s="50">
        <v>117.14</v>
      </c>
      <c r="D6566" s="51">
        <v>-1.89</v>
      </c>
      <c r="E6566" s="52">
        <v>-0.0159</v>
      </c>
      <c r="F6566" s="53">
        <v>1.01E10</v>
      </c>
      <c r="G6566" s="54"/>
      <c r="H6566" s="54"/>
      <c r="I6566" s="51">
        <v>217576.0</v>
      </c>
      <c r="J6566" s="54"/>
      <c r="K6566" s="54"/>
    </row>
    <row r="6567">
      <c r="A6567" s="49" t="s">
        <v>13389</v>
      </c>
      <c r="B6567" s="49" t="s">
        <v>13390</v>
      </c>
      <c r="C6567" s="50">
        <v>57.05</v>
      </c>
      <c r="D6567" s="51">
        <v>-2.45</v>
      </c>
      <c r="E6567" s="52">
        <v>-0.0412</v>
      </c>
      <c r="F6567" s="53">
        <v>1.33E9</v>
      </c>
      <c r="G6567" s="49" t="s">
        <v>56</v>
      </c>
      <c r="H6567" s="51">
        <v>2014.0</v>
      </c>
      <c r="I6567" s="51">
        <v>345014.0</v>
      </c>
      <c r="J6567" s="49" t="s">
        <v>72</v>
      </c>
      <c r="K6567" s="49" t="s">
        <v>133</v>
      </c>
    </row>
    <row r="6568">
      <c r="A6568" s="49" t="s">
        <v>13391</v>
      </c>
      <c r="B6568" s="49" t="s">
        <v>13392</v>
      </c>
      <c r="C6568" s="50">
        <v>19.2</v>
      </c>
      <c r="D6568" s="51">
        <v>0.4</v>
      </c>
      <c r="E6568" s="52">
        <v>0.0213</v>
      </c>
      <c r="F6568" s="53">
        <v>4.47E8</v>
      </c>
      <c r="G6568" s="49" t="s">
        <v>56</v>
      </c>
      <c r="I6568" s="51">
        <v>2230.0</v>
      </c>
      <c r="J6568" s="49" t="s">
        <v>72</v>
      </c>
      <c r="K6568" s="49" t="s">
        <v>133</v>
      </c>
    </row>
    <row r="6569">
      <c r="A6569" s="49" t="s">
        <v>13393</v>
      </c>
      <c r="B6569" s="49" t="s">
        <v>13394</v>
      </c>
      <c r="C6569" s="50">
        <v>13.06</v>
      </c>
      <c r="D6569" s="51">
        <v>0.06</v>
      </c>
      <c r="E6569" s="52">
        <v>0.0046</v>
      </c>
      <c r="F6569" s="53">
        <v>2.64E9</v>
      </c>
      <c r="G6569" s="54"/>
      <c r="H6569" s="51">
        <v>2022.0</v>
      </c>
      <c r="I6569" s="51">
        <v>80210.0</v>
      </c>
      <c r="J6569" s="54"/>
      <c r="K6569" s="54"/>
    </row>
    <row r="6570">
      <c r="A6570" s="49" t="s">
        <v>13395</v>
      </c>
      <c r="B6570" s="49" t="s">
        <v>13396</v>
      </c>
      <c r="C6570" s="50">
        <v>22.22</v>
      </c>
      <c r="D6570" s="51">
        <v>0.0</v>
      </c>
      <c r="E6570" s="52">
        <v>0.0</v>
      </c>
      <c r="F6570" s="51">
        <v>0.0</v>
      </c>
      <c r="G6570" s="54"/>
      <c r="H6570" s="51">
        <v>2021.0</v>
      </c>
      <c r="I6570" s="51">
        <v>20.0</v>
      </c>
      <c r="J6570" s="54"/>
      <c r="K6570" s="54"/>
    </row>
    <row r="6571">
      <c r="A6571" s="49" t="s">
        <v>13397</v>
      </c>
      <c r="B6571" s="49" t="s">
        <v>13398</v>
      </c>
      <c r="C6571" s="50">
        <v>11.2</v>
      </c>
      <c r="D6571" s="51">
        <v>-0.2</v>
      </c>
      <c r="E6571" s="52">
        <v>-0.0175</v>
      </c>
      <c r="F6571" s="53">
        <v>3.14E9</v>
      </c>
      <c r="G6571" s="49" t="s">
        <v>56</v>
      </c>
      <c r="H6571" s="51">
        <v>2007.0</v>
      </c>
      <c r="I6571" s="51">
        <v>395284.0</v>
      </c>
      <c r="J6571" s="49" t="s">
        <v>72</v>
      </c>
      <c r="K6571" s="49" t="s">
        <v>1641</v>
      </c>
    </row>
    <row r="6572">
      <c r="A6572" s="49" t="s">
        <v>13399</v>
      </c>
      <c r="B6572" s="49" t="s">
        <v>13400</v>
      </c>
      <c r="C6572" s="50">
        <v>186.02</v>
      </c>
      <c r="D6572" s="51">
        <v>-5.8</v>
      </c>
      <c r="E6572" s="52">
        <v>-0.0302</v>
      </c>
      <c r="F6572" s="53">
        <v>8.74E9</v>
      </c>
      <c r="G6572" s="49" t="s">
        <v>56</v>
      </c>
      <c r="I6572" s="51">
        <v>288362.0</v>
      </c>
      <c r="J6572" s="49" t="s">
        <v>82</v>
      </c>
      <c r="K6572" s="49" t="s">
        <v>178</v>
      </c>
    </row>
    <row r="6573">
      <c r="A6573" s="49" t="s">
        <v>13401</v>
      </c>
      <c r="B6573" s="49" t="s">
        <v>13402</v>
      </c>
      <c r="C6573" s="50">
        <v>5.17</v>
      </c>
      <c r="D6573" s="51">
        <v>-0.09</v>
      </c>
      <c r="E6573" s="52">
        <v>-0.0171</v>
      </c>
      <c r="F6573" s="53">
        <v>1.78E8</v>
      </c>
      <c r="G6573" s="49" t="s">
        <v>56</v>
      </c>
      <c r="I6573" s="51">
        <v>215058.0</v>
      </c>
      <c r="J6573" s="49" t="s">
        <v>57</v>
      </c>
      <c r="K6573" s="49" t="s">
        <v>64</v>
      </c>
    </row>
    <row r="6574">
      <c r="A6574" s="49" t="s">
        <v>13403</v>
      </c>
      <c r="B6574" s="49" t="s">
        <v>13404</v>
      </c>
      <c r="C6574" s="50">
        <v>10.9014</v>
      </c>
      <c r="D6574" s="51">
        <v>-0.0186</v>
      </c>
      <c r="E6574" s="52">
        <v>-0.0017</v>
      </c>
      <c r="F6574" s="51">
        <v>0.0</v>
      </c>
      <c r="G6574" s="49" t="s">
        <v>1024</v>
      </c>
      <c r="H6574" s="51">
        <v>2022.0</v>
      </c>
      <c r="I6574" s="51">
        <v>1601.0</v>
      </c>
      <c r="J6574" s="49" t="s">
        <v>72</v>
      </c>
      <c r="K6574" s="49" t="s">
        <v>73</v>
      </c>
    </row>
    <row r="6575">
      <c r="A6575" s="49" t="s">
        <v>13405</v>
      </c>
      <c r="B6575" s="49" t="s">
        <v>13406</v>
      </c>
      <c r="C6575" s="50">
        <v>10.91</v>
      </c>
      <c r="D6575" s="51">
        <v>-0.006</v>
      </c>
      <c r="E6575" s="52">
        <v>-6.0E-4</v>
      </c>
      <c r="F6575" s="51">
        <v>0.0</v>
      </c>
      <c r="G6575" s="49" t="s">
        <v>1024</v>
      </c>
      <c r="H6575" s="51">
        <v>2021.0</v>
      </c>
      <c r="I6575" s="51">
        <v>4920.0</v>
      </c>
      <c r="J6575" s="49" t="s">
        <v>72</v>
      </c>
      <c r="K6575" s="49" t="s">
        <v>73</v>
      </c>
    </row>
    <row r="6576">
      <c r="A6576" s="49" t="s">
        <v>13407</v>
      </c>
      <c r="B6576" s="49" t="s">
        <v>13408</v>
      </c>
      <c r="C6576" s="50">
        <v>0.05</v>
      </c>
      <c r="D6576" s="51">
        <v>0.0</v>
      </c>
      <c r="E6576" s="52">
        <v>0.0</v>
      </c>
      <c r="F6576" s="51">
        <v>0.0</v>
      </c>
      <c r="G6576" s="49" t="s">
        <v>1024</v>
      </c>
      <c r="H6576" s="51">
        <v>2022.0</v>
      </c>
      <c r="I6576" s="51">
        <v>100.0</v>
      </c>
      <c r="J6576" s="49" t="s">
        <v>72</v>
      </c>
      <c r="K6576" s="49" t="s">
        <v>73</v>
      </c>
    </row>
    <row r="6577">
      <c r="A6577" s="49" t="s">
        <v>13409</v>
      </c>
      <c r="B6577" s="49" t="s">
        <v>13410</v>
      </c>
      <c r="C6577" s="50">
        <v>2.27</v>
      </c>
      <c r="D6577" s="51">
        <v>-0.09</v>
      </c>
      <c r="E6577" s="52">
        <v>-0.0381</v>
      </c>
      <c r="F6577" s="53">
        <v>1.41E8</v>
      </c>
      <c r="G6577" s="49" t="s">
        <v>56</v>
      </c>
      <c r="I6577" s="51">
        <v>42444.0</v>
      </c>
      <c r="J6577" s="49" t="s">
        <v>107</v>
      </c>
      <c r="K6577" s="49" t="s">
        <v>108</v>
      </c>
    </row>
    <row r="6578">
      <c r="A6578" s="49" t="s">
        <v>13411</v>
      </c>
      <c r="B6578" s="49" t="s">
        <v>13412</v>
      </c>
      <c r="C6578" s="50">
        <v>1.13</v>
      </c>
      <c r="D6578" s="51">
        <v>0.0</v>
      </c>
      <c r="E6578" s="52">
        <v>0.0</v>
      </c>
      <c r="F6578" s="53">
        <v>3.26E8</v>
      </c>
      <c r="G6578" s="49" t="s">
        <v>121</v>
      </c>
      <c r="H6578" s="54"/>
      <c r="I6578" s="51">
        <v>576492.0</v>
      </c>
      <c r="J6578" s="49" t="s">
        <v>127</v>
      </c>
      <c r="K6578" s="49" t="s">
        <v>441</v>
      </c>
    </row>
    <row r="6579">
      <c r="A6579" s="49" t="s">
        <v>13413</v>
      </c>
      <c r="B6579" s="49" t="s">
        <v>13414</v>
      </c>
      <c r="C6579" s="50">
        <v>34.81</v>
      </c>
      <c r="D6579" s="51">
        <v>-0.4</v>
      </c>
      <c r="E6579" s="52">
        <v>-0.0114</v>
      </c>
      <c r="F6579" s="53">
        <v>1.48E9</v>
      </c>
      <c r="G6579" s="49" t="s">
        <v>236</v>
      </c>
      <c r="H6579" s="51">
        <v>2007.0</v>
      </c>
      <c r="I6579" s="51">
        <v>181737.0</v>
      </c>
      <c r="J6579" s="49" t="s">
        <v>95</v>
      </c>
      <c r="K6579" s="49" t="s">
        <v>104</v>
      </c>
    </row>
    <row r="6580">
      <c r="A6580" s="49" t="s">
        <v>13415</v>
      </c>
      <c r="B6580" s="49" t="s">
        <v>13416</v>
      </c>
      <c r="C6580" s="50">
        <v>23.5</v>
      </c>
      <c r="D6580" s="51">
        <v>0.05</v>
      </c>
      <c r="E6580" s="52">
        <v>0.0021</v>
      </c>
      <c r="F6580" s="54"/>
      <c r="G6580" s="49" t="s">
        <v>236</v>
      </c>
      <c r="H6580" s="54"/>
      <c r="I6580" s="51">
        <v>7136.0</v>
      </c>
      <c r="J6580" s="54"/>
      <c r="K6580" s="54"/>
    </row>
    <row r="6581">
      <c r="A6581" s="49" t="s">
        <v>13417</v>
      </c>
      <c r="B6581" s="49" t="s">
        <v>13418</v>
      </c>
      <c r="C6581" s="50">
        <v>18.8003</v>
      </c>
      <c r="D6581" s="51">
        <v>-0.0997</v>
      </c>
      <c r="E6581" s="52">
        <v>-0.0053</v>
      </c>
      <c r="F6581" s="54"/>
      <c r="G6581" s="49" t="s">
        <v>236</v>
      </c>
      <c r="H6581" s="54"/>
      <c r="I6581" s="51">
        <v>4560.0</v>
      </c>
      <c r="J6581" s="54"/>
      <c r="K6581" s="54"/>
    </row>
    <row r="6582">
      <c r="A6582" s="49" t="s">
        <v>13419</v>
      </c>
      <c r="B6582" s="49" t="s">
        <v>13420</v>
      </c>
      <c r="C6582" s="50">
        <v>7.72</v>
      </c>
      <c r="D6582" s="51">
        <v>0.02</v>
      </c>
      <c r="E6582" s="52">
        <v>0.0026</v>
      </c>
      <c r="F6582" s="53">
        <v>5.92E8</v>
      </c>
      <c r="G6582" s="49" t="s">
        <v>56</v>
      </c>
      <c r="H6582" s="51">
        <v>1996.0</v>
      </c>
      <c r="I6582" s="51">
        <v>891262.0</v>
      </c>
      <c r="J6582" s="49" t="s">
        <v>57</v>
      </c>
      <c r="K6582" s="49" t="s">
        <v>249</v>
      </c>
    </row>
    <row r="6583">
      <c r="A6583" s="49" t="s">
        <v>13421</v>
      </c>
      <c r="B6583" s="49" t="s">
        <v>13422</v>
      </c>
      <c r="C6583" s="50">
        <v>0.328</v>
      </c>
      <c r="D6583" s="51">
        <v>-0.107</v>
      </c>
      <c r="E6583" s="52">
        <v>-0.246</v>
      </c>
      <c r="F6583" s="51">
        <v>6664166.0</v>
      </c>
      <c r="G6583" s="49" t="s">
        <v>56</v>
      </c>
      <c r="H6583" s="51">
        <v>2022.0</v>
      </c>
      <c r="I6583" s="51">
        <v>3420798.0</v>
      </c>
      <c r="J6583" s="49" t="s">
        <v>107</v>
      </c>
      <c r="K6583" s="49" t="s">
        <v>282</v>
      </c>
    </row>
    <row r="6584">
      <c r="A6584" s="49" t="s">
        <v>13423</v>
      </c>
      <c r="B6584" s="49" t="s">
        <v>13424</v>
      </c>
      <c r="C6584" s="50">
        <v>32.43</v>
      </c>
      <c r="D6584" s="51">
        <v>-0.17</v>
      </c>
      <c r="E6584" s="52">
        <v>-0.0052</v>
      </c>
      <c r="F6584" s="53">
        <v>1.55E9</v>
      </c>
      <c r="G6584" s="49" t="s">
        <v>3138</v>
      </c>
      <c r="H6584" s="51">
        <v>2022.0</v>
      </c>
      <c r="I6584" s="51">
        <v>445665.0</v>
      </c>
      <c r="J6584" s="49" t="s">
        <v>57</v>
      </c>
      <c r="K6584" s="49" t="s">
        <v>469</v>
      </c>
    </row>
    <row r="6585">
      <c r="A6585" s="49" t="s">
        <v>13425</v>
      </c>
      <c r="B6585" s="49" t="s">
        <v>13426</v>
      </c>
      <c r="C6585" s="50">
        <v>14.13</v>
      </c>
      <c r="D6585" s="51">
        <v>-0.27</v>
      </c>
      <c r="E6585" s="52">
        <v>-0.0188</v>
      </c>
      <c r="F6585" s="53">
        <v>2.85E9</v>
      </c>
      <c r="G6585" s="49" t="s">
        <v>56</v>
      </c>
      <c r="I6585" s="51">
        <v>2191068.0</v>
      </c>
      <c r="J6585" s="49" t="s">
        <v>57</v>
      </c>
      <c r="K6585" s="49" t="s">
        <v>1795</v>
      </c>
    </row>
    <row r="6586">
      <c r="A6586" s="49" t="s">
        <v>13427</v>
      </c>
      <c r="B6586" s="49" t="s">
        <v>13428</v>
      </c>
      <c r="C6586" s="50">
        <v>12.92</v>
      </c>
      <c r="D6586" s="51">
        <v>-0.39</v>
      </c>
      <c r="E6586" s="52">
        <v>-0.0293</v>
      </c>
      <c r="F6586" s="53">
        <v>1.95E9</v>
      </c>
      <c r="G6586" s="49" t="s">
        <v>1194</v>
      </c>
      <c r="I6586" s="51">
        <v>313107.0</v>
      </c>
      <c r="J6586" s="49" t="s">
        <v>365</v>
      </c>
      <c r="K6586" s="49" t="s">
        <v>875</v>
      </c>
    </row>
    <row r="6587">
      <c r="A6587" s="49" t="s">
        <v>13429</v>
      </c>
      <c r="B6587" s="49" t="s">
        <v>13430</v>
      </c>
      <c r="C6587" s="50">
        <v>108.36</v>
      </c>
      <c r="D6587" s="51">
        <v>-1.85</v>
      </c>
      <c r="E6587" s="52">
        <v>-0.0168</v>
      </c>
      <c r="F6587" s="53">
        <v>5.0E10</v>
      </c>
      <c r="G6587" s="49" t="s">
        <v>56</v>
      </c>
      <c r="I6587" s="51">
        <v>4246079.0</v>
      </c>
      <c r="J6587" s="49" t="s">
        <v>95</v>
      </c>
      <c r="K6587" s="49" t="s">
        <v>1767</v>
      </c>
    </row>
    <row r="6588">
      <c r="A6588" s="49" t="s">
        <v>13431</v>
      </c>
      <c r="B6588" s="49" t="s">
        <v>13432</v>
      </c>
      <c r="C6588" s="50">
        <v>6.68</v>
      </c>
      <c r="D6588" s="51">
        <v>-0.16</v>
      </c>
      <c r="E6588" s="52">
        <v>-0.0234</v>
      </c>
      <c r="F6588" s="53">
        <v>1.01E9</v>
      </c>
      <c r="G6588" s="49" t="s">
        <v>56</v>
      </c>
      <c r="I6588" s="51">
        <v>1.0389885E7</v>
      </c>
      <c r="J6588" s="49" t="s">
        <v>82</v>
      </c>
      <c r="K6588" s="49" t="s">
        <v>83</v>
      </c>
    </row>
    <row r="6589">
      <c r="A6589" s="49" t="s">
        <v>13433</v>
      </c>
      <c r="B6589" s="49" t="s">
        <v>13434</v>
      </c>
      <c r="C6589" s="50">
        <v>10.87</v>
      </c>
      <c r="D6589" s="51">
        <v>-0.02</v>
      </c>
      <c r="E6589" s="52">
        <v>-0.0018</v>
      </c>
      <c r="F6589" s="51">
        <v>0.0</v>
      </c>
      <c r="G6589" s="49" t="s">
        <v>56</v>
      </c>
      <c r="H6589" s="51">
        <v>2021.0</v>
      </c>
      <c r="I6589" s="51">
        <v>2467.0</v>
      </c>
      <c r="J6589" s="49" t="s">
        <v>72</v>
      </c>
      <c r="K6589" s="49" t="s">
        <v>73</v>
      </c>
    </row>
    <row r="6590">
      <c r="A6590" s="49" t="s">
        <v>13435</v>
      </c>
      <c r="B6590" s="49" t="s">
        <v>13436</v>
      </c>
      <c r="C6590" s="50">
        <v>14.18</v>
      </c>
      <c r="D6590" s="51">
        <v>-0.33</v>
      </c>
      <c r="E6590" s="52">
        <v>-0.0227</v>
      </c>
      <c r="F6590" s="53">
        <v>1.44E9</v>
      </c>
      <c r="G6590" s="49" t="s">
        <v>56</v>
      </c>
      <c r="H6590" s="51">
        <v>2018.0</v>
      </c>
      <c r="I6590" s="51">
        <v>444713.0</v>
      </c>
      <c r="J6590" s="49" t="s">
        <v>95</v>
      </c>
      <c r="K6590" s="49" t="s">
        <v>163</v>
      </c>
    </row>
    <row r="6591">
      <c r="A6591" s="49" t="s">
        <v>13437</v>
      </c>
      <c r="B6591" s="49" t="s">
        <v>13438</v>
      </c>
      <c r="C6591" s="50">
        <v>0.1999</v>
      </c>
      <c r="D6591" s="51">
        <v>-0.0031</v>
      </c>
      <c r="E6591" s="52">
        <v>-0.0153</v>
      </c>
      <c r="F6591" s="51">
        <v>3504774.0</v>
      </c>
      <c r="G6591" s="49" t="s">
        <v>56</v>
      </c>
      <c r="H6591" s="51">
        <v>2022.0</v>
      </c>
      <c r="I6591" s="51">
        <v>69139.0</v>
      </c>
      <c r="J6591" s="49" t="s">
        <v>82</v>
      </c>
      <c r="K6591" s="49" t="s">
        <v>83</v>
      </c>
    </row>
    <row r="6592">
      <c r="A6592" s="49" t="s">
        <v>13439</v>
      </c>
      <c r="B6592" s="49" t="s">
        <v>13440</v>
      </c>
      <c r="C6592" s="50">
        <v>56.43</v>
      </c>
      <c r="D6592" s="51">
        <v>0.7</v>
      </c>
      <c r="E6592" s="52">
        <v>0.0126</v>
      </c>
      <c r="F6592" s="53">
        <v>5.73E9</v>
      </c>
      <c r="G6592" s="49" t="s">
        <v>56</v>
      </c>
      <c r="I6592" s="51">
        <v>1310456.0</v>
      </c>
      <c r="J6592" s="49" t="s">
        <v>82</v>
      </c>
      <c r="K6592" s="49" t="s">
        <v>1454</v>
      </c>
    </row>
    <row r="6593">
      <c r="A6593" s="49" t="s">
        <v>13441</v>
      </c>
      <c r="B6593" s="49" t="s">
        <v>13442</v>
      </c>
      <c r="C6593" s="50">
        <v>1.68</v>
      </c>
      <c r="D6593" s="51">
        <v>0.03</v>
      </c>
      <c r="E6593" s="52">
        <v>0.0182</v>
      </c>
      <c r="F6593" s="53">
        <v>2.51E8</v>
      </c>
      <c r="G6593" s="49" t="s">
        <v>67</v>
      </c>
      <c r="H6593" s="54"/>
      <c r="I6593" s="51">
        <v>43972.0</v>
      </c>
      <c r="J6593" s="49" t="s">
        <v>72</v>
      </c>
      <c r="K6593" s="49" t="s">
        <v>73</v>
      </c>
    </row>
    <row r="6594">
      <c r="A6594" s="49" t="s">
        <v>13443</v>
      </c>
      <c r="B6594" s="49" t="s">
        <v>13444</v>
      </c>
      <c r="C6594" s="50">
        <v>10.24</v>
      </c>
      <c r="D6594" s="51">
        <v>-0.01</v>
      </c>
      <c r="E6594" s="52">
        <v>-0.001</v>
      </c>
      <c r="F6594" s="51">
        <v>0.0</v>
      </c>
      <c r="G6594" s="49" t="s">
        <v>56</v>
      </c>
      <c r="H6594" s="51">
        <v>2021.0</v>
      </c>
      <c r="I6594" s="51">
        <v>2992.0</v>
      </c>
      <c r="J6594" s="49" t="s">
        <v>57</v>
      </c>
      <c r="K6594" s="49" t="s">
        <v>1246</v>
      </c>
    </row>
    <row r="6595">
      <c r="A6595" s="49" t="s">
        <v>13445</v>
      </c>
      <c r="B6595" s="49" t="s">
        <v>13446</v>
      </c>
      <c r="C6595" s="50">
        <v>0.1</v>
      </c>
      <c r="D6595" s="51">
        <v>-0.04</v>
      </c>
      <c r="E6595" s="52">
        <v>-0.2857</v>
      </c>
      <c r="F6595" s="51">
        <v>0.0</v>
      </c>
      <c r="G6595" s="49" t="s">
        <v>56</v>
      </c>
      <c r="H6595" s="51">
        <v>2021.0</v>
      </c>
      <c r="I6595" s="51">
        <v>1500.0</v>
      </c>
      <c r="J6595" s="49" t="s">
        <v>57</v>
      </c>
      <c r="K6595" s="49" t="s">
        <v>1246</v>
      </c>
    </row>
    <row r="6596">
      <c r="A6596" s="49" t="s">
        <v>13447</v>
      </c>
      <c r="B6596" s="49" t="s">
        <v>13448</v>
      </c>
      <c r="C6596" s="50">
        <v>32.87</v>
      </c>
      <c r="D6596" s="51">
        <v>-0.24</v>
      </c>
      <c r="E6596" s="52">
        <v>-0.0073</v>
      </c>
      <c r="F6596" s="53">
        <v>3.94E8</v>
      </c>
      <c r="G6596" s="49" t="s">
        <v>56</v>
      </c>
      <c r="I6596" s="51">
        <v>26656.0</v>
      </c>
      <c r="J6596" s="49" t="s">
        <v>72</v>
      </c>
      <c r="K6596" s="49" t="s">
        <v>133</v>
      </c>
    </row>
    <row r="6597">
      <c r="A6597" s="49" t="s">
        <v>13449</v>
      </c>
      <c r="B6597" s="49" t="s">
        <v>13450</v>
      </c>
      <c r="C6597" s="50">
        <v>116.82</v>
      </c>
      <c r="D6597" s="51">
        <v>-4.83</v>
      </c>
      <c r="E6597" s="52">
        <v>-0.0397</v>
      </c>
      <c r="F6597" s="53">
        <v>4.18E9</v>
      </c>
      <c r="G6597" s="49" t="s">
        <v>56</v>
      </c>
      <c r="I6597" s="51">
        <v>290929.0</v>
      </c>
      <c r="J6597" s="49" t="s">
        <v>72</v>
      </c>
      <c r="K6597" s="49" t="s">
        <v>237</v>
      </c>
    </row>
    <row r="6598">
      <c r="A6598" s="49" t="s">
        <v>13451</v>
      </c>
      <c r="B6598" s="49" t="s">
        <v>13452</v>
      </c>
      <c r="C6598" s="50">
        <v>0.3916</v>
      </c>
      <c r="D6598" s="51">
        <v>-0.0072</v>
      </c>
      <c r="E6598" s="52">
        <v>-0.0181</v>
      </c>
      <c r="F6598" s="51">
        <v>7.6708774E7</v>
      </c>
      <c r="G6598" s="49" t="s">
        <v>121</v>
      </c>
      <c r="H6598" s="54"/>
      <c r="I6598" s="51">
        <v>11982.0</v>
      </c>
      <c r="J6598" s="54"/>
      <c r="K6598" s="54"/>
    </row>
    <row r="6599">
      <c r="A6599" s="49" t="s">
        <v>13453</v>
      </c>
      <c r="B6599" s="49" t="s">
        <v>13454</v>
      </c>
      <c r="C6599" s="50">
        <v>1.065</v>
      </c>
      <c r="D6599" s="51">
        <v>-0.0551</v>
      </c>
      <c r="E6599" s="52">
        <v>-0.0492</v>
      </c>
      <c r="F6599" s="51">
        <v>2643647.0</v>
      </c>
      <c r="G6599" s="49" t="s">
        <v>56</v>
      </c>
      <c r="I6599" s="51">
        <v>47636.0</v>
      </c>
      <c r="J6599" s="49" t="s">
        <v>57</v>
      </c>
      <c r="K6599" s="49" t="s">
        <v>244</v>
      </c>
    </row>
    <row r="6600">
      <c r="A6600" s="49" t="s">
        <v>13455</v>
      </c>
      <c r="B6600" s="49" t="s">
        <v>13456</v>
      </c>
      <c r="C6600" s="50">
        <v>90.39</v>
      </c>
      <c r="D6600" s="51">
        <v>-0.69</v>
      </c>
      <c r="E6600" s="52">
        <v>-0.0076</v>
      </c>
      <c r="F6600" s="53">
        <v>4.82E9</v>
      </c>
      <c r="G6600" s="49" t="s">
        <v>56</v>
      </c>
      <c r="I6600" s="51">
        <v>418734.0</v>
      </c>
      <c r="J6600" s="49" t="s">
        <v>57</v>
      </c>
      <c r="K6600" s="49" t="s">
        <v>1658</v>
      </c>
    </row>
    <row r="6601">
      <c r="A6601" s="49" t="s">
        <v>13457</v>
      </c>
      <c r="B6601" s="49" t="s">
        <v>13458</v>
      </c>
      <c r="C6601" s="50">
        <v>16.15</v>
      </c>
      <c r="D6601" s="51">
        <v>-0.38</v>
      </c>
      <c r="E6601" s="52">
        <v>-0.023</v>
      </c>
      <c r="F6601" s="51">
        <v>0.0</v>
      </c>
      <c r="G6601" s="49" t="s">
        <v>56</v>
      </c>
      <c r="H6601" s="51">
        <v>2014.0</v>
      </c>
      <c r="I6601" s="51">
        <v>150792.0</v>
      </c>
      <c r="J6601" s="49" t="s">
        <v>72</v>
      </c>
      <c r="K6601" s="49" t="s">
        <v>552</v>
      </c>
    </row>
    <row r="6602">
      <c r="A6602" s="49" t="s">
        <v>13459</v>
      </c>
      <c r="B6602" s="49" t="s">
        <v>13460</v>
      </c>
      <c r="C6602" s="50">
        <v>26.99</v>
      </c>
      <c r="D6602" s="51">
        <v>-0.04</v>
      </c>
      <c r="E6602" s="52">
        <v>-0.0015</v>
      </c>
      <c r="F6602" s="53">
        <v>9.09E8</v>
      </c>
      <c r="G6602" s="49" t="s">
        <v>56</v>
      </c>
      <c r="H6602" s="51">
        <v>2011.0</v>
      </c>
      <c r="I6602" s="51">
        <v>165276.0</v>
      </c>
      <c r="J6602" s="49" t="s">
        <v>223</v>
      </c>
      <c r="K6602" s="49" t="s">
        <v>111</v>
      </c>
    </row>
    <row r="6603">
      <c r="A6603" s="49" t="s">
        <v>13461</v>
      </c>
      <c r="B6603" s="49" t="s">
        <v>13462</v>
      </c>
      <c r="C6603" s="50">
        <v>6.595</v>
      </c>
      <c r="D6603" s="51">
        <v>0.195</v>
      </c>
      <c r="E6603" s="52">
        <v>0.0305</v>
      </c>
      <c r="F6603" s="53">
        <v>2.66E8</v>
      </c>
      <c r="G6603" s="49" t="s">
        <v>56</v>
      </c>
      <c r="H6603" s="51">
        <v>2022.0</v>
      </c>
      <c r="I6603" s="51">
        <v>69517.0</v>
      </c>
      <c r="J6603" s="49" t="s">
        <v>82</v>
      </c>
      <c r="K6603" s="49" t="s">
        <v>83</v>
      </c>
    </row>
    <row r="6604">
      <c r="A6604" s="49" t="s">
        <v>13463</v>
      </c>
      <c r="B6604" s="49" t="s">
        <v>13464</v>
      </c>
      <c r="C6604" s="50">
        <v>52.51</v>
      </c>
      <c r="D6604" s="51">
        <v>-1.98</v>
      </c>
      <c r="E6604" s="52">
        <v>-0.0363</v>
      </c>
      <c r="F6604" s="53">
        <v>1.73E9</v>
      </c>
      <c r="G6604" s="49" t="s">
        <v>56</v>
      </c>
      <c r="I6604" s="51">
        <v>153868.0</v>
      </c>
      <c r="J6604" s="49" t="s">
        <v>95</v>
      </c>
      <c r="K6604" s="49" t="s">
        <v>362</v>
      </c>
    </row>
    <row r="6605">
      <c r="A6605" s="49" t="s">
        <v>13465</v>
      </c>
      <c r="B6605" s="49" t="s">
        <v>13466</v>
      </c>
      <c r="C6605" s="50">
        <v>2.32</v>
      </c>
      <c r="D6605" s="51">
        <v>-0.12</v>
      </c>
      <c r="E6605" s="52">
        <v>-0.0492</v>
      </c>
      <c r="F6605" s="53">
        <v>1.01E8</v>
      </c>
      <c r="G6605" s="49" t="s">
        <v>56</v>
      </c>
      <c r="H6605" s="51">
        <v>2021.0</v>
      </c>
      <c r="I6605" s="51">
        <v>57580.0</v>
      </c>
      <c r="J6605" s="49" t="s">
        <v>82</v>
      </c>
      <c r="K6605" s="49" t="s">
        <v>83</v>
      </c>
    </row>
    <row r="6606">
      <c r="A6606" s="49" t="s">
        <v>13467</v>
      </c>
      <c r="B6606" s="49" t="s">
        <v>13468</v>
      </c>
      <c r="C6606" s="50">
        <v>17.79</v>
      </c>
      <c r="D6606" s="51">
        <v>-0.32</v>
      </c>
      <c r="E6606" s="52">
        <v>-0.0177</v>
      </c>
      <c r="F6606" s="53">
        <v>6.16E8</v>
      </c>
      <c r="G6606" s="49" t="s">
        <v>56</v>
      </c>
      <c r="I6606" s="51">
        <v>146747.0</v>
      </c>
      <c r="J6606" s="49" t="s">
        <v>57</v>
      </c>
      <c r="K6606" s="49" t="s">
        <v>111</v>
      </c>
    </row>
    <row r="6607">
      <c r="A6607" s="49" t="s">
        <v>13469</v>
      </c>
      <c r="B6607" s="49" t="s">
        <v>13470</v>
      </c>
      <c r="C6607" s="50">
        <v>40.56</v>
      </c>
      <c r="D6607" s="51">
        <v>-1.07</v>
      </c>
      <c r="E6607" s="52">
        <v>-0.0257</v>
      </c>
      <c r="F6607" s="53">
        <v>2.29E9</v>
      </c>
      <c r="G6607" s="49" t="s">
        <v>56</v>
      </c>
      <c r="I6607" s="51">
        <v>370509.0</v>
      </c>
      <c r="J6607" s="49" t="s">
        <v>145</v>
      </c>
      <c r="K6607" s="49" t="s">
        <v>355</v>
      </c>
    </row>
    <row r="6608">
      <c r="A6608" s="49" t="s">
        <v>13471</v>
      </c>
      <c r="B6608" s="49" t="s">
        <v>13472</v>
      </c>
      <c r="C6608" s="50">
        <v>1.72</v>
      </c>
      <c r="D6608" s="51">
        <v>0.07</v>
      </c>
      <c r="E6608" s="52">
        <v>0.0424</v>
      </c>
      <c r="F6608" s="51">
        <v>4.1627156E7</v>
      </c>
      <c r="G6608" s="49" t="s">
        <v>121</v>
      </c>
      <c r="H6608" s="54"/>
      <c r="I6608" s="51">
        <v>9306.0</v>
      </c>
      <c r="J6608" s="49" t="s">
        <v>82</v>
      </c>
      <c r="K6608" s="49" t="s">
        <v>309</v>
      </c>
    </row>
    <row r="6609">
      <c r="A6609" s="49" t="s">
        <v>13473</v>
      </c>
      <c r="B6609" s="49" t="s">
        <v>13474</v>
      </c>
      <c r="C6609" s="50">
        <v>11.08</v>
      </c>
      <c r="D6609" s="51">
        <v>-0.32</v>
      </c>
      <c r="E6609" s="52">
        <v>-0.0281</v>
      </c>
      <c r="F6609" s="51">
        <v>0.0</v>
      </c>
      <c r="G6609" s="49" t="s">
        <v>56</v>
      </c>
      <c r="H6609" s="51">
        <v>2015.0</v>
      </c>
      <c r="I6609" s="51">
        <v>177737.0</v>
      </c>
      <c r="J6609" s="49" t="s">
        <v>72</v>
      </c>
      <c r="K6609" s="49" t="s">
        <v>552</v>
      </c>
    </row>
    <row r="6610">
      <c r="A6610" s="49" t="s">
        <v>13475</v>
      </c>
      <c r="B6610" s="49" t="s">
        <v>13476</v>
      </c>
      <c r="C6610" s="50">
        <v>3.73</v>
      </c>
      <c r="D6610" s="51">
        <v>-0.45</v>
      </c>
      <c r="E6610" s="52">
        <v>-0.1077</v>
      </c>
      <c r="F6610" s="53">
        <v>3.79E8</v>
      </c>
      <c r="G6610" s="49" t="s">
        <v>56</v>
      </c>
      <c r="H6610" s="51">
        <v>2018.0</v>
      </c>
      <c r="I6610" s="51">
        <v>7887.0</v>
      </c>
      <c r="J6610" s="49" t="s">
        <v>95</v>
      </c>
      <c r="K6610" s="49" t="s">
        <v>163</v>
      </c>
    </row>
    <row r="6611">
      <c r="A6611" s="49" t="s">
        <v>13477</v>
      </c>
      <c r="B6611" s="49" t="s">
        <v>13478</v>
      </c>
      <c r="C6611" s="50">
        <v>15.26</v>
      </c>
      <c r="D6611" s="51">
        <v>-0.16</v>
      </c>
      <c r="E6611" s="52">
        <v>-0.0104</v>
      </c>
      <c r="F6611" s="53">
        <v>2.63E9</v>
      </c>
      <c r="G6611" s="49" t="s">
        <v>587</v>
      </c>
      <c r="I6611" s="51">
        <v>30486.0</v>
      </c>
      <c r="J6611" s="49" t="s">
        <v>520</v>
      </c>
      <c r="K6611" s="49" t="s">
        <v>391</v>
      </c>
    </row>
    <row r="6612">
      <c r="A6612" s="49" t="s">
        <v>13479</v>
      </c>
      <c r="B6612" s="49" t="s">
        <v>13480</v>
      </c>
      <c r="C6612" s="50">
        <v>4.63</v>
      </c>
      <c r="D6612" s="51">
        <v>-0.22</v>
      </c>
      <c r="E6612" s="52">
        <v>-0.0454</v>
      </c>
      <c r="F6612" s="53">
        <v>7.63E8</v>
      </c>
      <c r="G6612" s="49" t="s">
        <v>67</v>
      </c>
      <c r="H6612" s="51">
        <v>2019.0</v>
      </c>
      <c r="I6612" s="51">
        <v>1616861.0</v>
      </c>
      <c r="J6612" s="49" t="s">
        <v>72</v>
      </c>
      <c r="K6612" s="49" t="s">
        <v>185</v>
      </c>
    </row>
    <row r="6613">
      <c r="A6613" s="49" t="s">
        <v>13481</v>
      </c>
      <c r="B6613" s="49" t="s">
        <v>13482</v>
      </c>
      <c r="C6613" s="50">
        <v>0.375</v>
      </c>
      <c r="D6613" s="51">
        <v>-0.008</v>
      </c>
      <c r="E6613" s="52">
        <v>-0.0209</v>
      </c>
      <c r="F6613" s="51">
        <v>4.8779661E7</v>
      </c>
      <c r="G6613" s="49" t="s">
        <v>56</v>
      </c>
      <c r="H6613" s="51">
        <v>2021.0</v>
      </c>
      <c r="I6613" s="51">
        <v>279204.0</v>
      </c>
      <c r="J6613" s="49" t="s">
        <v>82</v>
      </c>
      <c r="K6613" s="49" t="s">
        <v>83</v>
      </c>
    </row>
    <row r="6614">
      <c r="A6614" s="49" t="s">
        <v>13483</v>
      </c>
      <c r="B6614" s="49" t="s">
        <v>13484</v>
      </c>
      <c r="C6614" s="50">
        <v>9.25</v>
      </c>
      <c r="D6614" s="51">
        <v>-0.12</v>
      </c>
      <c r="E6614" s="52">
        <v>-0.0128</v>
      </c>
      <c r="F6614" s="53">
        <v>5.37E8</v>
      </c>
      <c r="G6614" s="49" t="s">
        <v>56</v>
      </c>
      <c r="I6614" s="51">
        <v>196048.0</v>
      </c>
      <c r="J6614" s="49" t="s">
        <v>95</v>
      </c>
      <c r="K6614" s="49" t="s">
        <v>2465</v>
      </c>
    </row>
    <row r="6615">
      <c r="A6615" s="49" t="s">
        <v>13485</v>
      </c>
      <c r="B6615" s="49" t="s">
        <v>13486</v>
      </c>
      <c r="C6615" s="50">
        <v>15.29</v>
      </c>
      <c r="D6615" s="51">
        <v>0.05</v>
      </c>
      <c r="E6615" s="52">
        <v>0.0033</v>
      </c>
      <c r="F6615" s="53">
        <v>7.4E9</v>
      </c>
      <c r="G6615" s="54"/>
      <c r="H6615" s="51">
        <v>2020.0</v>
      </c>
      <c r="I6615" s="51">
        <v>211674.0</v>
      </c>
      <c r="J6615" s="49" t="s">
        <v>520</v>
      </c>
      <c r="K6615" s="49" t="s">
        <v>391</v>
      </c>
    </row>
    <row r="6616">
      <c r="A6616" s="49" t="s">
        <v>13487</v>
      </c>
      <c r="B6616" s="49" t="s">
        <v>13488</v>
      </c>
      <c r="C6616" s="50">
        <v>0.7809</v>
      </c>
      <c r="D6616" s="51">
        <v>-0.0268</v>
      </c>
      <c r="E6616" s="52">
        <v>-0.0332</v>
      </c>
      <c r="F6616" s="53">
        <v>1.6E8</v>
      </c>
      <c r="G6616" s="49" t="s">
        <v>56</v>
      </c>
      <c r="I6616" s="51">
        <v>2098130.0</v>
      </c>
      <c r="J6616" s="49" t="s">
        <v>95</v>
      </c>
      <c r="K6616" s="49" t="s">
        <v>388</v>
      </c>
    </row>
    <row r="6617">
      <c r="A6617" s="49" t="s">
        <v>13489</v>
      </c>
      <c r="B6617" s="49" t="s">
        <v>13490</v>
      </c>
      <c r="C6617" s="50">
        <v>15.86</v>
      </c>
      <c r="D6617" s="51">
        <v>-0.28</v>
      </c>
      <c r="E6617" s="52">
        <v>-0.0174</v>
      </c>
      <c r="F6617" s="53">
        <v>5.83E8</v>
      </c>
      <c r="G6617" s="49" t="s">
        <v>56</v>
      </c>
      <c r="I6617" s="51">
        <v>39573.0</v>
      </c>
      <c r="J6617" s="49" t="s">
        <v>72</v>
      </c>
      <c r="K6617" s="49" t="s">
        <v>501</v>
      </c>
    </row>
    <row r="6618">
      <c r="A6618" s="49" t="s">
        <v>13491</v>
      </c>
      <c r="B6618" s="49" t="s">
        <v>13492</v>
      </c>
      <c r="C6618" s="50">
        <v>0.9206</v>
      </c>
      <c r="D6618" s="51">
        <v>-0.0394</v>
      </c>
      <c r="E6618" s="52">
        <v>-0.041</v>
      </c>
      <c r="F6618" s="51">
        <v>2780212.0</v>
      </c>
      <c r="G6618" s="49" t="s">
        <v>67</v>
      </c>
      <c r="H6618" s="51">
        <v>2021.0</v>
      </c>
      <c r="I6618" s="51">
        <v>28859.0</v>
      </c>
      <c r="J6618" s="49" t="s">
        <v>72</v>
      </c>
      <c r="K6618" s="49" t="s">
        <v>312</v>
      </c>
    </row>
    <row r="6619">
      <c r="A6619" s="49" t="s">
        <v>13493</v>
      </c>
      <c r="B6619" s="49" t="s">
        <v>13494</v>
      </c>
      <c r="C6619" s="50">
        <v>8.4932</v>
      </c>
      <c r="D6619" s="51">
        <v>-0.2568</v>
      </c>
      <c r="E6619" s="52">
        <v>-0.0294</v>
      </c>
      <c r="F6619" s="51">
        <v>3.7101882E7</v>
      </c>
      <c r="G6619" s="49" t="s">
        <v>56</v>
      </c>
      <c r="I6619" s="51">
        <v>1358.0</v>
      </c>
      <c r="J6619" s="49" t="s">
        <v>95</v>
      </c>
      <c r="K6619" s="49" t="s">
        <v>69</v>
      </c>
    </row>
    <row r="6620">
      <c r="A6620" s="49" t="s">
        <v>13495</v>
      </c>
      <c r="B6620" s="49" t="s">
        <v>13496</v>
      </c>
      <c r="C6620" s="50">
        <v>25.12</v>
      </c>
      <c r="D6620" s="51">
        <v>-0.5</v>
      </c>
      <c r="E6620" s="52">
        <v>-0.0195</v>
      </c>
      <c r="F6620" s="53">
        <v>5.74E8</v>
      </c>
      <c r="G6620" s="49" t="s">
        <v>56</v>
      </c>
      <c r="H6620" s="51">
        <v>2007.0</v>
      </c>
      <c r="I6620" s="51">
        <v>169391.0</v>
      </c>
      <c r="J6620" s="49" t="s">
        <v>95</v>
      </c>
      <c r="K6620" s="49" t="s">
        <v>800</v>
      </c>
    </row>
    <row r="6621">
      <c r="A6621" s="49" t="s">
        <v>13497</v>
      </c>
      <c r="B6621" s="49" t="s">
        <v>13498</v>
      </c>
      <c r="C6621" s="50">
        <v>1.2701</v>
      </c>
      <c r="D6621" s="51">
        <v>-0.1499</v>
      </c>
      <c r="E6621" s="52">
        <v>-0.1056</v>
      </c>
      <c r="F6621" s="51">
        <v>1861975.0</v>
      </c>
      <c r="G6621" s="49" t="s">
        <v>56</v>
      </c>
      <c r="H6621" s="51">
        <v>2021.0</v>
      </c>
      <c r="I6621" s="51">
        <v>63460.0</v>
      </c>
      <c r="J6621" s="49" t="s">
        <v>82</v>
      </c>
      <c r="K6621" s="49" t="s">
        <v>498</v>
      </c>
    </row>
    <row r="6622">
      <c r="A6622" s="49" t="s">
        <v>13499</v>
      </c>
      <c r="B6622" s="49" t="s">
        <v>13500</v>
      </c>
      <c r="C6622" s="50">
        <v>6.62</v>
      </c>
      <c r="D6622" s="51">
        <v>-0.29</v>
      </c>
      <c r="E6622" s="52">
        <v>-0.042</v>
      </c>
      <c r="F6622" s="53">
        <v>1.81E9</v>
      </c>
      <c r="G6622" s="54"/>
      <c r="H6622" s="51">
        <v>2021.0</v>
      </c>
      <c r="I6622" s="51">
        <v>177819.0</v>
      </c>
      <c r="J6622" s="54"/>
      <c r="K6622" s="54"/>
    </row>
    <row r="6623">
      <c r="A6623" s="49" t="s">
        <v>13501</v>
      </c>
      <c r="B6623" s="49" t="s">
        <v>13502</v>
      </c>
      <c r="C6623" s="50">
        <v>89.83</v>
      </c>
      <c r="D6623" s="51">
        <v>-0.62</v>
      </c>
      <c r="E6623" s="52">
        <v>-0.0069</v>
      </c>
      <c r="F6623" s="53">
        <v>1.03E11</v>
      </c>
      <c r="G6623" s="49" t="s">
        <v>56</v>
      </c>
      <c r="I6623" s="51">
        <v>4276222.0</v>
      </c>
      <c r="J6623" s="49" t="s">
        <v>95</v>
      </c>
      <c r="K6623" s="49" t="s">
        <v>451</v>
      </c>
    </row>
    <row r="6624">
      <c r="A6624" s="49" t="s">
        <v>13503</v>
      </c>
      <c r="B6624" s="49" t="s">
        <v>13504</v>
      </c>
      <c r="C6624" s="50">
        <v>6.65</v>
      </c>
      <c r="D6624" s="51">
        <v>-0.05</v>
      </c>
      <c r="E6624" s="52">
        <v>-0.0075</v>
      </c>
      <c r="F6624" s="53">
        <v>6.39E8</v>
      </c>
      <c r="G6624" s="49" t="s">
        <v>236</v>
      </c>
      <c r="H6624" s="54"/>
      <c r="I6624" s="51">
        <v>434376.0</v>
      </c>
      <c r="J6624" s="49" t="s">
        <v>95</v>
      </c>
      <c r="K6624" s="49" t="s">
        <v>1315</v>
      </c>
    </row>
    <row r="6625">
      <c r="A6625" s="49" t="s">
        <v>13505</v>
      </c>
      <c r="B6625" s="49" t="s">
        <v>13506</v>
      </c>
      <c r="C6625" s="50">
        <v>4.37</v>
      </c>
      <c r="D6625" s="51">
        <v>-0.12</v>
      </c>
      <c r="E6625" s="52">
        <v>-0.0267</v>
      </c>
      <c r="F6625" s="53">
        <v>3.85E9</v>
      </c>
      <c r="G6625" s="49" t="s">
        <v>6581</v>
      </c>
      <c r="H6625" s="54"/>
      <c r="I6625" s="51">
        <v>193535.0</v>
      </c>
      <c r="J6625" s="49" t="s">
        <v>520</v>
      </c>
      <c r="K6625" s="49" t="s">
        <v>391</v>
      </c>
    </row>
    <row r="6626">
      <c r="A6626" s="49" t="s">
        <v>13507</v>
      </c>
      <c r="B6626" s="49" t="s">
        <v>13508</v>
      </c>
      <c r="C6626" s="50">
        <v>1.01</v>
      </c>
      <c r="D6626" s="51">
        <v>-0.02</v>
      </c>
      <c r="E6626" s="52">
        <v>-0.0194</v>
      </c>
      <c r="F6626" s="51">
        <v>3.6612555E7</v>
      </c>
      <c r="G6626" s="49" t="s">
        <v>1626</v>
      </c>
      <c r="H6626" s="51">
        <v>2022.0</v>
      </c>
      <c r="I6626" s="51">
        <v>493259.0</v>
      </c>
      <c r="J6626" s="49" t="s">
        <v>95</v>
      </c>
      <c r="K6626" s="49" t="s">
        <v>800</v>
      </c>
    </row>
    <row r="6627">
      <c r="A6627" s="49" t="s">
        <v>13509</v>
      </c>
      <c r="B6627" s="49" t="s">
        <v>13510</v>
      </c>
      <c r="C6627" s="50">
        <v>2.17</v>
      </c>
      <c r="D6627" s="51">
        <v>-0.2</v>
      </c>
      <c r="E6627" s="52">
        <v>-0.0844</v>
      </c>
      <c r="F6627" s="51">
        <v>6.1500625E7</v>
      </c>
      <c r="G6627" s="49" t="s">
        <v>56</v>
      </c>
      <c r="H6627" s="51">
        <v>2021.0</v>
      </c>
      <c r="I6627" s="51">
        <v>62118.0</v>
      </c>
      <c r="J6627" s="49" t="s">
        <v>82</v>
      </c>
      <c r="K6627" s="49" t="s">
        <v>211</v>
      </c>
    </row>
    <row r="6628">
      <c r="A6628" s="49" t="s">
        <v>13511</v>
      </c>
      <c r="B6628" s="49" t="s">
        <v>13512</v>
      </c>
      <c r="C6628" s="50">
        <v>76.57</v>
      </c>
      <c r="D6628" s="51">
        <v>-0.3</v>
      </c>
      <c r="E6628" s="52">
        <v>-0.0039</v>
      </c>
      <c r="F6628" s="53">
        <v>6.37E9</v>
      </c>
      <c r="G6628" s="54"/>
      <c r="H6628" s="51">
        <v>2023.0</v>
      </c>
      <c r="I6628" s="51">
        <v>1474439.0</v>
      </c>
      <c r="J6628" s="54"/>
      <c r="K6628" s="54"/>
    </row>
    <row r="6629">
      <c r="A6629" s="49" t="s">
        <v>13513</v>
      </c>
      <c r="B6629" s="49" t="s">
        <v>13514</v>
      </c>
      <c r="C6629" s="50">
        <v>69.82</v>
      </c>
      <c r="D6629" s="51">
        <v>-1.04</v>
      </c>
      <c r="E6629" s="52">
        <v>-0.0147</v>
      </c>
      <c r="F6629" s="53">
        <v>4.96E9</v>
      </c>
      <c r="G6629" s="49" t="s">
        <v>56</v>
      </c>
      <c r="I6629" s="51">
        <v>608481.0</v>
      </c>
      <c r="J6629" s="49" t="s">
        <v>57</v>
      </c>
      <c r="K6629" s="49" t="s">
        <v>64</v>
      </c>
    </row>
    <row r="6630">
      <c r="A6630" s="49" t="s">
        <v>13515</v>
      </c>
      <c r="B6630" s="49" t="s">
        <v>13516</v>
      </c>
      <c r="C6630" s="50">
        <v>4.28</v>
      </c>
      <c r="D6630" s="51">
        <v>-0.01</v>
      </c>
      <c r="E6630" s="52">
        <v>-0.0023</v>
      </c>
      <c r="F6630" s="51">
        <v>3.5647469E7</v>
      </c>
      <c r="G6630" s="49" t="s">
        <v>56</v>
      </c>
      <c r="I6630" s="51">
        <v>1501.0</v>
      </c>
      <c r="J6630" s="49" t="s">
        <v>95</v>
      </c>
      <c r="K6630" s="49" t="s">
        <v>2120</v>
      </c>
    </row>
    <row r="6631">
      <c r="A6631" s="49" t="s">
        <v>13517</v>
      </c>
      <c r="B6631" s="49" t="s">
        <v>13518</v>
      </c>
      <c r="C6631" s="50">
        <v>10.98</v>
      </c>
      <c r="D6631" s="51">
        <v>0.0</v>
      </c>
      <c r="E6631" s="52">
        <v>0.0</v>
      </c>
      <c r="F6631" s="51">
        <v>0.0</v>
      </c>
      <c r="G6631" s="49" t="s">
        <v>56</v>
      </c>
      <c r="H6631" s="51">
        <v>2022.0</v>
      </c>
      <c r="I6631" s="51">
        <v>14076.0</v>
      </c>
      <c r="J6631" s="49" t="s">
        <v>72</v>
      </c>
      <c r="K6631" s="49" t="s">
        <v>73</v>
      </c>
    </row>
    <row r="6632">
      <c r="A6632" s="49" t="s">
        <v>13519</v>
      </c>
      <c r="B6632" s="49" t="s">
        <v>13520</v>
      </c>
      <c r="C6632" s="50">
        <v>5.06</v>
      </c>
      <c r="D6632" s="51">
        <v>-0.2489</v>
      </c>
      <c r="E6632" s="52">
        <v>-0.0469</v>
      </c>
      <c r="F6632" s="51">
        <v>1.9278337E7</v>
      </c>
      <c r="G6632" s="49" t="s">
        <v>56</v>
      </c>
      <c r="H6632" s="51">
        <v>2021.0</v>
      </c>
      <c r="I6632" s="51">
        <v>13058.0</v>
      </c>
      <c r="J6632" s="49" t="s">
        <v>82</v>
      </c>
      <c r="K6632" s="49" t="s">
        <v>498</v>
      </c>
    </row>
    <row r="6633">
      <c r="A6633" s="49" t="s">
        <v>13521</v>
      </c>
      <c r="B6633" s="49" t="s">
        <v>13522</v>
      </c>
      <c r="C6633" s="50">
        <v>23.69</v>
      </c>
      <c r="D6633" s="51">
        <v>0.05</v>
      </c>
      <c r="E6633" s="52">
        <v>0.0021</v>
      </c>
      <c r="F6633" s="53">
        <v>2.35E10</v>
      </c>
      <c r="G6633" s="49" t="s">
        <v>13523</v>
      </c>
      <c r="I6633" s="51">
        <v>241657.0</v>
      </c>
      <c r="J6633" s="49" t="s">
        <v>520</v>
      </c>
      <c r="K6633" s="49" t="s">
        <v>391</v>
      </c>
    </row>
    <row r="6634">
      <c r="A6634" s="49" t="s">
        <v>13524</v>
      </c>
      <c r="B6634" s="49" t="s">
        <v>13525</v>
      </c>
      <c r="C6634" s="50">
        <v>1.91</v>
      </c>
      <c r="D6634" s="51">
        <v>-0.07</v>
      </c>
      <c r="E6634" s="52">
        <v>-0.0354</v>
      </c>
      <c r="F6634" s="53">
        <v>1.39E9</v>
      </c>
      <c r="G6634" s="49" t="s">
        <v>121</v>
      </c>
      <c r="H6634" s="51">
        <v>2018.0</v>
      </c>
      <c r="I6634" s="51">
        <v>1.1711123E7</v>
      </c>
      <c r="J6634" s="49" t="s">
        <v>82</v>
      </c>
      <c r="K6634" s="49" t="s">
        <v>83</v>
      </c>
    </row>
    <row r="6635">
      <c r="A6635" s="49" t="s">
        <v>13526</v>
      </c>
      <c r="B6635" s="49" t="s">
        <v>13527</v>
      </c>
      <c r="C6635" s="50">
        <v>2.5</v>
      </c>
      <c r="D6635" s="51">
        <v>-0.03</v>
      </c>
      <c r="E6635" s="52">
        <v>-0.0119</v>
      </c>
      <c r="F6635" s="53">
        <v>1.74E8</v>
      </c>
      <c r="G6635" s="49" t="s">
        <v>56</v>
      </c>
      <c r="H6635" s="51">
        <v>2020.0</v>
      </c>
      <c r="I6635" s="51">
        <v>218389.0</v>
      </c>
      <c r="J6635" s="49" t="s">
        <v>107</v>
      </c>
      <c r="K6635" s="49" t="s">
        <v>348</v>
      </c>
    </row>
    <row r="6636">
      <c r="A6636" s="49" t="s">
        <v>13528</v>
      </c>
      <c r="B6636" s="49" t="s">
        <v>13529</v>
      </c>
      <c r="C6636" s="50">
        <v>0.66</v>
      </c>
      <c r="D6636" s="51">
        <v>-0.0954</v>
      </c>
      <c r="E6636" s="52">
        <v>-0.1263</v>
      </c>
      <c r="F6636" s="51">
        <v>6.74982E7</v>
      </c>
      <c r="G6636" s="49" t="s">
        <v>138</v>
      </c>
      <c r="H6636" s="51">
        <v>2018.0</v>
      </c>
      <c r="I6636" s="51">
        <v>267962.0</v>
      </c>
      <c r="J6636" s="49" t="s">
        <v>82</v>
      </c>
      <c r="K6636" s="49" t="s">
        <v>83</v>
      </c>
    </row>
    <row r="6637">
      <c r="A6637" s="49" t="s">
        <v>13530</v>
      </c>
      <c r="B6637" s="49" t="s">
        <v>13531</v>
      </c>
      <c r="C6637" s="50">
        <v>4.78</v>
      </c>
      <c r="D6637" s="51">
        <v>-0.12</v>
      </c>
      <c r="E6637" s="52">
        <v>-0.0245</v>
      </c>
      <c r="F6637" s="53">
        <v>1.26E8</v>
      </c>
      <c r="G6637" s="49" t="s">
        <v>56</v>
      </c>
      <c r="H6637" s="51">
        <v>2021.0</v>
      </c>
      <c r="I6637" s="51">
        <v>27028.0</v>
      </c>
      <c r="J6637" s="49" t="s">
        <v>82</v>
      </c>
      <c r="K6637" s="49" t="s">
        <v>244</v>
      </c>
    </row>
    <row r="6638">
      <c r="A6638" s="49" t="s">
        <v>13532</v>
      </c>
      <c r="B6638" s="49" t="s">
        <v>13533</v>
      </c>
      <c r="C6638" s="50">
        <v>0.3301</v>
      </c>
      <c r="D6638" s="51">
        <v>1.0E-4</v>
      </c>
      <c r="E6638" s="52">
        <v>3.0E-4</v>
      </c>
      <c r="F6638" s="51">
        <v>0.0</v>
      </c>
      <c r="G6638" s="49" t="s">
        <v>56</v>
      </c>
      <c r="H6638" s="51">
        <v>2021.0</v>
      </c>
      <c r="I6638" s="51">
        <v>31062.0</v>
      </c>
      <c r="J6638" s="49" t="s">
        <v>82</v>
      </c>
      <c r="K6638" s="49" t="s">
        <v>244</v>
      </c>
    </row>
    <row r="6639">
      <c r="A6639" s="49" t="s">
        <v>13534</v>
      </c>
      <c r="B6639" s="49" t="s">
        <v>13535</v>
      </c>
      <c r="C6639" s="50">
        <v>8.28</v>
      </c>
      <c r="D6639" s="51">
        <v>-0.08</v>
      </c>
      <c r="E6639" s="52">
        <v>-0.0096</v>
      </c>
      <c r="F6639" s="53">
        <v>2.48E8</v>
      </c>
      <c r="G6639" s="49" t="s">
        <v>56</v>
      </c>
      <c r="H6639" s="51">
        <v>2012.0</v>
      </c>
      <c r="I6639" s="51">
        <v>66532.0</v>
      </c>
      <c r="J6639" s="49" t="s">
        <v>95</v>
      </c>
      <c r="K6639" s="49" t="s">
        <v>451</v>
      </c>
    </row>
    <row r="6640">
      <c r="A6640" s="49" t="s">
        <v>13536</v>
      </c>
      <c r="B6640" s="49" t="s">
        <v>13537</v>
      </c>
      <c r="C6640" s="50">
        <v>174.7</v>
      </c>
      <c r="D6640" s="51">
        <v>-1.28</v>
      </c>
      <c r="E6640" s="52">
        <v>-0.0073</v>
      </c>
      <c r="F6640" s="53">
        <v>2.41E11</v>
      </c>
      <c r="G6640" s="49" t="s">
        <v>1626</v>
      </c>
      <c r="H6640" s="54"/>
      <c r="I6640" s="51">
        <v>313031.0</v>
      </c>
      <c r="J6640" s="49" t="s">
        <v>95</v>
      </c>
      <c r="K6640" s="49" t="s">
        <v>1289</v>
      </c>
    </row>
    <row r="6641">
      <c r="A6641" s="49" t="s">
        <v>13538</v>
      </c>
      <c r="B6641" s="49" t="s">
        <v>13539</v>
      </c>
      <c r="C6641" s="50">
        <v>2.8161</v>
      </c>
      <c r="D6641" s="51">
        <v>0.0161</v>
      </c>
      <c r="E6641" s="52">
        <v>0.0058</v>
      </c>
      <c r="F6641" s="51">
        <v>8691862.0</v>
      </c>
      <c r="G6641" s="49" t="s">
        <v>56</v>
      </c>
      <c r="H6641" s="51">
        <v>2015.0</v>
      </c>
      <c r="I6641" s="51">
        <v>2898.0</v>
      </c>
      <c r="J6641" s="49" t="s">
        <v>82</v>
      </c>
      <c r="K6641" s="49" t="s">
        <v>83</v>
      </c>
    </row>
    <row r="6642">
      <c r="A6642" s="49" t="s">
        <v>13540</v>
      </c>
      <c r="B6642" s="49" t="s">
        <v>13541</v>
      </c>
      <c r="C6642" s="50">
        <v>0.8794</v>
      </c>
      <c r="D6642" s="51">
        <v>0.0148</v>
      </c>
      <c r="E6642" s="52">
        <v>0.0171</v>
      </c>
      <c r="F6642" s="53">
        <v>2.58E8</v>
      </c>
      <c r="G6642" s="49" t="s">
        <v>121</v>
      </c>
      <c r="H6642" s="54"/>
      <c r="I6642" s="51">
        <v>465396.0</v>
      </c>
      <c r="J6642" s="54"/>
      <c r="K6642" s="54"/>
    </row>
    <row r="6643">
      <c r="A6643" s="49" t="s">
        <v>13542</v>
      </c>
      <c r="B6643" s="49" t="s">
        <v>13543</v>
      </c>
      <c r="C6643" s="50">
        <v>9.78</v>
      </c>
      <c r="D6643" s="51">
        <v>-0.11</v>
      </c>
      <c r="E6643" s="52">
        <v>-0.0111</v>
      </c>
      <c r="F6643" s="53">
        <v>6.02E8</v>
      </c>
      <c r="G6643" s="49" t="s">
        <v>56</v>
      </c>
      <c r="H6643" s="51">
        <v>2021.0</v>
      </c>
      <c r="I6643" s="51">
        <v>277078.0</v>
      </c>
      <c r="J6643" s="49" t="s">
        <v>82</v>
      </c>
      <c r="K6643" s="49" t="s">
        <v>498</v>
      </c>
    </row>
    <row r="6644">
      <c r="A6644" s="49" t="s">
        <v>13544</v>
      </c>
      <c r="B6644" s="49" t="s">
        <v>13545</v>
      </c>
      <c r="C6644" s="50">
        <v>0.08</v>
      </c>
      <c r="D6644" s="51">
        <v>-0.01</v>
      </c>
      <c r="E6644" s="52">
        <v>-0.1111</v>
      </c>
      <c r="F6644" s="51">
        <v>2.3433734E7</v>
      </c>
      <c r="G6644" s="49" t="s">
        <v>121</v>
      </c>
      <c r="H6644" s="54"/>
      <c r="I6644" s="51">
        <v>26507.0</v>
      </c>
      <c r="J6644" s="49" t="s">
        <v>127</v>
      </c>
      <c r="K6644" s="49" t="s">
        <v>128</v>
      </c>
    </row>
    <row r="6645">
      <c r="A6645" s="49" t="s">
        <v>13546</v>
      </c>
      <c r="B6645" s="49" t="s">
        <v>13547</v>
      </c>
      <c r="C6645" s="50">
        <v>41.14</v>
      </c>
      <c r="D6645" s="51">
        <v>-1.05</v>
      </c>
      <c r="E6645" s="52">
        <v>-0.0249</v>
      </c>
      <c r="F6645" s="53">
        <v>1.34E9</v>
      </c>
      <c r="G6645" s="49" t="s">
        <v>56</v>
      </c>
      <c r="H6645" s="51">
        <v>2019.0</v>
      </c>
      <c r="I6645" s="51">
        <v>527349.0</v>
      </c>
      <c r="J6645" s="49" t="s">
        <v>82</v>
      </c>
      <c r="K6645" s="49" t="s">
        <v>498</v>
      </c>
    </row>
    <row r="6646">
      <c r="A6646" s="49" t="s">
        <v>13548</v>
      </c>
      <c r="B6646" s="49" t="s">
        <v>13549</v>
      </c>
      <c r="C6646" s="50">
        <v>6.73</v>
      </c>
      <c r="D6646" s="51">
        <v>-0.11</v>
      </c>
      <c r="E6646" s="52">
        <v>-0.0161</v>
      </c>
      <c r="F6646" s="53">
        <v>1.15E10</v>
      </c>
      <c r="G6646" s="49" t="s">
        <v>56</v>
      </c>
      <c r="H6646" s="51">
        <v>2018.0</v>
      </c>
      <c r="I6646" s="51">
        <v>8439894.0</v>
      </c>
      <c r="J6646" s="49" t="s">
        <v>95</v>
      </c>
      <c r="K6646" s="49" t="s">
        <v>1795</v>
      </c>
    </row>
    <row r="6647">
      <c r="A6647" s="49" t="s">
        <v>13550</v>
      </c>
      <c r="B6647" s="49" t="s">
        <v>13551</v>
      </c>
      <c r="C6647" s="50">
        <v>39.0</v>
      </c>
      <c r="D6647" s="51">
        <v>-1.02</v>
      </c>
      <c r="E6647" s="52">
        <v>-0.0255</v>
      </c>
      <c r="F6647" s="53">
        <v>4.27E9</v>
      </c>
      <c r="G6647" s="49" t="s">
        <v>56</v>
      </c>
      <c r="H6647" s="51">
        <v>2013.0</v>
      </c>
      <c r="I6647" s="51">
        <v>971280.0</v>
      </c>
      <c r="J6647" s="49" t="s">
        <v>95</v>
      </c>
      <c r="K6647" s="49" t="s">
        <v>1658</v>
      </c>
    </row>
    <row r="6648">
      <c r="A6648" s="49" t="s">
        <v>13552</v>
      </c>
      <c r="B6648" s="49" t="s">
        <v>13553</v>
      </c>
      <c r="C6648" s="50">
        <v>469.67</v>
      </c>
      <c r="D6648" s="51">
        <v>2.41</v>
      </c>
      <c r="E6648" s="52">
        <v>0.0052</v>
      </c>
      <c r="F6648" s="53">
        <v>1.81E11</v>
      </c>
      <c r="G6648" s="49" t="s">
        <v>56</v>
      </c>
      <c r="I6648" s="51">
        <v>2014525.0</v>
      </c>
      <c r="J6648" s="49" t="s">
        <v>57</v>
      </c>
      <c r="K6648" s="49" t="s">
        <v>111</v>
      </c>
    </row>
    <row r="6649">
      <c r="A6649" s="49" t="s">
        <v>13554</v>
      </c>
      <c r="B6649" s="49" t="s">
        <v>13555</v>
      </c>
      <c r="C6649" s="50">
        <v>49.88</v>
      </c>
      <c r="D6649" s="51">
        <v>-0.43</v>
      </c>
      <c r="E6649" s="52">
        <v>-0.0086</v>
      </c>
      <c r="F6649" s="53">
        <v>7.16E8</v>
      </c>
      <c r="G6649" s="49" t="s">
        <v>56</v>
      </c>
      <c r="H6649" s="51">
        <v>1997.0</v>
      </c>
      <c r="I6649" s="51">
        <v>41051.0</v>
      </c>
      <c r="J6649" s="49" t="s">
        <v>72</v>
      </c>
      <c r="K6649" s="49" t="s">
        <v>133</v>
      </c>
    </row>
    <row r="6650">
      <c r="A6650" s="49" t="s">
        <v>13556</v>
      </c>
      <c r="B6650" s="49" t="s">
        <v>13557</v>
      </c>
      <c r="C6650" s="50">
        <v>0.14</v>
      </c>
      <c r="D6650" s="51">
        <v>-0.0075</v>
      </c>
      <c r="E6650" s="52">
        <v>-0.0509</v>
      </c>
      <c r="F6650" s="51">
        <v>4305145.0</v>
      </c>
      <c r="G6650" s="49" t="s">
        <v>56</v>
      </c>
      <c r="H6650" s="51">
        <v>2020.0</v>
      </c>
      <c r="I6650" s="51">
        <v>304628.0</v>
      </c>
      <c r="J6650" s="49" t="s">
        <v>107</v>
      </c>
      <c r="K6650" s="49" t="s">
        <v>111</v>
      </c>
    </row>
    <row r="6651">
      <c r="A6651" s="49" t="s">
        <v>13558</v>
      </c>
      <c r="B6651" s="49" t="s">
        <v>13559</v>
      </c>
      <c r="C6651" s="50">
        <v>0.005</v>
      </c>
      <c r="D6651" s="51">
        <v>-1.0E-4</v>
      </c>
      <c r="E6651" s="52">
        <v>-0.0196</v>
      </c>
      <c r="F6651" s="51">
        <v>153755.0</v>
      </c>
      <c r="G6651" s="49" t="s">
        <v>56</v>
      </c>
      <c r="H6651" s="51">
        <v>2020.0</v>
      </c>
      <c r="I6651" s="51">
        <v>618091.0</v>
      </c>
      <c r="J6651" s="49" t="s">
        <v>107</v>
      </c>
      <c r="K6651" s="49" t="s">
        <v>111</v>
      </c>
    </row>
    <row r="6652">
      <c r="A6652" s="49" t="s">
        <v>13560</v>
      </c>
      <c r="B6652" s="49" t="s">
        <v>13561</v>
      </c>
      <c r="C6652" s="50">
        <v>0.475</v>
      </c>
      <c r="D6652" s="51">
        <v>-0.005</v>
      </c>
      <c r="E6652" s="52">
        <v>-0.0104</v>
      </c>
      <c r="F6652" s="51">
        <v>7.4044825E7</v>
      </c>
      <c r="G6652" s="49" t="s">
        <v>121</v>
      </c>
      <c r="H6652" s="54"/>
      <c r="I6652" s="51">
        <v>58940.0</v>
      </c>
      <c r="J6652" s="54"/>
      <c r="K6652" s="54"/>
    </row>
    <row r="6653">
      <c r="A6653" s="49" t="s">
        <v>13562</v>
      </c>
      <c r="B6653" s="49" t="s">
        <v>13563</v>
      </c>
      <c r="C6653" s="50">
        <v>19.59</v>
      </c>
      <c r="D6653" s="51">
        <v>-0.08</v>
      </c>
      <c r="E6653" s="52">
        <v>-0.0041</v>
      </c>
      <c r="F6653" s="53">
        <v>8.51E8</v>
      </c>
      <c r="G6653" s="49" t="s">
        <v>56</v>
      </c>
      <c r="H6653" s="51">
        <v>2014.0</v>
      </c>
      <c r="I6653" s="51">
        <v>252717.0</v>
      </c>
      <c r="J6653" s="49" t="s">
        <v>57</v>
      </c>
      <c r="K6653" s="49" t="s">
        <v>279</v>
      </c>
    </row>
    <row r="6654">
      <c r="A6654" s="49" t="s">
        <v>13564</v>
      </c>
      <c r="B6654" s="49" t="s">
        <v>13565</v>
      </c>
      <c r="C6654" s="50">
        <v>10.45</v>
      </c>
      <c r="D6654" s="51">
        <v>0.0</v>
      </c>
      <c r="E6654" s="52">
        <v>0.0</v>
      </c>
      <c r="F6654" s="51">
        <v>0.0</v>
      </c>
      <c r="G6654" s="49" t="s">
        <v>56</v>
      </c>
      <c r="H6654" s="51">
        <v>2023.0</v>
      </c>
      <c r="I6654" s="51">
        <v>7732.0</v>
      </c>
      <c r="J6654" s="49" t="s">
        <v>72</v>
      </c>
      <c r="K6654" s="49" t="s">
        <v>73</v>
      </c>
    </row>
    <row r="6655">
      <c r="A6655" s="49" t="s">
        <v>13566</v>
      </c>
      <c r="B6655" s="49" t="s">
        <v>13567</v>
      </c>
      <c r="C6655" s="50">
        <v>0.31</v>
      </c>
      <c r="D6655" s="51">
        <v>0.0</v>
      </c>
      <c r="E6655" s="52">
        <v>0.0</v>
      </c>
      <c r="F6655" s="51">
        <v>0.0</v>
      </c>
      <c r="G6655" s="49" t="s">
        <v>56</v>
      </c>
      <c r="H6655" s="51">
        <v>2023.0</v>
      </c>
      <c r="I6655" s="51">
        <v>1.0</v>
      </c>
      <c r="J6655" s="49" t="s">
        <v>72</v>
      </c>
      <c r="K6655" s="49" t="s">
        <v>73</v>
      </c>
    </row>
    <row r="6656">
      <c r="A6656" s="49" t="s">
        <v>13568</v>
      </c>
      <c r="B6656" s="49" t="s">
        <v>13569</v>
      </c>
      <c r="C6656" s="50">
        <v>137.84</v>
      </c>
      <c r="D6656" s="51">
        <v>-1.85</v>
      </c>
      <c r="E6656" s="52">
        <v>-0.0132</v>
      </c>
      <c r="F6656" s="53">
        <v>1.62E11</v>
      </c>
      <c r="G6656" s="49" t="s">
        <v>56</v>
      </c>
      <c r="I6656" s="51">
        <v>6731820.0</v>
      </c>
      <c r="J6656" s="49" t="s">
        <v>520</v>
      </c>
      <c r="K6656" s="49" t="s">
        <v>391</v>
      </c>
    </row>
    <row r="6657">
      <c r="A6657" s="49" t="s">
        <v>13570</v>
      </c>
      <c r="B6657" s="49" t="s">
        <v>13571</v>
      </c>
      <c r="C6657" s="50">
        <v>74.18</v>
      </c>
      <c r="D6657" s="51">
        <v>-0.69</v>
      </c>
      <c r="E6657" s="52">
        <v>-0.0092</v>
      </c>
      <c r="F6657" s="53">
        <v>1.38E9</v>
      </c>
      <c r="G6657" s="49" t="s">
        <v>56</v>
      </c>
      <c r="I6657" s="51">
        <v>93365.0</v>
      </c>
      <c r="J6657" s="49" t="s">
        <v>57</v>
      </c>
      <c r="K6657" s="49" t="s">
        <v>111</v>
      </c>
    </row>
    <row r="6658">
      <c r="A6658" s="49" t="s">
        <v>13572</v>
      </c>
      <c r="B6658" s="49" t="s">
        <v>13573</v>
      </c>
      <c r="C6658" s="50">
        <v>19.51</v>
      </c>
      <c r="D6658" s="51">
        <v>0.36</v>
      </c>
      <c r="E6658" s="52">
        <v>0.0188</v>
      </c>
      <c r="F6658" s="53">
        <v>1.27E9</v>
      </c>
      <c r="G6658" s="49" t="s">
        <v>56</v>
      </c>
      <c r="H6658" s="51">
        <v>2013.0</v>
      </c>
      <c r="I6658" s="51">
        <v>1327153.0</v>
      </c>
      <c r="J6658" s="49" t="s">
        <v>82</v>
      </c>
      <c r="K6658" s="49" t="s">
        <v>178</v>
      </c>
    </row>
    <row r="6659">
      <c r="A6659" s="49" t="s">
        <v>13574</v>
      </c>
      <c r="B6659" s="49" t="s">
        <v>13575</v>
      </c>
      <c r="C6659" s="50">
        <v>115.07</v>
      </c>
      <c r="D6659" s="51">
        <v>-2.22</v>
      </c>
      <c r="E6659" s="52">
        <v>-0.0189</v>
      </c>
      <c r="F6659" s="53">
        <v>6.87E9</v>
      </c>
      <c r="G6659" s="49" t="s">
        <v>56</v>
      </c>
      <c r="H6659" s="51">
        <v>2014.0</v>
      </c>
      <c r="I6659" s="51">
        <v>212328.0</v>
      </c>
      <c r="J6659" s="49" t="s">
        <v>95</v>
      </c>
      <c r="K6659" s="49" t="s">
        <v>215</v>
      </c>
    </row>
    <row r="6660">
      <c r="A6660" s="49" t="s">
        <v>13576</v>
      </c>
      <c r="B6660" s="49" t="s">
        <v>13577</v>
      </c>
      <c r="C6660" s="50">
        <v>7.51</v>
      </c>
      <c r="D6660" s="51">
        <v>0.25</v>
      </c>
      <c r="E6660" s="52">
        <v>0.0344</v>
      </c>
      <c r="F6660" s="53">
        <v>6.64E8</v>
      </c>
      <c r="G6660" s="49" t="s">
        <v>56</v>
      </c>
      <c r="H6660" s="51">
        <v>2020.0</v>
      </c>
      <c r="I6660" s="51">
        <v>948541.0</v>
      </c>
      <c r="J6660" s="49" t="s">
        <v>82</v>
      </c>
      <c r="K6660" s="49" t="s">
        <v>83</v>
      </c>
    </row>
    <row r="6661">
      <c r="A6661" s="49" t="s">
        <v>13578</v>
      </c>
      <c r="B6661" s="49" t="s">
        <v>13579</v>
      </c>
      <c r="C6661" s="50">
        <v>42.73</v>
      </c>
      <c r="D6661" s="51">
        <v>0.18</v>
      </c>
      <c r="E6661" s="52">
        <v>0.0042</v>
      </c>
      <c r="F6661" s="53">
        <v>1.25E9</v>
      </c>
      <c r="G6661" s="49" t="s">
        <v>236</v>
      </c>
      <c r="H6661" s="51">
        <v>2007.0</v>
      </c>
      <c r="I6661" s="51">
        <v>297569.0</v>
      </c>
      <c r="J6661" s="49" t="s">
        <v>95</v>
      </c>
      <c r="K6661" s="49" t="s">
        <v>1315</v>
      </c>
    </row>
    <row r="6662">
      <c r="A6662" s="49" t="s">
        <v>13580</v>
      </c>
      <c r="B6662" s="49" t="s">
        <v>13581</v>
      </c>
      <c r="C6662" s="50">
        <v>33.63</v>
      </c>
      <c r="D6662" s="51">
        <v>-0.91</v>
      </c>
      <c r="E6662" s="52">
        <v>-0.0264</v>
      </c>
      <c r="F6662" s="53">
        <v>2.49E9</v>
      </c>
      <c r="G6662" s="49" t="s">
        <v>56</v>
      </c>
      <c r="I6662" s="51">
        <v>613418.0</v>
      </c>
      <c r="J6662" s="49" t="s">
        <v>95</v>
      </c>
      <c r="K6662" s="49" t="s">
        <v>163</v>
      </c>
    </row>
    <row r="6663">
      <c r="A6663" s="49" t="s">
        <v>13582</v>
      </c>
      <c r="B6663" s="49" t="s">
        <v>13583</v>
      </c>
      <c r="C6663" s="50">
        <v>0.1495</v>
      </c>
      <c r="D6663" s="51">
        <v>-0.0015</v>
      </c>
      <c r="E6663" s="52">
        <v>-0.0099</v>
      </c>
      <c r="F6663" s="51">
        <v>3380622.0</v>
      </c>
      <c r="G6663" s="49" t="s">
        <v>56</v>
      </c>
      <c r="H6663" s="51">
        <v>2022.0</v>
      </c>
      <c r="I6663" s="51">
        <v>365997.0</v>
      </c>
      <c r="J6663" s="49" t="s">
        <v>82</v>
      </c>
      <c r="K6663" s="49" t="s">
        <v>244</v>
      </c>
    </row>
    <row r="6664">
      <c r="A6664" s="49" t="s">
        <v>13584</v>
      </c>
      <c r="B6664" s="49" t="s">
        <v>13585</v>
      </c>
      <c r="C6664" s="50">
        <v>0.0286</v>
      </c>
      <c r="D6664" s="51">
        <v>-0.0024</v>
      </c>
      <c r="E6664" s="52">
        <v>-0.0774</v>
      </c>
      <c r="F6664" s="51">
        <v>0.0</v>
      </c>
      <c r="G6664" s="49" t="s">
        <v>56</v>
      </c>
      <c r="I6664" s="51">
        <v>12600.0</v>
      </c>
      <c r="J6664" s="49" t="s">
        <v>82</v>
      </c>
      <c r="K6664" s="49" t="s">
        <v>244</v>
      </c>
    </row>
    <row r="6665">
      <c r="A6665" s="49" t="s">
        <v>13586</v>
      </c>
      <c r="B6665" s="49" t="s">
        <v>13587</v>
      </c>
      <c r="C6665" s="50">
        <v>21.29</v>
      </c>
      <c r="D6665" s="51">
        <v>-0.3</v>
      </c>
      <c r="E6665" s="52">
        <v>-0.0139</v>
      </c>
      <c r="F6665" s="53">
        <v>6.28E8</v>
      </c>
      <c r="G6665" s="49" t="s">
        <v>3183</v>
      </c>
      <c r="H6665" s="51">
        <v>2002.0</v>
      </c>
      <c r="I6665" s="51">
        <v>162649.0</v>
      </c>
      <c r="J6665" s="49" t="s">
        <v>95</v>
      </c>
      <c r="K6665" s="49" t="s">
        <v>1315</v>
      </c>
    </row>
    <row r="6666">
      <c r="A6666" s="49" t="s">
        <v>13588</v>
      </c>
      <c r="B6666" s="49" t="s">
        <v>13589</v>
      </c>
      <c r="C6666" s="50">
        <v>25.35</v>
      </c>
      <c r="D6666" s="51">
        <v>-0.02</v>
      </c>
      <c r="E6666" s="52">
        <v>-8.0E-4</v>
      </c>
      <c r="F6666" s="54"/>
      <c r="G6666" s="49" t="s">
        <v>3183</v>
      </c>
      <c r="H6666" s="54"/>
      <c r="I6666" s="51">
        <v>3277.0</v>
      </c>
      <c r="J6666" s="54"/>
      <c r="K6666" s="54"/>
    </row>
    <row r="6667">
      <c r="A6667" s="49" t="s">
        <v>13590</v>
      </c>
      <c r="B6667" s="49" t="s">
        <v>13591</v>
      </c>
      <c r="C6667" s="50">
        <v>25.7</v>
      </c>
      <c r="D6667" s="51">
        <v>-0.03</v>
      </c>
      <c r="E6667" s="52">
        <v>-0.0012</v>
      </c>
      <c r="F6667" s="54"/>
      <c r="G6667" s="49" t="s">
        <v>3183</v>
      </c>
      <c r="H6667" s="54"/>
      <c r="I6667" s="51">
        <v>3330.0</v>
      </c>
      <c r="J6667" s="54"/>
      <c r="K6667" s="54"/>
    </row>
    <row r="6668">
      <c r="A6668" s="49" t="s">
        <v>13592</v>
      </c>
      <c r="B6668" s="49" t="s">
        <v>13593</v>
      </c>
      <c r="C6668" s="50">
        <v>0.5501</v>
      </c>
      <c r="D6668" s="51">
        <v>-0.01</v>
      </c>
      <c r="E6668" s="52">
        <v>-0.0179</v>
      </c>
      <c r="F6668" s="51">
        <v>9771064.0</v>
      </c>
      <c r="G6668" s="49" t="s">
        <v>56</v>
      </c>
      <c r="I6668" s="51">
        <v>138159.0</v>
      </c>
      <c r="J6668" s="49" t="s">
        <v>82</v>
      </c>
      <c r="K6668" s="49" t="s">
        <v>83</v>
      </c>
    </row>
    <row r="6669">
      <c r="A6669" s="49" t="s">
        <v>13594</v>
      </c>
      <c r="B6669" s="49" t="s">
        <v>13595</v>
      </c>
      <c r="C6669" s="50">
        <v>1.995</v>
      </c>
      <c r="D6669" s="51">
        <v>-0.035</v>
      </c>
      <c r="E6669" s="52">
        <v>-0.0172</v>
      </c>
      <c r="F6669" s="53">
        <v>1.35E8</v>
      </c>
      <c r="G6669" s="49" t="s">
        <v>56</v>
      </c>
      <c r="H6669" s="51">
        <v>2021.0</v>
      </c>
      <c r="I6669" s="51">
        <v>445306.0</v>
      </c>
      <c r="J6669" s="49" t="s">
        <v>82</v>
      </c>
      <c r="K6669" s="49" t="s">
        <v>211</v>
      </c>
    </row>
    <row r="6670">
      <c r="A6670" s="49" t="s">
        <v>13596</v>
      </c>
      <c r="B6670" s="49" t="s">
        <v>13597</v>
      </c>
      <c r="C6670" s="50">
        <v>1.55</v>
      </c>
      <c r="D6670" s="51">
        <v>-0.07</v>
      </c>
      <c r="E6670" s="52">
        <v>-0.0432</v>
      </c>
      <c r="F6670" s="53">
        <v>1.13E8</v>
      </c>
      <c r="G6670" s="49" t="s">
        <v>56</v>
      </c>
      <c r="H6670" s="51">
        <v>2020.0</v>
      </c>
      <c r="I6670" s="51">
        <v>56324.0</v>
      </c>
      <c r="J6670" s="49" t="s">
        <v>82</v>
      </c>
      <c r="K6670" s="49" t="s">
        <v>396</v>
      </c>
    </row>
    <row r="6671">
      <c r="A6671" s="49" t="s">
        <v>13598</v>
      </c>
      <c r="B6671" s="49" t="s">
        <v>13599</v>
      </c>
      <c r="C6671" s="50">
        <v>69.43</v>
      </c>
      <c r="D6671" s="51">
        <v>-1.05</v>
      </c>
      <c r="E6671" s="52">
        <v>-0.0149</v>
      </c>
      <c r="F6671" s="53">
        <v>7.46E9</v>
      </c>
      <c r="G6671" s="49" t="s">
        <v>56</v>
      </c>
      <c r="I6671" s="51">
        <v>1916070.0</v>
      </c>
      <c r="J6671" s="49" t="s">
        <v>95</v>
      </c>
      <c r="K6671" s="49" t="s">
        <v>1658</v>
      </c>
    </row>
    <row r="6672">
      <c r="A6672" s="49" t="s">
        <v>13600</v>
      </c>
      <c r="B6672" s="49" t="s">
        <v>13601</v>
      </c>
      <c r="C6672" s="50">
        <v>0.96</v>
      </c>
      <c r="D6672" s="51">
        <v>-0.0198</v>
      </c>
      <c r="E6672" s="52">
        <v>-0.0202</v>
      </c>
      <c r="F6672" s="51">
        <v>1.9030997E7</v>
      </c>
      <c r="G6672" s="49" t="s">
        <v>56</v>
      </c>
      <c r="I6672" s="51">
        <v>4834.0</v>
      </c>
      <c r="J6672" s="49" t="s">
        <v>72</v>
      </c>
      <c r="K6672" s="49" t="s">
        <v>104</v>
      </c>
    </row>
    <row r="6673">
      <c r="A6673" s="49" t="s">
        <v>13602</v>
      </c>
      <c r="B6673" s="49" t="s">
        <v>13603</v>
      </c>
      <c r="C6673" s="50">
        <v>1.16</v>
      </c>
      <c r="D6673" s="51">
        <v>-0.1</v>
      </c>
      <c r="E6673" s="52">
        <v>-0.0794</v>
      </c>
      <c r="F6673" s="51">
        <v>4.0670233E7</v>
      </c>
      <c r="G6673" s="49" t="s">
        <v>56</v>
      </c>
      <c r="I6673" s="51">
        <v>300600.0</v>
      </c>
      <c r="J6673" s="49" t="s">
        <v>95</v>
      </c>
      <c r="K6673" s="49" t="s">
        <v>901</v>
      </c>
    </row>
    <row r="6674">
      <c r="A6674" s="49" t="s">
        <v>13604</v>
      </c>
      <c r="B6674" s="49" t="s">
        <v>13605</v>
      </c>
      <c r="C6674" s="50">
        <v>5.17</v>
      </c>
      <c r="D6674" s="51">
        <v>0.43</v>
      </c>
      <c r="E6674" s="52">
        <v>0.0907</v>
      </c>
      <c r="F6674" s="53">
        <v>1.81E8</v>
      </c>
      <c r="G6674" s="49" t="s">
        <v>214</v>
      </c>
      <c r="H6674" s="51">
        <v>2022.0</v>
      </c>
      <c r="I6674" s="51">
        <v>2918540.0</v>
      </c>
      <c r="J6674" s="49" t="s">
        <v>72</v>
      </c>
      <c r="K6674" s="49" t="s">
        <v>185</v>
      </c>
    </row>
    <row r="6675">
      <c r="A6675" s="49" t="s">
        <v>13606</v>
      </c>
      <c r="B6675" s="49" t="s">
        <v>13607</v>
      </c>
      <c r="C6675" s="50">
        <v>7.4025</v>
      </c>
      <c r="D6675" s="51">
        <v>-0.5275</v>
      </c>
      <c r="E6675" s="52">
        <v>-0.0665</v>
      </c>
      <c r="F6675" s="51">
        <v>1.2550998E7</v>
      </c>
      <c r="G6675" s="49" t="s">
        <v>3183</v>
      </c>
      <c r="H6675" s="51">
        <v>2004.0</v>
      </c>
      <c r="I6675" s="51">
        <v>21458.0</v>
      </c>
      <c r="J6675" s="49" t="s">
        <v>95</v>
      </c>
      <c r="K6675" s="49" t="s">
        <v>1315</v>
      </c>
    </row>
    <row r="6676">
      <c r="A6676" s="49" t="s">
        <v>13608</v>
      </c>
      <c r="B6676" s="49" t="s">
        <v>13609</v>
      </c>
      <c r="C6676" s="50">
        <v>4.16</v>
      </c>
      <c r="D6676" s="51">
        <v>0.11</v>
      </c>
      <c r="E6676" s="52">
        <v>0.0272</v>
      </c>
      <c r="F6676" s="51">
        <v>7.4717802E7</v>
      </c>
      <c r="G6676" s="49" t="s">
        <v>3831</v>
      </c>
      <c r="H6676" s="54"/>
      <c r="I6676" s="51">
        <v>41201.0</v>
      </c>
      <c r="J6676" s="49" t="s">
        <v>95</v>
      </c>
      <c r="K6676" s="49" t="s">
        <v>1315</v>
      </c>
    </row>
    <row r="6677">
      <c r="A6677" s="49" t="s">
        <v>13610</v>
      </c>
      <c r="B6677" s="49" t="s">
        <v>13611</v>
      </c>
      <c r="C6677" s="50">
        <v>17.81</v>
      </c>
      <c r="D6677" s="51">
        <v>0.01</v>
      </c>
      <c r="E6677" s="52">
        <v>6.0E-4</v>
      </c>
      <c r="F6677" s="53">
        <v>9.54E9</v>
      </c>
      <c r="G6677" s="49" t="s">
        <v>56</v>
      </c>
      <c r="H6677" s="51">
        <v>2021.0</v>
      </c>
      <c r="I6677" s="51">
        <v>5574991.0</v>
      </c>
      <c r="J6677" s="49" t="s">
        <v>107</v>
      </c>
      <c r="K6677" s="49" t="s">
        <v>348</v>
      </c>
    </row>
    <row r="6678">
      <c r="A6678" s="49" t="s">
        <v>13612</v>
      </c>
      <c r="B6678" s="49" t="s">
        <v>13613</v>
      </c>
      <c r="C6678" s="50">
        <v>0.9437</v>
      </c>
      <c r="D6678" s="51">
        <v>-0.0363</v>
      </c>
      <c r="E6678" s="52">
        <v>-0.037</v>
      </c>
      <c r="F6678" s="53">
        <v>1.17E8</v>
      </c>
      <c r="G6678" s="49" t="s">
        <v>67</v>
      </c>
      <c r="H6678" s="51">
        <v>2014.0</v>
      </c>
      <c r="I6678" s="51">
        <v>88317.0</v>
      </c>
      <c r="J6678" s="49" t="s">
        <v>95</v>
      </c>
      <c r="K6678" s="49" t="s">
        <v>1389</v>
      </c>
    </row>
    <row r="6679">
      <c r="A6679" s="49" t="s">
        <v>13614</v>
      </c>
      <c r="B6679" s="49" t="s">
        <v>13615</v>
      </c>
      <c r="C6679" s="50">
        <v>0.45</v>
      </c>
      <c r="D6679" s="51">
        <v>-0.0339</v>
      </c>
      <c r="E6679" s="52">
        <v>-0.0701</v>
      </c>
      <c r="F6679" s="51">
        <v>7669244.0</v>
      </c>
      <c r="G6679" s="49" t="s">
        <v>56</v>
      </c>
      <c r="I6679" s="51">
        <v>64147.0</v>
      </c>
      <c r="J6679" s="49" t="s">
        <v>82</v>
      </c>
      <c r="K6679" s="49" t="s">
        <v>83</v>
      </c>
    </row>
    <row r="6680">
      <c r="A6680" s="49" t="s">
        <v>13616</v>
      </c>
      <c r="B6680" s="49" t="s">
        <v>13617</v>
      </c>
      <c r="C6680" s="50">
        <v>22.69</v>
      </c>
      <c r="D6680" s="51">
        <v>0.01</v>
      </c>
      <c r="E6680" s="52">
        <v>4.0E-4</v>
      </c>
      <c r="F6680" s="53">
        <v>1.69E9</v>
      </c>
      <c r="G6680" s="49" t="s">
        <v>56</v>
      </c>
      <c r="I6680" s="51">
        <v>152954.0</v>
      </c>
      <c r="J6680" s="49" t="s">
        <v>72</v>
      </c>
      <c r="K6680" s="49" t="s">
        <v>133</v>
      </c>
    </row>
    <row r="6681">
      <c r="A6681" s="49" t="s">
        <v>13618</v>
      </c>
      <c r="B6681" s="49" t="s">
        <v>13619</v>
      </c>
      <c r="C6681" s="50">
        <v>22.36</v>
      </c>
      <c r="D6681" s="51">
        <v>-0.07</v>
      </c>
      <c r="E6681" s="52">
        <v>-0.0031</v>
      </c>
      <c r="F6681" s="53">
        <v>3.93E8</v>
      </c>
      <c r="G6681" s="49" t="s">
        <v>56</v>
      </c>
      <c r="H6681" s="51">
        <v>2016.0</v>
      </c>
      <c r="I6681" s="51">
        <v>62945.0</v>
      </c>
      <c r="J6681" s="49" t="s">
        <v>95</v>
      </c>
      <c r="K6681" s="49" t="s">
        <v>13620</v>
      </c>
    </row>
    <row r="6682">
      <c r="A6682" s="49" t="s">
        <v>13621</v>
      </c>
      <c r="B6682" s="49" t="s">
        <v>13622</v>
      </c>
      <c r="C6682" s="50">
        <v>6.99</v>
      </c>
      <c r="D6682" s="51">
        <v>-0.29</v>
      </c>
      <c r="E6682" s="52">
        <v>-0.0398</v>
      </c>
      <c r="F6682" s="53">
        <v>3.63E8</v>
      </c>
      <c r="G6682" s="49" t="s">
        <v>56</v>
      </c>
      <c r="H6682" s="51">
        <v>1970.0</v>
      </c>
      <c r="I6682" s="51">
        <v>231858.0</v>
      </c>
      <c r="J6682" s="49" t="s">
        <v>95</v>
      </c>
      <c r="K6682" s="49" t="s">
        <v>13623</v>
      </c>
    </row>
    <row r="6683">
      <c r="A6683" s="49" t="s">
        <v>13624</v>
      </c>
      <c r="B6683" s="49" t="s">
        <v>13625</v>
      </c>
      <c r="C6683" s="50">
        <v>6.95</v>
      </c>
      <c r="D6683" s="51">
        <v>-0.11</v>
      </c>
      <c r="E6683" s="52">
        <v>-0.0156</v>
      </c>
      <c r="F6683" s="51">
        <v>6.0725152E7</v>
      </c>
      <c r="G6683" s="49" t="s">
        <v>56</v>
      </c>
      <c r="I6683" s="51">
        <v>3971.0</v>
      </c>
      <c r="J6683" s="49" t="s">
        <v>57</v>
      </c>
      <c r="K6683" s="49" t="s">
        <v>64</v>
      </c>
    </row>
    <row r="6684">
      <c r="A6684" s="49" t="s">
        <v>13626</v>
      </c>
      <c r="B6684" s="49" t="s">
        <v>13627</v>
      </c>
      <c r="C6684" s="50">
        <v>0.2951</v>
      </c>
      <c r="D6684" s="51">
        <v>-0.1149</v>
      </c>
      <c r="E6684" s="52">
        <v>-0.2802</v>
      </c>
      <c r="F6684" s="51">
        <v>8741309.0</v>
      </c>
      <c r="G6684" s="54"/>
      <c r="H6684" s="51">
        <v>2023.0</v>
      </c>
      <c r="I6684" s="51">
        <v>660112.0</v>
      </c>
      <c r="J6684" s="49" t="s">
        <v>223</v>
      </c>
      <c r="K6684" s="49" t="s">
        <v>953</v>
      </c>
    </row>
    <row r="6685">
      <c r="A6685" s="49" t="s">
        <v>13628</v>
      </c>
      <c r="B6685" s="49" t="s">
        <v>13629</v>
      </c>
      <c r="C6685" s="50">
        <v>27.54</v>
      </c>
      <c r="D6685" s="51">
        <v>-1.67</v>
      </c>
      <c r="E6685" s="52">
        <v>-0.0572</v>
      </c>
      <c r="F6685" s="53">
        <v>8.29E9</v>
      </c>
      <c r="G6685" s="49" t="s">
        <v>56</v>
      </c>
      <c r="H6685" s="51">
        <v>2022.0</v>
      </c>
      <c r="I6685" s="51">
        <v>690744.0</v>
      </c>
      <c r="J6685" s="49" t="s">
        <v>72</v>
      </c>
      <c r="K6685" s="49" t="s">
        <v>124</v>
      </c>
    </row>
    <row r="6686">
      <c r="A6686" s="49" t="s">
        <v>13630</v>
      </c>
      <c r="B6686" s="49" t="s">
        <v>13631</v>
      </c>
      <c r="C6686" s="50">
        <v>25.06</v>
      </c>
      <c r="D6686" s="51">
        <v>-0.63</v>
      </c>
      <c r="E6686" s="52">
        <v>-0.0245</v>
      </c>
      <c r="F6686" s="53">
        <v>2.48E9</v>
      </c>
      <c r="G6686" s="49" t="s">
        <v>56</v>
      </c>
      <c r="H6686" s="51">
        <v>2013.0</v>
      </c>
      <c r="I6686" s="51">
        <v>734576.0</v>
      </c>
      <c r="J6686" s="49" t="s">
        <v>95</v>
      </c>
      <c r="K6686" s="49" t="s">
        <v>1658</v>
      </c>
    </row>
    <row r="6687">
      <c r="A6687" s="49" t="s">
        <v>13632</v>
      </c>
      <c r="B6687" s="49" t="s">
        <v>13633</v>
      </c>
      <c r="C6687" s="50">
        <v>0.3896</v>
      </c>
      <c r="D6687" s="51">
        <v>-4.0E-4</v>
      </c>
      <c r="E6687" s="52">
        <v>-0.001</v>
      </c>
      <c r="F6687" s="51">
        <v>1.484524E7</v>
      </c>
      <c r="G6687" s="54"/>
      <c r="H6687" s="54"/>
      <c r="I6687" s="51">
        <v>8900.0</v>
      </c>
      <c r="J6687" s="49" t="s">
        <v>68</v>
      </c>
      <c r="K6687" s="49" t="s">
        <v>430</v>
      </c>
    </row>
    <row r="6688">
      <c r="A6688" s="49" t="s">
        <v>13634</v>
      </c>
      <c r="B6688" s="49" t="s">
        <v>13635</v>
      </c>
      <c r="C6688" s="50">
        <v>2.175</v>
      </c>
      <c r="D6688" s="51">
        <v>0.04</v>
      </c>
      <c r="E6688" s="52">
        <v>0.0187</v>
      </c>
      <c r="F6688" s="51">
        <v>9.2587329E7</v>
      </c>
      <c r="G6688" s="49" t="s">
        <v>56</v>
      </c>
      <c r="H6688" s="51">
        <v>2016.0</v>
      </c>
      <c r="I6688" s="51">
        <v>1724798.0</v>
      </c>
      <c r="J6688" s="49" t="s">
        <v>57</v>
      </c>
      <c r="K6688" s="49" t="s">
        <v>111</v>
      </c>
    </row>
    <row r="6689">
      <c r="A6689" s="49" t="s">
        <v>13636</v>
      </c>
      <c r="B6689" s="49" t="s">
        <v>13637</v>
      </c>
      <c r="C6689" s="50">
        <v>1965.02</v>
      </c>
      <c r="D6689" s="51">
        <v>-13.3</v>
      </c>
      <c r="E6689" s="52">
        <v>-0.0067</v>
      </c>
      <c r="F6689" s="53">
        <v>1.51E10</v>
      </c>
      <c r="G6689" s="49" t="s">
        <v>56</v>
      </c>
      <c r="I6689" s="51">
        <v>36822.0</v>
      </c>
      <c r="J6689" s="49" t="s">
        <v>223</v>
      </c>
      <c r="K6689" s="49" t="s">
        <v>953</v>
      </c>
    </row>
    <row r="6690">
      <c r="A6690" s="49" t="s">
        <v>13638</v>
      </c>
      <c r="B6690" s="49" t="s">
        <v>13639</v>
      </c>
      <c r="C6690" s="50">
        <v>28.42</v>
      </c>
      <c r="D6690" s="51">
        <v>-0.18</v>
      </c>
      <c r="E6690" s="52">
        <v>-0.0063</v>
      </c>
      <c r="F6690" s="53">
        <v>6.46E9</v>
      </c>
      <c r="G6690" s="49" t="s">
        <v>56</v>
      </c>
      <c r="I6690" s="51">
        <v>3066625.0</v>
      </c>
      <c r="J6690" s="49" t="s">
        <v>95</v>
      </c>
      <c r="K6690" s="49" t="s">
        <v>2120</v>
      </c>
    </row>
    <row r="6691">
      <c r="A6691" s="49" t="s">
        <v>13640</v>
      </c>
      <c r="B6691" s="49" t="s">
        <v>13641</v>
      </c>
      <c r="C6691" s="50">
        <v>6.07</v>
      </c>
      <c r="D6691" s="51">
        <v>0.22</v>
      </c>
      <c r="E6691" s="52">
        <v>0.0376</v>
      </c>
      <c r="F6691" s="51">
        <v>8.0877075E7</v>
      </c>
      <c r="G6691" s="49" t="s">
        <v>56</v>
      </c>
      <c r="I6691" s="51">
        <v>1.5734917E7</v>
      </c>
      <c r="J6691" s="49" t="s">
        <v>82</v>
      </c>
      <c r="K6691" s="49" t="s">
        <v>83</v>
      </c>
    </row>
    <row r="6692">
      <c r="A6692" s="49" t="s">
        <v>13642</v>
      </c>
      <c r="B6692" s="49" t="s">
        <v>13643</v>
      </c>
      <c r="C6692" s="50">
        <v>18.928</v>
      </c>
      <c r="D6692" s="51">
        <v>0.128</v>
      </c>
      <c r="E6692" s="52">
        <v>0.0068</v>
      </c>
      <c r="F6692" s="53">
        <v>4.61E8</v>
      </c>
      <c r="G6692" s="54"/>
      <c r="H6692" s="51">
        <v>2021.0</v>
      </c>
      <c r="I6692" s="51">
        <v>1618.0</v>
      </c>
      <c r="J6692" s="49" t="s">
        <v>68</v>
      </c>
      <c r="K6692" s="49" t="s">
        <v>86</v>
      </c>
    </row>
    <row r="6693">
      <c r="A6693" s="49" t="s">
        <v>13644</v>
      </c>
      <c r="B6693" s="49" t="s">
        <v>13645</v>
      </c>
      <c r="C6693" s="50">
        <v>9.61</v>
      </c>
      <c r="D6693" s="51">
        <v>-0.13</v>
      </c>
      <c r="E6693" s="52">
        <v>-0.0134</v>
      </c>
      <c r="F6693" s="53">
        <v>3.41E8</v>
      </c>
      <c r="G6693" s="49" t="s">
        <v>56</v>
      </c>
      <c r="H6693" s="51">
        <v>2014.0</v>
      </c>
      <c r="I6693" s="51">
        <v>170519.0</v>
      </c>
      <c r="J6693" s="49" t="s">
        <v>95</v>
      </c>
      <c r="K6693" s="49" t="s">
        <v>69</v>
      </c>
    </row>
    <row r="6694">
      <c r="A6694" s="49" t="s">
        <v>13646</v>
      </c>
      <c r="B6694" s="49" t="s">
        <v>13647</v>
      </c>
      <c r="C6694" s="50">
        <v>40.13</v>
      </c>
      <c r="D6694" s="51">
        <v>-0.73</v>
      </c>
      <c r="E6694" s="52">
        <v>-0.0179</v>
      </c>
      <c r="F6694" s="53">
        <v>6.91E9</v>
      </c>
      <c r="G6694" s="49" t="s">
        <v>56</v>
      </c>
      <c r="H6694" s="51">
        <v>2003.0</v>
      </c>
      <c r="I6694" s="51">
        <v>1227962.0</v>
      </c>
      <c r="J6694" s="49" t="s">
        <v>95</v>
      </c>
      <c r="K6694" s="49" t="s">
        <v>2465</v>
      </c>
    </row>
    <row r="6695">
      <c r="A6695" s="49" t="s">
        <v>13648</v>
      </c>
      <c r="B6695" s="49" t="s">
        <v>13649</v>
      </c>
      <c r="C6695" s="50">
        <v>13.48</v>
      </c>
      <c r="D6695" s="51">
        <v>-0.0047</v>
      </c>
      <c r="E6695" s="52">
        <v>-4.0E-4</v>
      </c>
      <c r="F6695" s="51">
        <v>0.0</v>
      </c>
      <c r="G6695" s="49" t="s">
        <v>56</v>
      </c>
      <c r="H6695" s="51">
        <v>2009.0</v>
      </c>
      <c r="I6695" s="51">
        <v>8451.0</v>
      </c>
      <c r="J6695" s="49" t="s">
        <v>72</v>
      </c>
      <c r="K6695" s="49" t="s">
        <v>124</v>
      </c>
    </row>
    <row r="6696">
      <c r="A6696" s="49" t="s">
        <v>13650</v>
      </c>
      <c r="B6696" s="49" t="s">
        <v>13651</v>
      </c>
      <c r="C6696" s="50">
        <v>29.91</v>
      </c>
      <c r="D6696" s="51">
        <v>-0.78</v>
      </c>
      <c r="E6696" s="52">
        <v>-0.0254</v>
      </c>
      <c r="F6696" s="53">
        <v>2.09E9</v>
      </c>
      <c r="G6696" s="49" t="s">
        <v>56</v>
      </c>
      <c r="I6696" s="51">
        <v>148016.0</v>
      </c>
      <c r="J6696" s="49" t="s">
        <v>145</v>
      </c>
      <c r="K6696" s="49" t="s">
        <v>2409</v>
      </c>
    </row>
    <row r="6697">
      <c r="A6697" s="49" t="s">
        <v>13652</v>
      </c>
      <c r="B6697" s="49" t="s">
        <v>13653</v>
      </c>
      <c r="C6697" s="50">
        <v>15.51</v>
      </c>
      <c r="D6697" s="51">
        <v>-0.15</v>
      </c>
      <c r="E6697" s="52">
        <v>-0.0096</v>
      </c>
      <c r="F6697" s="53">
        <v>4.15E8</v>
      </c>
      <c r="G6697" s="49" t="s">
        <v>56</v>
      </c>
      <c r="H6697" s="51">
        <v>2000.0</v>
      </c>
      <c r="I6697" s="51">
        <v>27436.0</v>
      </c>
      <c r="J6697" s="49" t="s">
        <v>72</v>
      </c>
      <c r="K6697" s="49" t="s">
        <v>68</v>
      </c>
    </row>
    <row r="6698">
      <c r="A6698" s="49" t="s">
        <v>13654</v>
      </c>
      <c r="B6698" s="49" t="s">
        <v>13655</v>
      </c>
      <c r="C6698" s="50">
        <v>7.11</v>
      </c>
      <c r="D6698" s="51">
        <v>-1.64</v>
      </c>
      <c r="E6698" s="52">
        <v>-0.1874</v>
      </c>
      <c r="F6698" s="51">
        <v>0.0</v>
      </c>
      <c r="G6698" s="54"/>
      <c r="H6698" s="51">
        <v>2021.0</v>
      </c>
      <c r="I6698" s="51">
        <v>10148.0</v>
      </c>
      <c r="J6698" s="49" t="s">
        <v>72</v>
      </c>
      <c r="K6698" s="49" t="s">
        <v>73</v>
      </c>
    </row>
    <row r="6699">
      <c r="A6699" s="49" t="s">
        <v>13656</v>
      </c>
      <c r="B6699" s="49" t="s">
        <v>13657</v>
      </c>
      <c r="C6699" s="50">
        <v>14.65</v>
      </c>
      <c r="D6699" s="51">
        <v>-0.5</v>
      </c>
      <c r="E6699" s="52">
        <v>-0.033</v>
      </c>
      <c r="F6699" s="53">
        <v>4.87E8</v>
      </c>
      <c r="G6699" s="49" t="s">
        <v>56</v>
      </c>
      <c r="H6699" s="51">
        <v>2021.0</v>
      </c>
      <c r="I6699" s="51">
        <v>16585.0</v>
      </c>
      <c r="J6699" s="49" t="s">
        <v>82</v>
      </c>
      <c r="K6699" s="49" t="s">
        <v>83</v>
      </c>
    </row>
    <row r="6700">
      <c r="A6700" s="49" t="s">
        <v>13658</v>
      </c>
      <c r="B6700" s="49" t="s">
        <v>13659</v>
      </c>
      <c r="C6700" s="50">
        <v>12.03</v>
      </c>
      <c r="D6700" s="51">
        <v>0.0</v>
      </c>
      <c r="E6700" s="52">
        <v>0.0</v>
      </c>
      <c r="F6700" s="53">
        <v>1.56E8</v>
      </c>
      <c r="G6700" s="49" t="s">
        <v>56</v>
      </c>
      <c r="I6700" s="51">
        <v>183191.0</v>
      </c>
      <c r="J6700" s="49" t="s">
        <v>72</v>
      </c>
      <c r="K6700" s="49" t="s">
        <v>321</v>
      </c>
    </row>
    <row r="6701">
      <c r="A6701" s="49" t="s">
        <v>13660</v>
      </c>
      <c r="B6701" s="49" t="s">
        <v>13661</v>
      </c>
      <c r="C6701" s="50">
        <v>54.79</v>
      </c>
      <c r="D6701" s="51">
        <v>-1.49</v>
      </c>
      <c r="E6701" s="52">
        <v>-0.0265</v>
      </c>
      <c r="F6701" s="53">
        <v>5.95E9</v>
      </c>
      <c r="G6701" s="49" t="s">
        <v>56</v>
      </c>
      <c r="I6701" s="51">
        <v>1130913.0</v>
      </c>
      <c r="J6701" s="49" t="s">
        <v>127</v>
      </c>
      <c r="K6701" s="49" t="s">
        <v>987</v>
      </c>
    </row>
    <row r="6702">
      <c r="A6702" s="49" t="s">
        <v>13662</v>
      </c>
      <c r="B6702" s="49" t="s">
        <v>13663</v>
      </c>
      <c r="C6702" s="50">
        <v>87.71</v>
      </c>
      <c r="D6702" s="51">
        <v>0.2</v>
      </c>
      <c r="E6702" s="52">
        <v>0.0023</v>
      </c>
      <c r="F6702" s="53">
        <v>1.96E10</v>
      </c>
      <c r="G6702" s="49" t="s">
        <v>56</v>
      </c>
      <c r="H6702" s="51">
        <v>2010.0</v>
      </c>
      <c r="I6702" s="51">
        <v>938422.0</v>
      </c>
      <c r="J6702" s="49" t="s">
        <v>365</v>
      </c>
      <c r="K6702" s="49" t="s">
        <v>875</v>
      </c>
    </row>
    <row r="6703">
      <c r="A6703" s="49" t="s">
        <v>13664</v>
      </c>
      <c r="B6703" s="49" t="s">
        <v>13665</v>
      </c>
      <c r="C6703" s="50">
        <v>10.39</v>
      </c>
      <c r="D6703" s="51">
        <v>-0.01</v>
      </c>
      <c r="E6703" s="52">
        <v>-0.001</v>
      </c>
      <c r="F6703" s="53">
        <v>2.81E8</v>
      </c>
      <c r="G6703" s="49" t="s">
        <v>56</v>
      </c>
      <c r="H6703" s="51">
        <v>2016.0</v>
      </c>
      <c r="I6703" s="51">
        <v>216692.0</v>
      </c>
      <c r="J6703" s="49" t="s">
        <v>95</v>
      </c>
      <c r="K6703" s="49" t="s">
        <v>215</v>
      </c>
    </row>
    <row r="6704">
      <c r="A6704" s="49" t="s">
        <v>13666</v>
      </c>
      <c r="B6704" s="49" t="s">
        <v>13667</v>
      </c>
      <c r="C6704" s="50">
        <v>122.57</v>
      </c>
      <c r="D6704" s="51">
        <v>-1.63</v>
      </c>
      <c r="E6704" s="52">
        <v>-0.0131</v>
      </c>
      <c r="F6704" s="53">
        <v>5.8E10</v>
      </c>
      <c r="G6704" s="49" t="s">
        <v>56</v>
      </c>
      <c r="I6704" s="51">
        <v>381390.0</v>
      </c>
      <c r="J6704" s="54"/>
      <c r="K6704" s="54"/>
    </row>
    <row r="6705">
      <c r="A6705" s="49" t="s">
        <v>13668</v>
      </c>
      <c r="B6705" s="49" t="s">
        <v>13669</v>
      </c>
      <c r="C6705" s="50">
        <v>0.4865</v>
      </c>
      <c r="D6705" s="51">
        <v>-0.0335</v>
      </c>
      <c r="E6705" s="52">
        <v>-0.0644</v>
      </c>
      <c r="F6705" s="51">
        <v>1.8539333E7</v>
      </c>
      <c r="G6705" s="49" t="s">
        <v>274</v>
      </c>
      <c r="H6705" s="51">
        <v>1992.0</v>
      </c>
      <c r="I6705" s="51">
        <v>39223.0</v>
      </c>
      <c r="J6705" s="49" t="s">
        <v>82</v>
      </c>
      <c r="K6705" s="49" t="s">
        <v>152</v>
      </c>
    </row>
    <row r="6706">
      <c r="A6706" s="49" t="s">
        <v>13670</v>
      </c>
      <c r="B6706" s="49" t="s">
        <v>13671</v>
      </c>
      <c r="C6706" s="50">
        <v>13.51</v>
      </c>
      <c r="D6706" s="51">
        <v>-0.22</v>
      </c>
      <c r="E6706" s="52">
        <v>-0.016</v>
      </c>
      <c r="F6706" s="53">
        <v>4.97E8</v>
      </c>
      <c r="G6706" s="49" t="s">
        <v>56</v>
      </c>
      <c r="H6706" s="51">
        <v>2021.0</v>
      </c>
      <c r="I6706" s="51">
        <v>358610.0</v>
      </c>
      <c r="J6706" s="49" t="s">
        <v>72</v>
      </c>
      <c r="K6706" s="49" t="s">
        <v>321</v>
      </c>
    </row>
    <row r="6707">
      <c r="A6707" s="49" t="s">
        <v>13672</v>
      </c>
      <c r="B6707" s="49" t="s">
        <v>13673</v>
      </c>
      <c r="C6707" s="50">
        <v>25.1</v>
      </c>
      <c r="D6707" s="51">
        <v>0.0</v>
      </c>
      <c r="E6707" s="52">
        <v>0.0</v>
      </c>
      <c r="F6707" s="53">
        <v>9.23E8</v>
      </c>
      <c r="G6707" s="49" t="s">
        <v>56</v>
      </c>
      <c r="I6707" s="51">
        <v>3080.0</v>
      </c>
      <c r="J6707" s="49" t="s">
        <v>72</v>
      </c>
      <c r="K6707" s="49" t="s">
        <v>321</v>
      </c>
    </row>
    <row r="6708">
      <c r="A6708" s="49" t="s">
        <v>13674</v>
      </c>
      <c r="B6708" s="49" t="s">
        <v>13675</v>
      </c>
      <c r="C6708" s="50">
        <v>15.51</v>
      </c>
      <c r="D6708" s="51">
        <v>-0.29</v>
      </c>
      <c r="E6708" s="52">
        <v>-0.0184</v>
      </c>
      <c r="F6708" s="53">
        <v>2.14E9</v>
      </c>
      <c r="G6708" s="49" t="s">
        <v>56</v>
      </c>
      <c r="I6708" s="51">
        <v>1769979.0</v>
      </c>
      <c r="J6708" s="49" t="s">
        <v>107</v>
      </c>
      <c r="K6708" s="49" t="s">
        <v>2079</v>
      </c>
    </row>
    <row r="6709">
      <c r="A6709" s="49" t="s">
        <v>13676</v>
      </c>
      <c r="B6709" s="49" t="s">
        <v>13677</v>
      </c>
      <c r="C6709" s="50">
        <v>10.75</v>
      </c>
      <c r="D6709" s="51">
        <v>0.0</v>
      </c>
      <c r="E6709" s="52">
        <v>0.0</v>
      </c>
      <c r="F6709" s="51">
        <v>0.0</v>
      </c>
      <c r="G6709" s="54"/>
      <c r="H6709" s="51">
        <v>2021.0</v>
      </c>
      <c r="I6709" s="51">
        <v>211713.0</v>
      </c>
      <c r="J6709" s="49" t="s">
        <v>72</v>
      </c>
      <c r="K6709" s="49" t="s">
        <v>73</v>
      </c>
    </row>
    <row r="6710">
      <c r="A6710" s="49" t="s">
        <v>13678</v>
      </c>
      <c r="B6710" s="49" t="s">
        <v>13679</v>
      </c>
      <c r="C6710" s="50">
        <v>1.08</v>
      </c>
      <c r="D6710" s="51">
        <v>0.07</v>
      </c>
      <c r="E6710" s="52">
        <v>0.0693</v>
      </c>
      <c r="F6710" s="51">
        <v>1.7846835E7</v>
      </c>
      <c r="G6710" s="49" t="s">
        <v>56</v>
      </c>
      <c r="H6710" s="51">
        <v>2021.0</v>
      </c>
      <c r="I6710" s="51">
        <v>253112.0</v>
      </c>
      <c r="J6710" s="49" t="s">
        <v>95</v>
      </c>
      <c r="K6710" s="49" t="s">
        <v>388</v>
      </c>
    </row>
    <row r="6711">
      <c r="A6711" s="49" t="s">
        <v>13680</v>
      </c>
      <c r="B6711" s="49" t="s">
        <v>13681</v>
      </c>
      <c r="C6711" s="50">
        <v>0.0283</v>
      </c>
      <c r="D6711" s="51">
        <v>0.0057</v>
      </c>
      <c r="E6711" s="52">
        <v>0.2522</v>
      </c>
      <c r="F6711" s="51">
        <v>467653.0</v>
      </c>
      <c r="G6711" s="49" t="s">
        <v>56</v>
      </c>
      <c r="H6711" s="51">
        <v>2021.0</v>
      </c>
      <c r="I6711" s="51">
        <v>7100.0</v>
      </c>
      <c r="J6711" s="49" t="s">
        <v>95</v>
      </c>
      <c r="K6711" s="49" t="s">
        <v>388</v>
      </c>
    </row>
    <row r="6712">
      <c r="A6712" s="49" t="s">
        <v>13682</v>
      </c>
      <c r="B6712" s="49" t="s">
        <v>13683</v>
      </c>
      <c r="C6712" s="50">
        <v>49.53</v>
      </c>
      <c r="D6712" s="51">
        <v>-2.04</v>
      </c>
      <c r="E6712" s="52">
        <v>-0.0396</v>
      </c>
      <c r="F6712" s="53">
        <v>1.23E10</v>
      </c>
      <c r="G6712" s="49" t="s">
        <v>56</v>
      </c>
      <c r="H6712" s="51">
        <v>1990.0</v>
      </c>
      <c r="I6712" s="51">
        <v>1300656.0</v>
      </c>
      <c r="J6712" s="49" t="s">
        <v>57</v>
      </c>
      <c r="K6712" s="49" t="s">
        <v>111</v>
      </c>
    </row>
    <row r="6713">
      <c r="A6713" s="49" t="s">
        <v>13684</v>
      </c>
      <c r="B6713" s="49" t="s">
        <v>13685</v>
      </c>
      <c r="C6713" s="50">
        <v>28.67</v>
      </c>
      <c r="D6713" s="51">
        <v>-0.61</v>
      </c>
      <c r="E6713" s="52">
        <v>-0.0208</v>
      </c>
      <c r="F6713" s="53">
        <v>2.39E9</v>
      </c>
      <c r="G6713" s="49" t="s">
        <v>138</v>
      </c>
      <c r="I6713" s="51">
        <v>510535.0</v>
      </c>
      <c r="J6713" s="49" t="s">
        <v>95</v>
      </c>
      <c r="K6713" s="49" t="s">
        <v>1315</v>
      </c>
    </row>
    <row r="6714">
      <c r="A6714" s="49" t="s">
        <v>13686</v>
      </c>
      <c r="B6714" s="49" t="s">
        <v>13687</v>
      </c>
      <c r="C6714" s="50">
        <v>21.16</v>
      </c>
      <c r="D6714" s="51">
        <v>-0.09</v>
      </c>
      <c r="E6714" s="52">
        <v>-0.0042</v>
      </c>
      <c r="F6714" s="53">
        <v>1.29E9</v>
      </c>
      <c r="G6714" s="49" t="s">
        <v>56</v>
      </c>
      <c r="I6714" s="51">
        <v>314463.0</v>
      </c>
      <c r="J6714" s="49" t="s">
        <v>72</v>
      </c>
      <c r="K6714" s="49" t="s">
        <v>133</v>
      </c>
    </row>
    <row r="6715">
      <c r="A6715" s="49" t="s">
        <v>13688</v>
      </c>
      <c r="B6715" s="49" t="s">
        <v>13689</v>
      </c>
      <c r="C6715" s="50">
        <v>3.47</v>
      </c>
      <c r="D6715" s="51">
        <v>-0.04</v>
      </c>
      <c r="E6715" s="52">
        <v>-0.0114</v>
      </c>
      <c r="F6715" s="53">
        <v>4.97E8</v>
      </c>
      <c r="G6715" s="49" t="s">
        <v>738</v>
      </c>
      <c r="H6715" s="51">
        <v>2021.0</v>
      </c>
      <c r="I6715" s="51">
        <v>14695.0</v>
      </c>
      <c r="J6715" s="49" t="s">
        <v>107</v>
      </c>
      <c r="K6715" s="49" t="s">
        <v>2079</v>
      </c>
    </row>
    <row r="6716">
      <c r="A6716" s="49" t="s">
        <v>13690</v>
      </c>
      <c r="B6716" s="49" t="s">
        <v>13691</v>
      </c>
      <c r="C6716" s="50">
        <v>21.76</v>
      </c>
      <c r="D6716" s="51">
        <v>-0.51</v>
      </c>
      <c r="E6716" s="52">
        <v>-0.0229</v>
      </c>
      <c r="F6716" s="53">
        <v>1.78E9</v>
      </c>
      <c r="G6716" s="49" t="s">
        <v>56</v>
      </c>
      <c r="I6716" s="51">
        <v>372541.0</v>
      </c>
      <c r="J6716" s="49" t="s">
        <v>57</v>
      </c>
      <c r="K6716" s="49" t="s">
        <v>3581</v>
      </c>
    </row>
    <row r="6717">
      <c r="A6717" s="49" t="s">
        <v>13692</v>
      </c>
      <c r="B6717" s="49" t="s">
        <v>13693</v>
      </c>
      <c r="C6717" s="50">
        <v>52.25</v>
      </c>
      <c r="D6717" s="51">
        <v>-1.57</v>
      </c>
      <c r="E6717" s="52">
        <v>-0.0292</v>
      </c>
      <c r="F6717" s="53">
        <v>4.38E9</v>
      </c>
      <c r="G6717" s="49" t="s">
        <v>56</v>
      </c>
      <c r="H6717" s="51">
        <v>2010.0</v>
      </c>
      <c r="I6717" s="51">
        <v>959970.0</v>
      </c>
      <c r="J6717" s="49" t="s">
        <v>72</v>
      </c>
      <c r="K6717" s="49" t="s">
        <v>68</v>
      </c>
    </row>
    <row r="6718">
      <c r="A6718" s="49" t="s">
        <v>13694</v>
      </c>
      <c r="B6718" s="49" t="s">
        <v>13695</v>
      </c>
      <c r="C6718" s="50">
        <v>1.05</v>
      </c>
      <c r="D6718" s="51">
        <v>-0.025</v>
      </c>
      <c r="E6718" s="52">
        <v>-0.0233</v>
      </c>
      <c r="F6718" s="51">
        <v>1.5028844E7</v>
      </c>
      <c r="G6718" s="49" t="s">
        <v>56</v>
      </c>
      <c r="H6718" s="51">
        <v>2023.0</v>
      </c>
      <c r="I6718" s="51">
        <v>626400.0</v>
      </c>
      <c r="J6718" s="49" t="s">
        <v>107</v>
      </c>
      <c r="K6718" s="49" t="s">
        <v>1246</v>
      </c>
    </row>
    <row r="6719">
      <c r="A6719" s="49" t="s">
        <v>13696</v>
      </c>
      <c r="B6719" s="49" t="s">
        <v>13697</v>
      </c>
      <c r="C6719" s="50">
        <v>94.02</v>
      </c>
      <c r="D6719" s="51">
        <v>-2.24</v>
      </c>
      <c r="E6719" s="52">
        <v>-0.0233</v>
      </c>
      <c r="F6719" s="53">
        <v>7.23E8</v>
      </c>
      <c r="G6719" s="49" t="s">
        <v>56</v>
      </c>
      <c r="I6719" s="51">
        <v>87887.0</v>
      </c>
      <c r="J6719" s="49" t="s">
        <v>57</v>
      </c>
      <c r="K6719" s="49" t="s">
        <v>58</v>
      </c>
    </row>
    <row r="6720">
      <c r="A6720" s="49" t="s">
        <v>13698</v>
      </c>
      <c r="B6720" s="49" t="s">
        <v>13699</v>
      </c>
      <c r="C6720" s="50">
        <v>11.3</v>
      </c>
      <c r="D6720" s="51">
        <v>0.0</v>
      </c>
      <c r="E6720" s="52">
        <v>0.0</v>
      </c>
      <c r="F6720" s="51">
        <v>0.0</v>
      </c>
      <c r="G6720" s="49" t="s">
        <v>56</v>
      </c>
      <c r="H6720" s="51">
        <v>2021.0</v>
      </c>
      <c r="I6720" s="51">
        <v>4.0</v>
      </c>
      <c r="J6720" s="49" t="s">
        <v>72</v>
      </c>
      <c r="K6720" s="49" t="s">
        <v>73</v>
      </c>
    </row>
    <row r="6721">
      <c r="A6721" s="49" t="s">
        <v>13700</v>
      </c>
      <c r="B6721" s="49" t="s">
        <v>13701</v>
      </c>
      <c r="C6721" s="50">
        <v>0.1</v>
      </c>
      <c r="D6721" s="51">
        <v>-0.0061</v>
      </c>
      <c r="E6721" s="52">
        <v>-0.0575</v>
      </c>
      <c r="F6721" s="51">
        <v>0.0</v>
      </c>
      <c r="G6721" s="49" t="s">
        <v>56</v>
      </c>
      <c r="H6721" s="51">
        <v>2021.0</v>
      </c>
      <c r="I6721" s="51">
        <v>1350.0</v>
      </c>
      <c r="J6721" s="49" t="s">
        <v>72</v>
      </c>
      <c r="K6721" s="49" t="s">
        <v>73</v>
      </c>
    </row>
    <row r="6722">
      <c r="A6722" s="49" t="s">
        <v>13702</v>
      </c>
      <c r="B6722" s="49" t="s">
        <v>13703</v>
      </c>
      <c r="C6722" s="50">
        <v>3.9</v>
      </c>
      <c r="D6722" s="51">
        <v>-0.13</v>
      </c>
      <c r="E6722" s="52">
        <v>-0.0323</v>
      </c>
      <c r="F6722" s="53">
        <v>3.96E8</v>
      </c>
      <c r="G6722" s="49" t="s">
        <v>67</v>
      </c>
      <c r="H6722" s="54"/>
      <c r="I6722" s="51">
        <v>33200.0</v>
      </c>
      <c r="J6722" s="49" t="s">
        <v>107</v>
      </c>
      <c r="K6722" s="49" t="s">
        <v>678</v>
      </c>
    </row>
    <row r="6723">
      <c r="A6723" s="49" t="s">
        <v>13704</v>
      </c>
      <c r="B6723" s="49" t="s">
        <v>13705</v>
      </c>
      <c r="C6723" s="50">
        <v>97.37</v>
      </c>
      <c r="D6723" s="51">
        <v>-0.68</v>
      </c>
      <c r="E6723" s="52">
        <v>-0.0069</v>
      </c>
      <c r="F6723" s="53">
        <v>2.18E10</v>
      </c>
      <c r="G6723" s="49" t="s">
        <v>56</v>
      </c>
      <c r="H6723" s="51">
        <v>1986.0</v>
      </c>
      <c r="I6723" s="51">
        <v>1588560.0</v>
      </c>
      <c r="J6723" s="49" t="s">
        <v>72</v>
      </c>
      <c r="K6723" s="49" t="s">
        <v>185</v>
      </c>
    </row>
    <row r="6724">
      <c r="A6724" s="49" t="s">
        <v>13706</v>
      </c>
      <c r="B6724" s="49" t="s">
        <v>13707</v>
      </c>
      <c r="C6724" s="50">
        <v>10.96</v>
      </c>
      <c r="D6724" s="51">
        <v>-0.33</v>
      </c>
      <c r="E6724" s="52">
        <v>-0.0292</v>
      </c>
      <c r="F6724" s="53">
        <v>1.72E9</v>
      </c>
      <c r="G6724" s="49" t="s">
        <v>56</v>
      </c>
      <c r="I6724" s="51">
        <v>1312029.0</v>
      </c>
      <c r="J6724" s="49" t="s">
        <v>57</v>
      </c>
      <c r="K6724" s="49" t="s">
        <v>345</v>
      </c>
    </row>
    <row r="6725">
      <c r="A6725" s="49" t="s">
        <v>13708</v>
      </c>
      <c r="B6725" s="49" t="s">
        <v>13709</v>
      </c>
      <c r="C6725" s="50">
        <v>34.51</v>
      </c>
      <c r="D6725" s="51">
        <v>-0.09</v>
      </c>
      <c r="E6725" s="52">
        <v>-0.0026</v>
      </c>
      <c r="F6725" s="53">
        <v>3.55E10</v>
      </c>
      <c r="G6725" s="49" t="s">
        <v>121</v>
      </c>
      <c r="H6725" s="54"/>
      <c r="I6725" s="51">
        <v>3243642.0</v>
      </c>
      <c r="J6725" s="54"/>
      <c r="K6725" s="54"/>
    </row>
    <row r="6726">
      <c r="A6726" s="49" t="s">
        <v>13710</v>
      </c>
      <c r="B6726" s="49" t="s">
        <v>13711</v>
      </c>
      <c r="C6726" s="50">
        <v>24.0</v>
      </c>
      <c r="D6726" s="51">
        <v>-0.34</v>
      </c>
      <c r="E6726" s="52">
        <v>-0.014</v>
      </c>
      <c r="F6726" s="53">
        <v>9.94E8</v>
      </c>
      <c r="G6726" s="49" t="s">
        <v>56</v>
      </c>
      <c r="H6726" s="51">
        <v>2007.0</v>
      </c>
      <c r="I6726" s="51">
        <v>88452.0</v>
      </c>
      <c r="J6726" s="49" t="s">
        <v>57</v>
      </c>
      <c r="K6726" s="49" t="s">
        <v>379</v>
      </c>
    </row>
    <row r="6727">
      <c r="A6727" s="49" t="s">
        <v>13712</v>
      </c>
      <c r="B6727" s="49" t="s">
        <v>13713</v>
      </c>
      <c r="C6727" s="50">
        <v>26.63</v>
      </c>
      <c r="D6727" s="51">
        <v>-0.23</v>
      </c>
      <c r="E6727" s="52">
        <v>-0.0086</v>
      </c>
      <c r="F6727" s="53">
        <v>5.07E8</v>
      </c>
      <c r="G6727" s="49" t="s">
        <v>56</v>
      </c>
      <c r="I6727" s="51">
        <v>53127.0</v>
      </c>
      <c r="J6727" s="49" t="s">
        <v>72</v>
      </c>
      <c r="K6727" s="49" t="s">
        <v>133</v>
      </c>
    </row>
    <row r="6728">
      <c r="A6728" s="49" t="s">
        <v>13714</v>
      </c>
      <c r="B6728" s="49" t="s">
        <v>13715</v>
      </c>
      <c r="C6728" s="50">
        <v>6.11</v>
      </c>
      <c r="D6728" s="51">
        <v>-0.91</v>
      </c>
      <c r="E6728" s="52">
        <v>-0.1296</v>
      </c>
      <c r="F6728" s="51">
        <v>2.5030715E7</v>
      </c>
      <c r="G6728" s="49" t="s">
        <v>56</v>
      </c>
      <c r="H6728" s="51">
        <v>1998.0</v>
      </c>
      <c r="I6728" s="51">
        <v>60030.0</v>
      </c>
      <c r="J6728" s="49" t="s">
        <v>107</v>
      </c>
      <c r="K6728" s="49" t="s">
        <v>111</v>
      </c>
    </row>
    <row r="6729">
      <c r="A6729" s="49" t="s">
        <v>13716</v>
      </c>
      <c r="B6729" s="49" t="s">
        <v>13717</v>
      </c>
      <c r="C6729" s="50">
        <v>10.53</v>
      </c>
      <c r="D6729" s="51">
        <v>0.01</v>
      </c>
      <c r="E6729" s="52">
        <v>0.001</v>
      </c>
      <c r="F6729" s="51">
        <v>0.0</v>
      </c>
      <c r="G6729" s="54"/>
      <c r="H6729" s="51">
        <v>2021.0</v>
      </c>
      <c r="I6729" s="51">
        <v>1473362.0</v>
      </c>
      <c r="J6729" s="49" t="s">
        <v>72</v>
      </c>
      <c r="K6729" s="49" t="s">
        <v>73</v>
      </c>
    </row>
    <row r="6730">
      <c r="A6730" s="49" t="s">
        <v>13718</v>
      </c>
      <c r="B6730" s="49" t="s">
        <v>13719</v>
      </c>
      <c r="C6730" s="50">
        <v>25.0</v>
      </c>
      <c r="D6730" s="51">
        <v>-0.05</v>
      </c>
      <c r="E6730" s="52">
        <v>-0.002</v>
      </c>
      <c r="F6730" s="54"/>
      <c r="G6730" s="49" t="s">
        <v>56</v>
      </c>
      <c r="I6730" s="51">
        <v>1821.0</v>
      </c>
      <c r="J6730" s="54"/>
      <c r="K6730" s="54"/>
    </row>
    <row r="6731">
      <c r="A6731" s="49" t="s">
        <v>13720</v>
      </c>
      <c r="B6731" s="49" t="s">
        <v>13721</v>
      </c>
      <c r="C6731" s="50">
        <v>23.67</v>
      </c>
      <c r="D6731" s="51">
        <v>-0.48</v>
      </c>
      <c r="E6731" s="52">
        <v>-0.0199</v>
      </c>
      <c r="F6731" s="54"/>
      <c r="G6731" s="49" t="s">
        <v>56</v>
      </c>
      <c r="I6731" s="51">
        <v>6526.0</v>
      </c>
      <c r="J6731" s="54"/>
      <c r="K6731" s="54"/>
    </row>
    <row r="6732">
      <c r="A6732" s="49" t="s">
        <v>13722</v>
      </c>
      <c r="B6732" s="49" t="s">
        <v>13723</v>
      </c>
      <c r="C6732" s="50">
        <v>22.32</v>
      </c>
      <c r="D6732" s="51">
        <v>-0.1</v>
      </c>
      <c r="E6732" s="52">
        <v>-0.0045</v>
      </c>
      <c r="F6732" s="54"/>
      <c r="G6732" s="49" t="s">
        <v>56</v>
      </c>
      <c r="I6732" s="51">
        <v>13596.0</v>
      </c>
      <c r="J6732" s="54"/>
      <c r="K6732" s="54"/>
    </row>
    <row r="6733">
      <c r="A6733" s="49" t="s">
        <v>13724</v>
      </c>
      <c r="B6733" s="49" t="s">
        <v>13725</v>
      </c>
      <c r="C6733" s="50">
        <v>21.62</v>
      </c>
      <c r="D6733" s="51">
        <v>-0.53</v>
      </c>
      <c r="E6733" s="52">
        <v>-0.0239</v>
      </c>
      <c r="F6733" s="54"/>
      <c r="G6733" s="49" t="s">
        <v>56</v>
      </c>
      <c r="I6733" s="51">
        <v>6322.0</v>
      </c>
      <c r="J6733" s="54"/>
      <c r="K6733" s="54"/>
    </row>
    <row r="6734">
      <c r="A6734" s="49" t="s">
        <v>13726</v>
      </c>
      <c r="B6734" s="49" t="s">
        <v>13727</v>
      </c>
      <c r="C6734" s="50">
        <v>17.8</v>
      </c>
      <c r="D6734" s="51">
        <v>0.0</v>
      </c>
      <c r="E6734" s="52">
        <v>0.0</v>
      </c>
      <c r="F6734" s="54"/>
      <c r="G6734" s="49" t="s">
        <v>56</v>
      </c>
      <c r="I6734" s="51">
        <v>5885.0</v>
      </c>
      <c r="J6734" s="54"/>
      <c r="K6734" s="54"/>
    </row>
    <row r="6735">
      <c r="A6735" s="49" t="s">
        <v>13728</v>
      </c>
      <c r="B6735" s="49" t="s">
        <v>13729</v>
      </c>
      <c r="C6735" s="50">
        <v>6.04</v>
      </c>
      <c r="D6735" s="51">
        <v>-0.2</v>
      </c>
      <c r="E6735" s="52">
        <v>-0.0321</v>
      </c>
      <c r="F6735" s="53">
        <v>4.69E8</v>
      </c>
      <c r="G6735" s="49" t="s">
        <v>56</v>
      </c>
      <c r="H6735" s="51">
        <v>2017.0</v>
      </c>
      <c r="I6735" s="51">
        <v>424700.0</v>
      </c>
      <c r="J6735" s="49" t="s">
        <v>68</v>
      </c>
      <c r="K6735" s="49" t="s">
        <v>86</v>
      </c>
    </row>
    <row r="6736">
      <c r="A6736" s="49" t="s">
        <v>13730</v>
      </c>
      <c r="B6736" s="49" t="s">
        <v>13731</v>
      </c>
      <c r="C6736" s="50">
        <v>13.815</v>
      </c>
      <c r="D6736" s="51">
        <v>0.015</v>
      </c>
      <c r="E6736" s="52">
        <v>0.0011</v>
      </c>
      <c r="F6736" s="54"/>
      <c r="G6736" s="49" t="s">
        <v>56</v>
      </c>
      <c r="I6736" s="51">
        <v>9440.0</v>
      </c>
      <c r="J6736" s="54"/>
      <c r="K6736" s="54"/>
    </row>
    <row r="6737">
      <c r="A6737" s="49" t="s">
        <v>13732</v>
      </c>
      <c r="B6737" s="49" t="s">
        <v>13733</v>
      </c>
      <c r="C6737" s="50">
        <v>66.35</v>
      </c>
      <c r="D6737" s="51">
        <v>2.12</v>
      </c>
      <c r="E6737" s="52">
        <v>0.033</v>
      </c>
      <c r="F6737" s="53">
        <v>1.28E10</v>
      </c>
      <c r="G6737" s="49" t="s">
        <v>56</v>
      </c>
      <c r="H6737" s="51">
        <v>2015.0</v>
      </c>
      <c r="I6737" s="51">
        <v>2166975.0</v>
      </c>
      <c r="J6737" s="49" t="s">
        <v>72</v>
      </c>
      <c r="K6737" s="49" t="s">
        <v>650</v>
      </c>
    </row>
    <row r="6738">
      <c r="A6738" s="55" t="b">
        <v>1</v>
      </c>
      <c r="B6738" s="49" t="s">
        <v>13734</v>
      </c>
      <c r="C6738" s="50">
        <v>1.95</v>
      </c>
      <c r="D6738" s="51">
        <v>-0.05</v>
      </c>
      <c r="E6738" s="52">
        <v>-0.025</v>
      </c>
      <c r="F6738" s="53">
        <v>1.76E8</v>
      </c>
      <c r="G6738" s="49" t="s">
        <v>56</v>
      </c>
      <c r="H6738" s="51">
        <v>2014.0</v>
      </c>
      <c r="I6738" s="51">
        <v>115522.0</v>
      </c>
      <c r="J6738" s="49" t="s">
        <v>107</v>
      </c>
      <c r="K6738" s="49" t="s">
        <v>2079</v>
      </c>
    </row>
    <row r="6739">
      <c r="A6739" s="49" t="s">
        <v>13735</v>
      </c>
      <c r="B6739" s="49" t="s">
        <v>13736</v>
      </c>
      <c r="C6739" s="50">
        <v>24.5</v>
      </c>
      <c r="D6739" s="51">
        <v>-1.51</v>
      </c>
      <c r="E6739" s="52">
        <v>-0.0581</v>
      </c>
      <c r="F6739" s="53">
        <v>1.01E9</v>
      </c>
      <c r="G6739" s="49" t="s">
        <v>56</v>
      </c>
      <c r="I6739" s="51">
        <v>708988.0</v>
      </c>
      <c r="J6739" s="49" t="s">
        <v>82</v>
      </c>
      <c r="K6739" s="49" t="s">
        <v>244</v>
      </c>
    </row>
    <row r="6740">
      <c r="A6740" s="49" t="s">
        <v>13737</v>
      </c>
      <c r="B6740" s="49" t="s">
        <v>13738</v>
      </c>
      <c r="C6740" s="50">
        <v>163.94</v>
      </c>
      <c r="D6740" s="51">
        <v>-4.17</v>
      </c>
      <c r="E6740" s="52">
        <v>-0.0248</v>
      </c>
      <c r="F6740" s="53">
        <v>3.75E10</v>
      </c>
      <c r="G6740" s="49" t="s">
        <v>56</v>
      </c>
      <c r="I6740" s="51">
        <v>1778923.0</v>
      </c>
      <c r="J6740" s="49" t="s">
        <v>72</v>
      </c>
      <c r="K6740" s="49" t="s">
        <v>237</v>
      </c>
    </row>
    <row r="6741">
      <c r="A6741" s="49" t="s">
        <v>13739</v>
      </c>
      <c r="B6741" s="49" t="s">
        <v>13740</v>
      </c>
      <c r="C6741" s="50">
        <v>1.03</v>
      </c>
      <c r="D6741" s="51">
        <v>-0.06</v>
      </c>
      <c r="E6741" s="52">
        <v>-0.0551</v>
      </c>
      <c r="F6741" s="53">
        <v>3.52E8</v>
      </c>
      <c r="G6741" s="49" t="s">
        <v>504</v>
      </c>
      <c r="H6741" s="51">
        <v>2016.0</v>
      </c>
      <c r="I6741" s="51">
        <v>197827.0</v>
      </c>
      <c r="J6741" s="49" t="s">
        <v>107</v>
      </c>
      <c r="K6741" s="49" t="s">
        <v>348</v>
      </c>
    </row>
    <row r="6742">
      <c r="A6742" s="49" t="s">
        <v>13741</v>
      </c>
      <c r="B6742" s="49" t="s">
        <v>13742</v>
      </c>
      <c r="C6742" s="50">
        <v>1.79</v>
      </c>
      <c r="D6742" s="51">
        <v>-0.04</v>
      </c>
      <c r="E6742" s="52">
        <v>-0.0219</v>
      </c>
      <c r="F6742" s="53">
        <v>1.14E8</v>
      </c>
      <c r="G6742" s="49" t="s">
        <v>56</v>
      </c>
      <c r="H6742" s="51">
        <v>2019.0</v>
      </c>
      <c r="I6742" s="51">
        <v>59460.0</v>
      </c>
      <c r="J6742" s="49" t="s">
        <v>82</v>
      </c>
      <c r="K6742" s="49" t="s">
        <v>83</v>
      </c>
    </row>
    <row r="6743">
      <c r="A6743" s="49" t="s">
        <v>13743</v>
      </c>
      <c r="B6743" s="49" t="s">
        <v>13744</v>
      </c>
      <c r="C6743" s="50">
        <v>0.679</v>
      </c>
      <c r="D6743" s="51">
        <v>0.079</v>
      </c>
      <c r="E6743" s="52">
        <v>0.1317</v>
      </c>
      <c r="F6743" s="51">
        <v>9310542.0</v>
      </c>
      <c r="G6743" s="49" t="s">
        <v>56</v>
      </c>
      <c r="H6743" s="51">
        <v>2014.0</v>
      </c>
      <c r="I6743" s="51">
        <v>1370699.0</v>
      </c>
      <c r="J6743" s="49" t="s">
        <v>82</v>
      </c>
      <c r="K6743" s="49" t="s">
        <v>83</v>
      </c>
    </row>
    <row r="6744">
      <c r="A6744" s="49" t="s">
        <v>13745</v>
      </c>
      <c r="B6744" s="49" t="s">
        <v>13746</v>
      </c>
      <c r="C6744" s="50">
        <v>0.4099</v>
      </c>
      <c r="D6744" s="51">
        <v>-0.0019</v>
      </c>
      <c r="E6744" s="52">
        <v>-0.0046</v>
      </c>
      <c r="F6744" s="53">
        <v>1.14E8</v>
      </c>
      <c r="G6744" s="49" t="s">
        <v>121</v>
      </c>
      <c r="H6744" s="54"/>
      <c r="I6744" s="51">
        <v>178562.0</v>
      </c>
      <c r="J6744" s="54"/>
      <c r="K6744" s="54"/>
    </row>
    <row r="6745">
      <c r="A6745" s="49" t="s">
        <v>13747</v>
      </c>
      <c r="B6745" s="49" t="s">
        <v>13748</v>
      </c>
      <c r="C6745" s="50">
        <v>33.0</v>
      </c>
      <c r="D6745" s="51">
        <v>-0.39</v>
      </c>
      <c r="E6745" s="52">
        <v>-0.0117</v>
      </c>
      <c r="F6745" s="53">
        <v>1.95E10</v>
      </c>
      <c r="G6745" s="49" t="s">
        <v>587</v>
      </c>
      <c r="I6745" s="51">
        <v>2488152.0</v>
      </c>
      <c r="J6745" s="49" t="s">
        <v>57</v>
      </c>
      <c r="K6745" s="49" t="s">
        <v>279</v>
      </c>
    </row>
    <row r="6746">
      <c r="A6746" s="49" t="s">
        <v>13749</v>
      </c>
      <c r="B6746" s="49" t="s">
        <v>13750</v>
      </c>
      <c r="C6746" s="50">
        <v>11.17</v>
      </c>
      <c r="D6746" s="51">
        <v>-0.25</v>
      </c>
      <c r="E6746" s="52">
        <v>-0.0219</v>
      </c>
      <c r="F6746" s="53">
        <v>1.52E8</v>
      </c>
      <c r="G6746" s="49" t="s">
        <v>121</v>
      </c>
      <c r="H6746" s="54"/>
      <c r="I6746" s="51">
        <v>83411.0</v>
      </c>
      <c r="J6746" s="49" t="s">
        <v>57</v>
      </c>
      <c r="K6746" s="49" t="s">
        <v>64</v>
      </c>
    </row>
    <row r="6747">
      <c r="A6747" s="49" t="s">
        <v>13751</v>
      </c>
      <c r="B6747" s="49" t="s">
        <v>13752</v>
      </c>
      <c r="C6747" s="50">
        <v>28.25</v>
      </c>
      <c r="D6747" s="51">
        <v>0.04</v>
      </c>
      <c r="E6747" s="52">
        <v>0.0014</v>
      </c>
      <c r="F6747" s="53">
        <v>2.29E8</v>
      </c>
      <c r="G6747" s="49" t="s">
        <v>56</v>
      </c>
      <c r="I6747" s="51">
        <v>8853.0</v>
      </c>
      <c r="J6747" s="49" t="s">
        <v>72</v>
      </c>
      <c r="K6747" s="49" t="s">
        <v>1858</v>
      </c>
    </row>
    <row r="6748">
      <c r="A6748" s="49" t="s">
        <v>13753</v>
      </c>
      <c r="B6748" s="49" t="s">
        <v>13754</v>
      </c>
      <c r="C6748" s="50">
        <v>2.475</v>
      </c>
      <c r="D6748" s="51">
        <v>0.245</v>
      </c>
      <c r="E6748" s="52">
        <v>0.1099</v>
      </c>
      <c r="F6748" s="51">
        <v>0.0</v>
      </c>
      <c r="G6748" s="49" t="s">
        <v>56</v>
      </c>
      <c r="H6748" s="51">
        <v>2023.0</v>
      </c>
      <c r="I6748" s="51">
        <v>44896.0</v>
      </c>
      <c r="J6748" s="54"/>
      <c r="K6748" s="54"/>
    </row>
    <row r="6749">
      <c r="A6749" s="49" t="s">
        <v>13755</v>
      </c>
      <c r="B6749" s="49" t="s">
        <v>13756</v>
      </c>
      <c r="C6749" s="50">
        <v>202.14</v>
      </c>
      <c r="D6749" s="51">
        <v>-5.23</v>
      </c>
      <c r="E6749" s="52">
        <v>-0.0252</v>
      </c>
      <c r="F6749" s="53">
        <v>2.2E10</v>
      </c>
      <c r="G6749" s="49" t="s">
        <v>56</v>
      </c>
      <c r="H6749" s="51">
        <v>1994.0</v>
      </c>
      <c r="I6749" s="51">
        <v>887855.0</v>
      </c>
      <c r="J6749" s="49" t="s">
        <v>95</v>
      </c>
      <c r="K6749" s="49" t="s">
        <v>1365</v>
      </c>
    </row>
    <row r="6750">
      <c r="A6750" s="49" t="s">
        <v>13757</v>
      </c>
      <c r="B6750" s="49" t="s">
        <v>13758</v>
      </c>
      <c r="C6750" s="50">
        <v>6.22</v>
      </c>
      <c r="D6750" s="51">
        <v>-0.79</v>
      </c>
      <c r="E6750" s="52">
        <v>-0.1127</v>
      </c>
      <c r="F6750" s="53">
        <v>2.19E8</v>
      </c>
      <c r="G6750" s="49" t="s">
        <v>56</v>
      </c>
      <c r="H6750" s="51">
        <v>2014.0</v>
      </c>
      <c r="I6750" s="51">
        <v>764508.0</v>
      </c>
      <c r="J6750" s="49" t="s">
        <v>57</v>
      </c>
      <c r="K6750" s="49" t="s">
        <v>345</v>
      </c>
    </row>
    <row r="6751">
      <c r="A6751" s="49" t="s">
        <v>13759</v>
      </c>
      <c r="B6751" s="49" t="s">
        <v>13760</v>
      </c>
      <c r="C6751" s="50">
        <v>22.17</v>
      </c>
      <c r="D6751" s="51">
        <v>-0.17</v>
      </c>
      <c r="E6751" s="52">
        <v>-0.0076</v>
      </c>
      <c r="F6751" s="53">
        <v>2.44E9</v>
      </c>
      <c r="G6751" s="49" t="s">
        <v>738</v>
      </c>
      <c r="H6751" s="51">
        <v>1994.0</v>
      </c>
      <c r="I6751" s="51">
        <v>1038249.0</v>
      </c>
      <c r="J6751" s="49" t="s">
        <v>107</v>
      </c>
      <c r="K6751" s="49" t="s">
        <v>108</v>
      </c>
    </row>
    <row r="6752">
      <c r="A6752" s="49" t="s">
        <v>13761</v>
      </c>
      <c r="B6752" s="49" t="s">
        <v>13762</v>
      </c>
      <c r="C6752" s="50">
        <v>2.07</v>
      </c>
      <c r="D6752" s="51">
        <v>-0.07</v>
      </c>
      <c r="E6752" s="52">
        <v>-0.0327</v>
      </c>
      <c r="F6752" s="53">
        <v>3.87E8</v>
      </c>
      <c r="G6752" s="49" t="s">
        <v>56</v>
      </c>
      <c r="H6752" s="51">
        <v>2020.0</v>
      </c>
      <c r="I6752" s="51">
        <v>945877.0</v>
      </c>
      <c r="J6752" s="49" t="s">
        <v>82</v>
      </c>
      <c r="K6752" s="49" t="s">
        <v>83</v>
      </c>
    </row>
    <row r="6753">
      <c r="A6753" s="49" t="s">
        <v>13763</v>
      </c>
      <c r="B6753" s="49" t="s">
        <v>13764</v>
      </c>
      <c r="C6753" s="50">
        <v>4.53</v>
      </c>
      <c r="D6753" s="51">
        <v>0.01</v>
      </c>
      <c r="E6753" s="52">
        <v>0.0022</v>
      </c>
      <c r="F6753" s="51">
        <v>0.0</v>
      </c>
      <c r="G6753" s="49" t="s">
        <v>56</v>
      </c>
      <c r="I6753" s="51">
        <v>60649.0</v>
      </c>
      <c r="J6753" s="49" t="s">
        <v>72</v>
      </c>
      <c r="K6753" s="49" t="s">
        <v>124</v>
      </c>
    </row>
    <row r="6754">
      <c r="A6754" s="49" t="s">
        <v>13765</v>
      </c>
      <c r="B6754" s="49" t="s">
        <v>13766</v>
      </c>
      <c r="C6754" s="50">
        <v>220.11</v>
      </c>
      <c r="D6754" s="51">
        <v>-22.57</v>
      </c>
      <c r="E6754" s="52">
        <v>-0.093</v>
      </c>
      <c r="F6754" s="53">
        <v>6.99E11</v>
      </c>
      <c r="G6754" s="49" t="s">
        <v>56</v>
      </c>
      <c r="H6754" s="51">
        <v>2010.0</v>
      </c>
      <c r="I6754" s="53">
        <v>1.7E8</v>
      </c>
      <c r="J6754" s="49" t="s">
        <v>95</v>
      </c>
      <c r="K6754" s="49" t="s">
        <v>1289</v>
      </c>
    </row>
    <row r="6755">
      <c r="A6755" s="49" t="s">
        <v>13767</v>
      </c>
      <c r="B6755" s="49" t="s">
        <v>13768</v>
      </c>
      <c r="C6755" s="50">
        <v>19.62</v>
      </c>
      <c r="D6755" s="51">
        <v>-0.2</v>
      </c>
      <c r="E6755" s="52">
        <v>-0.0101</v>
      </c>
      <c r="F6755" s="53">
        <v>1.71E9</v>
      </c>
      <c r="G6755" s="54"/>
      <c r="H6755" s="51">
        <v>2014.0</v>
      </c>
      <c r="I6755" s="51">
        <v>229985.0</v>
      </c>
      <c r="J6755" s="49" t="s">
        <v>72</v>
      </c>
      <c r="K6755" s="49" t="s">
        <v>124</v>
      </c>
    </row>
    <row r="6756">
      <c r="A6756" s="49" t="s">
        <v>13769</v>
      </c>
      <c r="B6756" s="49" t="s">
        <v>13770</v>
      </c>
      <c r="C6756" s="50">
        <v>92.91</v>
      </c>
      <c r="D6756" s="51">
        <v>3.31</v>
      </c>
      <c r="E6756" s="52">
        <v>0.0369</v>
      </c>
      <c r="F6756" s="53">
        <v>4.82E11</v>
      </c>
      <c r="G6756" s="49" t="s">
        <v>1141</v>
      </c>
      <c r="H6756" s="51">
        <v>1997.0</v>
      </c>
      <c r="I6756" s="51">
        <v>2.2745214E7</v>
      </c>
      <c r="J6756" s="49" t="s">
        <v>107</v>
      </c>
      <c r="K6756" s="49" t="s">
        <v>108</v>
      </c>
    </row>
    <row r="6757">
      <c r="A6757" s="49" t="s">
        <v>13771</v>
      </c>
      <c r="B6757" s="49" t="s">
        <v>13772</v>
      </c>
      <c r="C6757" s="50">
        <v>46.59</v>
      </c>
      <c r="D6757" s="51">
        <v>-0.34</v>
      </c>
      <c r="E6757" s="52">
        <v>-0.0072</v>
      </c>
      <c r="F6757" s="53">
        <v>1.66E10</v>
      </c>
      <c r="G6757" s="49" t="s">
        <v>56</v>
      </c>
      <c r="I6757" s="51">
        <v>2617534.0</v>
      </c>
      <c r="J6757" s="49" t="s">
        <v>145</v>
      </c>
      <c r="K6757" s="49" t="s">
        <v>2406</v>
      </c>
    </row>
    <row r="6758">
      <c r="A6758" s="49" t="s">
        <v>13773</v>
      </c>
      <c r="B6758" s="49" t="s">
        <v>13774</v>
      </c>
      <c r="C6758" s="50">
        <v>0.9717</v>
      </c>
      <c r="D6758" s="51">
        <v>-0.0383</v>
      </c>
      <c r="E6758" s="52">
        <v>-0.0379</v>
      </c>
      <c r="F6758" s="53">
        <v>2.23E8</v>
      </c>
      <c r="G6758" s="49" t="s">
        <v>56</v>
      </c>
      <c r="H6758" s="51">
        <v>2021.0</v>
      </c>
      <c r="I6758" s="51">
        <v>843531.0</v>
      </c>
      <c r="J6758" s="49" t="s">
        <v>57</v>
      </c>
      <c r="K6758" s="49" t="s">
        <v>1380</v>
      </c>
    </row>
    <row r="6759">
      <c r="A6759" s="49" t="s">
        <v>13775</v>
      </c>
      <c r="B6759" s="49" t="s">
        <v>13776</v>
      </c>
      <c r="C6759" s="50">
        <v>8.66</v>
      </c>
      <c r="D6759" s="51">
        <v>-0.05</v>
      </c>
      <c r="E6759" s="52">
        <v>-0.0057</v>
      </c>
      <c r="F6759" s="53">
        <v>1.43E8</v>
      </c>
      <c r="G6759" s="49" t="s">
        <v>56</v>
      </c>
      <c r="H6759" s="51">
        <v>2014.0</v>
      </c>
      <c r="I6759" s="51">
        <v>29197.0</v>
      </c>
      <c r="J6759" s="49" t="s">
        <v>95</v>
      </c>
      <c r="K6759" s="49" t="s">
        <v>388</v>
      </c>
    </row>
    <row r="6760">
      <c r="A6760" s="49" t="s">
        <v>13777</v>
      </c>
      <c r="B6760" s="49" t="s">
        <v>13778</v>
      </c>
      <c r="C6760" s="50">
        <v>8.75</v>
      </c>
      <c r="D6760" s="51">
        <v>0.2499</v>
      </c>
      <c r="E6760" s="52">
        <v>0.0294</v>
      </c>
      <c r="F6760" s="51">
        <v>1.875748E7</v>
      </c>
      <c r="G6760" s="49" t="s">
        <v>56</v>
      </c>
      <c r="I6760" s="51">
        <v>2641.0</v>
      </c>
      <c r="J6760" s="49" t="s">
        <v>107</v>
      </c>
      <c r="K6760" s="49" t="s">
        <v>348</v>
      </c>
    </row>
    <row r="6761">
      <c r="A6761" s="49" t="s">
        <v>13779</v>
      </c>
      <c r="B6761" s="49" t="s">
        <v>13780</v>
      </c>
      <c r="C6761" s="50">
        <v>3.82</v>
      </c>
      <c r="D6761" s="51">
        <v>-0.18</v>
      </c>
      <c r="E6761" s="52">
        <v>-0.045</v>
      </c>
      <c r="F6761" s="53">
        <v>1.93E8</v>
      </c>
      <c r="G6761" s="49" t="s">
        <v>56</v>
      </c>
      <c r="I6761" s="51">
        <v>1016292.0</v>
      </c>
      <c r="J6761" s="49" t="s">
        <v>82</v>
      </c>
      <c r="K6761" s="49" t="s">
        <v>83</v>
      </c>
    </row>
    <row r="6762">
      <c r="A6762" s="49" t="s">
        <v>13781</v>
      </c>
      <c r="B6762" s="49" t="s">
        <v>13782</v>
      </c>
      <c r="C6762" s="50">
        <v>191.32</v>
      </c>
      <c r="D6762" s="51">
        <v>-4.66</v>
      </c>
      <c r="E6762" s="52">
        <v>-0.0238</v>
      </c>
      <c r="F6762" s="53">
        <v>4.37E10</v>
      </c>
      <c r="G6762" s="49" t="s">
        <v>274</v>
      </c>
      <c r="H6762" s="54"/>
      <c r="I6762" s="51">
        <v>1963459.0</v>
      </c>
      <c r="J6762" s="49" t="s">
        <v>57</v>
      </c>
      <c r="K6762" s="49" t="s">
        <v>362</v>
      </c>
    </row>
    <row r="6763">
      <c r="A6763" s="49" t="s">
        <v>13783</v>
      </c>
      <c r="B6763" s="49" t="s">
        <v>13784</v>
      </c>
      <c r="C6763" s="50">
        <v>83.62</v>
      </c>
      <c r="D6763" s="51">
        <v>-0.84</v>
      </c>
      <c r="E6763" s="52">
        <v>-0.01</v>
      </c>
      <c r="F6763" s="53">
        <v>8.68E9</v>
      </c>
      <c r="G6763" s="49" t="s">
        <v>56</v>
      </c>
      <c r="I6763" s="51">
        <v>418253.0</v>
      </c>
      <c r="J6763" s="49" t="s">
        <v>95</v>
      </c>
      <c r="K6763" s="49" t="s">
        <v>13785</v>
      </c>
    </row>
    <row r="6764">
      <c r="A6764" s="49" t="s">
        <v>13786</v>
      </c>
      <c r="B6764" s="49" t="s">
        <v>13787</v>
      </c>
      <c r="C6764" s="50">
        <v>75.87</v>
      </c>
      <c r="D6764" s="51">
        <v>-0.9</v>
      </c>
      <c r="E6764" s="52">
        <v>-0.0117</v>
      </c>
      <c r="F6764" s="53">
        <v>3.72E10</v>
      </c>
      <c r="G6764" s="49" t="s">
        <v>56</v>
      </c>
      <c r="H6764" s="51">
        <v>2016.0</v>
      </c>
      <c r="I6764" s="51">
        <v>3436558.0</v>
      </c>
      <c r="J6764" s="49" t="s">
        <v>107</v>
      </c>
      <c r="K6764" s="49" t="s">
        <v>2079</v>
      </c>
    </row>
    <row r="6765">
      <c r="A6765" s="49" t="s">
        <v>13788</v>
      </c>
      <c r="B6765" s="49" t="s">
        <v>13789</v>
      </c>
      <c r="C6765" s="50">
        <v>67.06</v>
      </c>
      <c r="D6765" s="51">
        <v>0.02</v>
      </c>
      <c r="E6765" s="52">
        <v>3.0E-4</v>
      </c>
      <c r="F6765" s="53">
        <v>1.76E11</v>
      </c>
      <c r="G6765" s="49" t="s">
        <v>1576</v>
      </c>
      <c r="H6765" s="54"/>
      <c r="I6765" s="51">
        <v>1319739.0</v>
      </c>
      <c r="J6765" s="49" t="s">
        <v>223</v>
      </c>
      <c r="K6765" s="49" t="s">
        <v>953</v>
      </c>
    </row>
    <row r="6766">
      <c r="A6766" s="49" t="s">
        <v>13790</v>
      </c>
      <c r="B6766" s="49" t="s">
        <v>13791</v>
      </c>
      <c r="C6766" s="50">
        <v>22.12</v>
      </c>
      <c r="D6766" s="51">
        <v>-0.5</v>
      </c>
      <c r="E6766" s="52">
        <v>-0.0221</v>
      </c>
      <c r="F6766" s="53">
        <v>1.05E9</v>
      </c>
      <c r="G6766" s="49" t="s">
        <v>56</v>
      </c>
      <c r="H6766" s="51">
        <v>1996.0</v>
      </c>
      <c r="I6766" s="51">
        <v>316951.0</v>
      </c>
      <c r="J6766" s="49" t="s">
        <v>95</v>
      </c>
      <c r="K6766" s="49" t="s">
        <v>540</v>
      </c>
    </row>
    <row r="6767">
      <c r="A6767" s="49" t="s">
        <v>13792</v>
      </c>
      <c r="B6767" s="49" t="s">
        <v>13793</v>
      </c>
      <c r="C6767" s="50">
        <v>159.21</v>
      </c>
      <c r="D6767" s="51">
        <v>-3.22</v>
      </c>
      <c r="E6767" s="52">
        <v>-0.0198</v>
      </c>
      <c r="F6767" s="53">
        <v>8.48E9</v>
      </c>
      <c r="G6767" s="49" t="s">
        <v>56</v>
      </c>
      <c r="H6767" s="51">
        <v>1991.0</v>
      </c>
      <c r="I6767" s="51">
        <v>320518.0</v>
      </c>
      <c r="J6767" s="49" t="s">
        <v>95</v>
      </c>
      <c r="K6767" s="49" t="s">
        <v>269</v>
      </c>
    </row>
    <row r="6768">
      <c r="A6768" s="49" t="s">
        <v>13794</v>
      </c>
      <c r="B6768" s="49" t="s">
        <v>13795</v>
      </c>
      <c r="C6768" s="50">
        <v>27.38</v>
      </c>
      <c r="D6768" s="51">
        <v>0.06</v>
      </c>
      <c r="E6768" s="52">
        <v>0.0022</v>
      </c>
      <c r="F6768" s="53">
        <v>7.62E8</v>
      </c>
      <c r="G6768" s="49" t="s">
        <v>56</v>
      </c>
      <c r="H6768" s="51">
        <v>2007.0</v>
      </c>
      <c r="I6768" s="51">
        <v>145036.0</v>
      </c>
      <c r="J6768" s="49" t="s">
        <v>520</v>
      </c>
      <c r="K6768" s="49" t="s">
        <v>391</v>
      </c>
    </row>
    <row r="6769">
      <c r="A6769" s="49" t="s">
        <v>13796</v>
      </c>
      <c r="B6769" s="49" t="s">
        <v>13797</v>
      </c>
      <c r="C6769" s="50">
        <v>6.43</v>
      </c>
      <c r="D6769" s="51">
        <v>-0.06</v>
      </c>
      <c r="E6769" s="52">
        <v>-0.0092</v>
      </c>
      <c r="F6769" s="53">
        <v>8.33E8</v>
      </c>
      <c r="G6769" s="49" t="s">
        <v>56</v>
      </c>
      <c r="I6769" s="51">
        <v>1102036.0</v>
      </c>
      <c r="J6769" s="49" t="s">
        <v>223</v>
      </c>
      <c r="K6769" s="49" t="s">
        <v>953</v>
      </c>
    </row>
    <row r="6770">
      <c r="A6770" s="49" t="s">
        <v>13798</v>
      </c>
      <c r="B6770" s="49" t="s">
        <v>13799</v>
      </c>
      <c r="C6770" s="50">
        <v>12.19</v>
      </c>
      <c r="D6770" s="51">
        <v>-0.09</v>
      </c>
      <c r="E6770" s="52">
        <v>-0.0073</v>
      </c>
      <c r="F6770" s="53">
        <v>1.27E9</v>
      </c>
      <c r="G6770" s="49" t="s">
        <v>56</v>
      </c>
      <c r="H6770" s="51">
        <v>2000.0</v>
      </c>
      <c r="I6770" s="51">
        <v>653248.0</v>
      </c>
      <c r="J6770" s="49" t="s">
        <v>107</v>
      </c>
      <c r="K6770" s="49" t="s">
        <v>58</v>
      </c>
    </row>
    <row r="6771">
      <c r="A6771" s="49" t="s">
        <v>13800</v>
      </c>
      <c r="B6771" s="49" t="s">
        <v>13801</v>
      </c>
      <c r="C6771" s="50">
        <v>0.42</v>
      </c>
      <c r="D6771" s="51">
        <v>-0.0551</v>
      </c>
      <c r="E6771" s="52">
        <v>-0.116</v>
      </c>
      <c r="F6771" s="51">
        <v>6306844.0</v>
      </c>
      <c r="G6771" s="49" t="s">
        <v>56</v>
      </c>
      <c r="I6771" s="51">
        <v>12333.0</v>
      </c>
      <c r="J6771" s="49" t="s">
        <v>82</v>
      </c>
      <c r="K6771" s="49" t="s">
        <v>139</v>
      </c>
    </row>
    <row r="6772">
      <c r="A6772" s="49" t="s">
        <v>13802</v>
      </c>
      <c r="B6772" s="49" t="s">
        <v>13803</v>
      </c>
      <c r="C6772" s="50">
        <v>5.665</v>
      </c>
      <c r="D6772" s="51">
        <v>-1.065</v>
      </c>
      <c r="E6772" s="52">
        <v>-0.1583</v>
      </c>
      <c r="F6772" s="51">
        <v>1.8897307E7</v>
      </c>
      <c r="G6772" s="49" t="s">
        <v>56</v>
      </c>
      <c r="H6772" s="51">
        <v>2014.0</v>
      </c>
      <c r="I6772" s="51">
        <v>1043452.0</v>
      </c>
      <c r="J6772" s="49" t="s">
        <v>82</v>
      </c>
      <c r="K6772" s="49" t="s">
        <v>178</v>
      </c>
    </row>
    <row r="6773">
      <c r="A6773" s="49" t="s">
        <v>13804</v>
      </c>
      <c r="B6773" s="49" t="s">
        <v>13805</v>
      </c>
      <c r="C6773" s="50">
        <v>28.7</v>
      </c>
      <c r="D6773" s="51">
        <v>0.0</v>
      </c>
      <c r="E6773" s="52">
        <v>0.0</v>
      </c>
      <c r="F6773" s="51">
        <v>0.0</v>
      </c>
      <c r="G6773" s="49" t="s">
        <v>56</v>
      </c>
      <c r="H6773" s="51">
        <v>2011.0</v>
      </c>
      <c r="I6773" s="51">
        <v>265.0</v>
      </c>
      <c r="J6773" s="49" t="s">
        <v>72</v>
      </c>
      <c r="K6773" s="49" t="s">
        <v>481</v>
      </c>
    </row>
    <row r="6774">
      <c r="A6774" s="49" t="s">
        <v>13806</v>
      </c>
      <c r="B6774" s="49" t="s">
        <v>13807</v>
      </c>
      <c r="C6774" s="50">
        <v>5.14</v>
      </c>
      <c r="D6774" s="51">
        <v>0.08</v>
      </c>
      <c r="E6774" s="52">
        <v>0.0158</v>
      </c>
      <c r="F6774" s="53">
        <v>2.29E8</v>
      </c>
      <c r="G6774" s="49" t="s">
        <v>56</v>
      </c>
      <c r="I6774" s="51">
        <v>28826.0</v>
      </c>
      <c r="J6774" s="49" t="s">
        <v>72</v>
      </c>
      <c r="K6774" s="49" t="s">
        <v>73</v>
      </c>
    </row>
    <row r="6775">
      <c r="A6775" s="49" t="s">
        <v>13808</v>
      </c>
      <c r="B6775" s="49" t="s">
        <v>13809</v>
      </c>
      <c r="C6775" s="50">
        <v>140.28</v>
      </c>
      <c r="D6775" s="51">
        <v>-2.22</v>
      </c>
      <c r="E6775" s="52">
        <v>-0.0156</v>
      </c>
      <c r="F6775" s="53">
        <v>2.38E10</v>
      </c>
      <c r="G6775" s="49" t="s">
        <v>56</v>
      </c>
      <c r="H6775" s="51">
        <v>1997.0</v>
      </c>
      <c r="I6775" s="51">
        <v>742383.0</v>
      </c>
      <c r="J6775" s="49" t="s">
        <v>107</v>
      </c>
      <c r="K6775" s="49" t="s">
        <v>262</v>
      </c>
    </row>
    <row r="6776">
      <c r="A6776" s="49" t="s">
        <v>13810</v>
      </c>
      <c r="B6776" s="49" t="s">
        <v>13811</v>
      </c>
      <c r="C6776" s="50">
        <v>16.36</v>
      </c>
      <c r="D6776" s="51">
        <v>-0.05</v>
      </c>
      <c r="E6776" s="52">
        <v>-0.0031</v>
      </c>
      <c r="F6776" s="53">
        <v>2.37E10</v>
      </c>
      <c r="G6776" s="49" t="s">
        <v>121</v>
      </c>
      <c r="H6776" s="54"/>
      <c r="I6776" s="51">
        <v>2196071.0</v>
      </c>
      <c r="J6776" s="49" t="s">
        <v>520</v>
      </c>
      <c r="K6776" s="49" t="s">
        <v>391</v>
      </c>
    </row>
    <row r="6777">
      <c r="A6777" s="49" t="s">
        <v>13812</v>
      </c>
      <c r="B6777" s="49" t="s">
        <v>13813</v>
      </c>
      <c r="C6777" s="50">
        <v>1.78</v>
      </c>
      <c r="D6777" s="51">
        <v>-0.22</v>
      </c>
      <c r="E6777" s="52">
        <v>-0.11</v>
      </c>
      <c r="F6777" s="51">
        <v>8.235939E7</v>
      </c>
      <c r="G6777" s="49" t="s">
        <v>56</v>
      </c>
      <c r="I6777" s="51">
        <v>5062098.0</v>
      </c>
      <c r="J6777" s="49" t="s">
        <v>57</v>
      </c>
      <c r="K6777" s="49" t="s">
        <v>1206</v>
      </c>
    </row>
    <row r="6778">
      <c r="A6778" s="49" t="s">
        <v>13814</v>
      </c>
      <c r="B6778" s="49" t="s">
        <v>13815</v>
      </c>
      <c r="C6778" s="50">
        <v>1.77</v>
      </c>
      <c r="D6778" s="51">
        <v>-0.05</v>
      </c>
      <c r="E6778" s="52">
        <v>-0.0275</v>
      </c>
      <c r="F6778" s="51">
        <v>1.9500338E7</v>
      </c>
      <c r="G6778" s="49" t="s">
        <v>1812</v>
      </c>
      <c r="H6778" s="51">
        <v>2023.0</v>
      </c>
      <c r="I6778" s="51">
        <v>18557.0</v>
      </c>
      <c r="J6778" s="54"/>
      <c r="K6778" s="54"/>
    </row>
    <row r="6779">
      <c r="A6779" s="49" t="s">
        <v>13816</v>
      </c>
      <c r="B6779" s="49" t="s">
        <v>13817</v>
      </c>
      <c r="C6779" s="50">
        <v>3.91</v>
      </c>
      <c r="D6779" s="51">
        <v>-0.0846</v>
      </c>
      <c r="E6779" s="52">
        <v>-0.0212</v>
      </c>
      <c r="F6779" s="51">
        <v>4.0561636E7</v>
      </c>
      <c r="G6779" s="49" t="s">
        <v>56</v>
      </c>
      <c r="I6779" s="51">
        <v>14581.0</v>
      </c>
      <c r="J6779" s="49" t="s">
        <v>72</v>
      </c>
      <c r="K6779" s="49" t="s">
        <v>321</v>
      </c>
    </row>
    <row r="6780">
      <c r="A6780" s="49" t="s">
        <v>13818</v>
      </c>
      <c r="B6780" s="49" t="s">
        <v>13819</v>
      </c>
      <c r="C6780" s="50">
        <v>4.41</v>
      </c>
      <c r="D6780" s="51">
        <v>-0.11</v>
      </c>
      <c r="E6780" s="52">
        <v>-0.0243</v>
      </c>
      <c r="F6780" s="53">
        <v>2.11E8</v>
      </c>
      <c r="G6780" s="49" t="s">
        <v>56</v>
      </c>
      <c r="H6780" s="51">
        <v>2016.0</v>
      </c>
      <c r="I6780" s="51">
        <v>68286.0</v>
      </c>
      <c r="J6780" s="49" t="s">
        <v>223</v>
      </c>
      <c r="K6780" s="49" t="s">
        <v>224</v>
      </c>
    </row>
    <row r="6781">
      <c r="A6781" s="49" t="s">
        <v>13820</v>
      </c>
      <c r="B6781" s="49" t="s">
        <v>13821</v>
      </c>
      <c r="C6781" s="50">
        <v>1.65</v>
      </c>
      <c r="D6781" s="51">
        <v>-0.03</v>
      </c>
      <c r="E6781" s="52">
        <v>-0.0179</v>
      </c>
      <c r="F6781" s="53">
        <v>9.55E8</v>
      </c>
      <c r="G6781" s="49" t="s">
        <v>67</v>
      </c>
      <c r="H6781" s="51">
        <v>2021.0</v>
      </c>
      <c r="I6781" s="51">
        <v>106055.0</v>
      </c>
      <c r="J6781" s="49" t="s">
        <v>107</v>
      </c>
      <c r="K6781" s="49" t="s">
        <v>262</v>
      </c>
    </row>
    <row r="6782">
      <c r="A6782" s="49" t="s">
        <v>13822</v>
      </c>
      <c r="B6782" s="49" t="s">
        <v>13823</v>
      </c>
      <c r="C6782" s="50">
        <v>2.42</v>
      </c>
      <c r="D6782" s="51">
        <v>-0.16</v>
      </c>
      <c r="E6782" s="52">
        <v>-0.062</v>
      </c>
      <c r="F6782" s="53">
        <v>1.37E9</v>
      </c>
      <c r="G6782" s="49" t="s">
        <v>992</v>
      </c>
      <c r="H6782" s="51">
        <v>1993.0</v>
      </c>
      <c r="I6782" s="51">
        <v>6804212.0</v>
      </c>
      <c r="J6782" s="49" t="s">
        <v>57</v>
      </c>
      <c r="K6782" s="49" t="s">
        <v>1795</v>
      </c>
    </row>
    <row r="6783">
      <c r="A6783" s="49" t="s">
        <v>13824</v>
      </c>
      <c r="B6783" s="49" t="s">
        <v>13825</v>
      </c>
      <c r="C6783" s="50">
        <v>21.36</v>
      </c>
      <c r="D6783" s="51">
        <v>-0.08</v>
      </c>
      <c r="E6783" s="52">
        <v>-0.0037</v>
      </c>
      <c r="F6783" s="53">
        <v>2.34E8</v>
      </c>
      <c r="G6783" s="49" t="s">
        <v>56</v>
      </c>
      <c r="I6783" s="51">
        <v>13531.0</v>
      </c>
      <c r="J6783" s="49" t="s">
        <v>365</v>
      </c>
      <c r="K6783" s="49" t="s">
        <v>456</v>
      </c>
    </row>
    <row r="6784">
      <c r="A6784" s="49" t="s">
        <v>13826</v>
      </c>
      <c r="B6784" s="49" t="s">
        <v>13827</v>
      </c>
      <c r="C6784" s="50">
        <v>20.88</v>
      </c>
      <c r="D6784" s="51">
        <v>0.02</v>
      </c>
      <c r="E6784" s="52">
        <v>0.001</v>
      </c>
      <c r="F6784" s="53">
        <v>1.66E10</v>
      </c>
      <c r="G6784" s="49" t="s">
        <v>56</v>
      </c>
      <c r="I6784" s="51">
        <v>9299.0</v>
      </c>
      <c r="J6784" s="49" t="s">
        <v>365</v>
      </c>
      <c r="K6784" s="49" t="s">
        <v>456</v>
      </c>
    </row>
    <row r="6785">
      <c r="A6785" s="49" t="s">
        <v>13828</v>
      </c>
      <c r="B6785" s="49" t="s">
        <v>13829</v>
      </c>
      <c r="C6785" s="50">
        <v>7.05</v>
      </c>
      <c r="D6785" s="51">
        <v>0.24</v>
      </c>
      <c r="E6785" s="52">
        <v>0.0352</v>
      </c>
      <c r="F6785" s="53">
        <v>5.29E8</v>
      </c>
      <c r="G6785" s="49" t="s">
        <v>56</v>
      </c>
      <c r="I6785" s="51">
        <v>2818880.0</v>
      </c>
      <c r="J6785" s="49" t="s">
        <v>82</v>
      </c>
      <c r="K6785" s="49" t="s">
        <v>83</v>
      </c>
    </row>
    <row r="6786">
      <c r="A6786" s="49" t="s">
        <v>13830</v>
      </c>
      <c r="B6786" s="49" t="s">
        <v>13831</v>
      </c>
      <c r="C6786" s="50">
        <v>82.47</v>
      </c>
      <c r="D6786" s="51">
        <v>-0.54</v>
      </c>
      <c r="E6786" s="52">
        <v>-0.0065</v>
      </c>
      <c r="F6786" s="53">
        <v>1.94E10</v>
      </c>
      <c r="G6786" s="49" t="s">
        <v>56</v>
      </c>
      <c r="H6786" s="51">
        <v>2019.0</v>
      </c>
      <c r="I6786" s="51">
        <v>1010391.0</v>
      </c>
      <c r="J6786" s="49" t="s">
        <v>72</v>
      </c>
      <c r="K6786" s="49" t="s">
        <v>185</v>
      </c>
    </row>
    <row r="6787">
      <c r="A6787" s="49" t="s">
        <v>13832</v>
      </c>
      <c r="B6787" s="49" t="s">
        <v>13833</v>
      </c>
      <c r="C6787" s="50">
        <v>12.31</v>
      </c>
      <c r="D6787" s="51">
        <v>-0.11</v>
      </c>
      <c r="E6787" s="52">
        <v>-0.0089</v>
      </c>
      <c r="F6787" s="53">
        <v>7.72E8</v>
      </c>
      <c r="G6787" s="49" t="s">
        <v>56</v>
      </c>
      <c r="I6787" s="51">
        <v>242228.0</v>
      </c>
      <c r="J6787" s="49" t="s">
        <v>57</v>
      </c>
      <c r="K6787" s="49" t="s">
        <v>279</v>
      </c>
    </row>
    <row r="6788">
      <c r="A6788" s="49" t="s">
        <v>13834</v>
      </c>
      <c r="B6788" s="49" t="s">
        <v>13835</v>
      </c>
      <c r="C6788" s="50">
        <v>13.4</v>
      </c>
      <c r="D6788" s="51">
        <v>-0.02</v>
      </c>
      <c r="E6788" s="52">
        <v>-0.0015</v>
      </c>
      <c r="F6788" s="53">
        <v>1.87E8</v>
      </c>
      <c r="G6788" s="49" t="s">
        <v>56</v>
      </c>
      <c r="I6788" s="51">
        <v>16299.0</v>
      </c>
      <c r="J6788" s="49" t="s">
        <v>57</v>
      </c>
      <c r="K6788" s="49" t="s">
        <v>111</v>
      </c>
    </row>
    <row r="6789">
      <c r="A6789" s="49" t="s">
        <v>13836</v>
      </c>
      <c r="B6789" s="49" t="s">
        <v>13837</v>
      </c>
      <c r="C6789" s="50">
        <v>3.77</v>
      </c>
      <c r="D6789" s="51">
        <v>-0.04</v>
      </c>
      <c r="E6789" s="52">
        <v>-0.0105</v>
      </c>
      <c r="F6789" s="53">
        <v>1.2E9</v>
      </c>
      <c r="G6789" s="49" t="s">
        <v>56</v>
      </c>
      <c r="H6789" s="51">
        <v>2021.0</v>
      </c>
      <c r="I6789" s="51">
        <v>416666.0</v>
      </c>
      <c r="J6789" s="49" t="s">
        <v>107</v>
      </c>
      <c r="K6789" s="49" t="s">
        <v>348</v>
      </c>
    </row>
    <row r="6790">
      <c r="A6790" s="49" t="s">
        <v>13838</v>
      </c>
      <c r="B6790" s="49" t="s">
        <v>13839</v>
      </c>
      <c r="C6790" s="50">
        <v>55.41</v>
      </c>
      <c r="D6790" s="51">
        <v>-0.61</v>
      </c>
      <c r="E6790" s="52">
        <v>-0.0109</v>
      </c>
      <c r="F6790" s="53">
        <v>1.0E10</v>
      </c>
      <c r="G6790" s="49" t="s">
        <v>56</v>
      </c>
      <c r="H6790" s="51">
        <v>2016.0</v>
      </c>
      <c r="I6790" s="51">
        <v>1357235.0</v>
      </c>
      <c r="J6790" s="49" t="s">
        <v>107</v>
      </c>
      <c r="K6790" s="49" t="s">
        <v>262</v>
      </c>
    </row>
    <row r="6791">
      <c r="A6791" s="49" t="s">
        <v>13840</v>
      </c>
      <c r="B6791" s="49" t="s">
        <v>13841</v>
      </c>
      <c r="C6791" s="50">
        <v>10.45</v>
      </c>
      <c r="D6791" s="51">
        <v>1.0E-4</v>
      </c>
      <c r="E6791" s="52">
        <v>0.0</v>
      </c>
      <c r="F6791" s="51">
        <v>0.0</v>
      </c>
      <c r="G6791" s="49" t="s">
        <v>56</v>
      </c>
      <c r="H6791" s="51">
        <v>2021.0</v>
      </c>
      <c r="I6791" s="51">
        <v>11466.0</v>
      </c>
      <c r="J6791" s="49" t="s">
        <v>72</v>
      </c>
      <c r="K6791" s="49" t="s">
        <v>73</v>
      </c>
    </row>
    <row r="6792">
      <c r="A6792" s="49" t="s">
        <v>13842</v>
      </c>
      <c r="B6792" s="49" t="s">
        <v>13843</v>
      </c>
      <c r="C6792" s="50">
        <v>29.54</v>
      </c>
      <c r="D6792" s="51">
        <v>0.02</v>
      </c>
      <c r="E6792" s="52">
        <v>7.0E-4</v>
      </c>
      <c r="F6792" s="51">
        <v>0.0</v>
      </c>
      <c r="G6792" s="49" t="s">
        <v>56</v>
      </c>
      <c r="H6792" s="51">
        <v>1986.0</v>
      </c>
      <c r="I6792" s="51">
        <v>13903.0</v>
      </c>
      <c r="J6792" s="49" t="s">
        <v>72</v>
      </c>
      <c r="K6792" s="49" t="s">
        <v>481</v>
      </c>
    </row>
    <row r="6793">
      <c r="A6793" s="49" t="s">
        <v>13844</v>
      </c>
      <c r="B6793" s="49" t="s">
        <v>13845</v>
      </c>
      <c r="C6793" s="50">
        <v>33.18</v>
      </c>
      <c r="D6793" s="51">
        <v>-0.05</v>
      </c>
      <c r="E6793" s="52">
        <v>-0.0015</v>
      </c>
      <c r="F6793" s="53">
        <v>4.41E9</v>
      </c>
      <c r="G6793" s="49" t="s">
        <v>56</v>
      </c>
      <c r="H6793" s="51">
        <v>2015.0</v>
      </c>
      <c r="I6793" s="51">
        <v>1241091.0</v>
      </c>
      <c r="J6793" s="49" t="s">
        <v>145</v>
      </c>
      <c r="K6793" s="49" t="s">
        <v>355</v>
      </c>
    </row>
    <row r="6794">
      <c r="A6794" s="49" t="s">
        <v>13846</v>
      </c>
      <c r="B6794" s="49" t="s">
        <v>13847</v>
      </c>
      <c r="C6794" s="50">
        <v>11.01</v>
      </c>
      <c r="D6794" s="51">
        <v>-0.45</v>
      </c>
      <c r="E6794" s="52">
        <v>-0.0393</v>
      </c>
      <c r="F6794" s="53">
        <v>1.06E9</v>
      </c>
      <c r="G6794" s="49" t="s">
        <v>56</v>
      </c>
      <c r="I6794" s="51">
        <v>1496368.0</v>
      </c>
      <c r="J6794" s="49" t="s">
        <v>68</v>
      </c>
      <c r="K6794" s="49" t="s">
        <v>86</v>
      </c>
    </row>
    <row r="6795">
      <c r="A6795" s="49" t="s">
        <v>13848</v>
      </c>
      <c r="B6795" s="49" t="s">
        <v>13849</v>
      </c>
      <c r="C6795" s="50">
        <v>19.78</v>
      </c>
      <c r="D6795" s="51">
        <v>-0.01</v>
      </c>
      <c r="E6795" s="52">
        <v>-5.0E-4</v>
      </c>
      <c r="F6795" s="54"/>
      <c r="G6795" s="49" t="s">
        <v>56</v>
      </c>
      <c r="I6795" s="51">
        <v>14621.0</v>
      </c>
      <c r="J6795" s="54"/>
      <c r="K6795" s="54"/>
    </row>
    <row r="6796">
      <c r="A6796" s="49" t="s">
        <v>13850</v>
      </c>
      <c r="B6796" s="49" t="s">
        <v>13851</v>
      </c>
      <c r="C6796" s="50">
        <v>18.62</v>
      </c>
      <c r="D6796" s="51">
        <v>-0.11</v>
      </c>
      <c r="E6796" s="52">
        <v>-0.0059</v>
      </c>
      <c r="F6796" s="54"/>
      <c r="G6796" s="49" t="s">
        <v>56</v>
      </c>
      <c r="I6796" s="51">
        <v>23169.0</v>
      </c>
      <c r="J6796" s="54"/>
      <c r="K6796" s="54"/>
    </row>
    <row r="6797">
      <c r="A6797" s="49" t="s">
        <v>13852</v>
      </c>
      <c r="B6797" s="49" t="s">
        <v>13853</v>
      </c>
      <c r="C6797" s="50">
        <v>19.71</v>
      </c>
      <c r="D6797" s="51">
        <v>-0.29</v>
      </c>
      <c r="E6797" s="52">
        <v>-0.0145</v>
      </c>
      <c r="F6797" s="54"/>
      <c r="G6797" s="49" t="s">
        <v>56</v>
      </c>
      <c r="I6797" s="51">
        <v>20140.0</v>
      </c>
      <c r="J6797" s="54"/>
      <c r="K6797" s="54"/>
    </row>
    <row r="6798">
      <c r="A6798" s="49" t="s">
        <v>13854</v>
      </c>
      <c r="B6798" s="49" t="s">
        <v>13855</v>
      </c>
      <c r="C6798" s="50">
        <v>10.51</v>
      </c>
      <c r="D6798" s="51">
        <v>0.0</v>
      </c>
      <c r="E6798" s="52">
        <v>0.0</v>
      </c>
      <c r="F6798" s="51">
        <v>0.0</v>
      </c>
      <c r="G6798" s="49" t="s">
        <v>56</v>
      </c>
      <c r="H6798" s="51">
        <v>2021.0</v>
      </c>
      <c r="I6798" s="51">
        <v>173.0</v>
      </c>
      <c r="J6798" s="49" t="s">
        <v>68</v>
      </c>
      <c r="K6798" s="49" t="s">
        <v>86</v>
      </c>
    </row>
    <row r="6799">
      <c r="A6799" s="49" t="s">
        <v>13856</v>
      </c>
      <c r="B6799" s="49" t="s">
        <v>13857</v>
      </c>
      <c r="C6799" s="50">
        <v>2.23</v>
      </c>
      <c r="D6799" s="51">
        <v>-0.03</v>
      </c>
      <c r="E6799" s="52">
        <v>-0.0133</v>
      </c>
      <c r="F6799" s="53">
        <v>1.82E8</v>
      </c>
      <c r="G6799" s="49" t="s">
        <v>56</v>
      </c>
      <c r="H6799" s="51">
        <v>2014.0</v>
      </c>
      <c r="I6799" s="51">
        <v>1017811.0</v>
      </c>
      <c r="J6799" s="49" t="s">
        <v>107</v>
      </c>
      <c r="K6799" s="49" t="s">
        <v>262</v>
      </c>
    </row>
    <row r="6800">
      <c r="A6800" s="49" t="s">
        <v>13858</v>
      </c>
      <c r="B6800" s="49" t="s">
        <v>13859</v>
      </c>
      <c r="C6800" s="50">
        <v>16.62</v>
      </c>
      <c r="D6800" s="51">
        <v>-0.53</v>
      </c>
      <c r="E6800" s="52">
        <v>-0.0309</v>
      </c>
      <c r="F6800" s="53">
        <v>9.54E8</v>
      </c>
      <c r="G6800" s="49" t="s">
        <v>56</v>
      </c>
      <c r="H6800" s="51">
        <v>2018.0</v>
      </c>
      <c r="I6800" s="51">
        <v>835535.0</v>
      </c>
      <c r="J6800" s="49" t="s">
        <v>82</v>
      </c>
      <c r="K6800" s="49" t="s">
        <v>139</v>
      </c>
    </row>
    <row r="6801">
      <c r="A6801" s="49" t="s">
        <v>13860</v>
      </c>
      <c r="B6801" s="49" t="s">
        <v>13861</v>
      </c>
      <c r="C6801" s="50">
        <v>37.92</v>
      </c>
      <c r="D6801" s="51">
        <v>0.12</v>
      </c>
      <c r="E6801" s="52">
        <v>0.0032</v>
      </c>
      <c r="F6801" s="53">
        <v>7.6E9</v>
      </c>
      <c r="G6801" s="49" t="s">
        <v>587</v>
      </c>
      <c r="I6801" s="51">
        <v>232456.0</v>
      </c>
      <c r="J6801" s="49" t="s">
        <v>57</v>
      </c>
      <c r="K6801" s="49" t="s">
        <v>279</v>
      </c>
    </row>
    <row r="6802">
      <c r="A6802" s="49" t="s">
        <v>13862</v>
      </c>
      <c r="B6802" s="49" t="s">
        <v>13863</v>
      </c>
      <c r="C6802" s="50">
        <v>39.73</v>
      </c>
      <c r="D6802" s="51">
        <v>0.05</v>
      </c>
      <c r="E6802" s="52">
        <v>0.0013</v>
      </c>
      <c r="F6802" s="53">
        <v>4.67E9</v>
      </c>
      <c r="G6802" s="49" t="s">
        <v>56</v>
      </c>
      <c r="H6802" s="51">
        <v>2019.0</v>
      </c>
      <c r="I6802" s="51">
        <v>708259.0</v>
      </c>
      <c r="J6802" s="49" t="s">
        <v>57</v>
      </c>
      <c r="K6802" s="49" t="s">
        <v>1611</v>
      </c>
    </row>
    <row r="6803">
      <c r="A6803" s="49" t="s">
        <v>13864</v>
      </c>
      <c r="B6803" s="49" t="s">
        <v>13865</v>
      </c>
      <c r="C6803" s="50">
        <v>2.35</v>
      </c>
      <c r="D6803" s="51">
        <v>-0.035</v>
      </c>
      <c r="E6803" s="52">
        <v>-0.0147</v>
      </c>
      <c r="F6803" s="51">
        <v>2.4851814E7</v>
      </c>
      <c r="G6803" s="49" t="s">
        <v>56</v>
      </c>
      <c r="I6803" s="51">
        <v>10051.0</v>
      </c>
      <c r="J6803" s="49" t="s">
        <v>82</v>
      </c>
      <c r="K6803" s="49" t="s">
        <v>83</v>
      </c>
    </row>
    <row r="6804">
      <c r="A6804" s="49" t="s">
        <v>13866</v>
      </c>
      <c r="B6804" s="49" t="s">
        <v>13867</v>
      </c>
      <c r="C6804" s="50">
        <v>150.94</v>
      </c>
      <c r="D6804" s="51">
        <v>-0.88</v>
      </c>
      <c r="E6804" s="52">
        <v>-0.0058</v>
      </c>
      <c r="F6804" s="53">
        <v>1.37E11</v>
      </c>
      <c r="G6804" s="49" t="s">
        <v>56</v>
      </c>
      <c r="I6804" s="51">
        <v>6040163.0</v>
      </c>
      <c r="J6804" s="49" t="s">
        <v>107</v>
      </c>
      <c r="K6804" s="49" t="s">
        <v>108</v>
      </c>
    </row>
    <row r="6805">
      <c r="A6805" s="49" t="s">
        <v>13868</v>
      </c>
      <c r="B6805" s="49" t="s">
        <v>13869</v>
      </c>
      <c r="C6805" s="50">
        <v>20.35</v>
      </c>
      <c r="D6805" s="51">
        <v>0.34</v>
      </c>
      <c r="E6805" s="52">
        <v>0.017</v>
      </c>
      <c r="F6805" s="53">
        <v>6.26E8</v>
      </c>
      <c r="G6805" s="54"/>
      <c r="H6805" s="51">
        <v>2023.0</v>
      </c>
      <c r="I6805" s="51">
        <v>37296.0</v>
      </c>
      <c r="J6805" s="49" t="s">
        <v>223</v>
      </c>
      <c r="K6805" s="49" t="s">
        <v>953</v>
      </c>
    </row>
    <row r="6806">
      <c r="A6806" s="49" t="s">
        <v>13870</v>
      </c>
      <c r="B6806" s="49" t="s">
        <v>13871</v>
      </c>
      <c r="C6806" s="50">
        <v>96.48</v>
      </c>
      <c r="D6806" s="51">
        <v>0.99</v>
      </c>
      <c r="E6806" s="52">
        <v>0.0104</v>
      </c>
      <c r="F6806" s="53">
        <v>6.44E9</v>
      </c>
      <c r="G6806" s="49" t="s">
        <v>56</v>
      </c>
      <c r="H6806" s="51">
        <v>2004.0</v>
      </c>
      <c r="I6806" s="51">
        <v>889401.0</v>
      </c>
      <c r="J6806" s="49" t="s">
        <v>95</v>
      </c>
      <c r="K6806" s="49" t="s">
        <v>1195</v>
      </c>
    </row>
    <row r="6807">
      <c r="A6807" s="49" t="s">
        <v>13872</v>
      </c>
      <c r="B6807" s="49" t="s">
        <v>13873</v>
      </c>
      <c r="C6807" s="50">
        <v>77.34</v>
      </c>
      <c r="D6807" s="51">
        <v>-1.18</v>
      </c>
      <c r="E6807" s="52">
        <v>-0.015</v>
      </c>
      <c r="F6807" s="53">
        <v>1.53E10</v>
      </c>
      <c r="G6807" s="49" t="s">
        <v>56</v>
      </c>
      <c r="I6807" s="51">
        <v>1157543.0</v>
      </c>
      <c r="J6807" s="49" t="s">
        <v>57</v>
      </c>
      <c r="K6807" s="49" t="s">
        <v>249</v>
      </c>
    </row>
    <row r="6808">
      <c r="A6808" s="49" t="s">
        <v>13874</v>
      </c>
      <c r="B6808" s="49" t="s">
        <v>13875</v>
      </c>
      <c r="C6808" s="50">
        <v>26.29</v>
      </c>
      <c r="D6808" s="51">
        <v>-0.21</v>
      </c>
      <c r="E6808" s="52">
        <v>-0.0079</v>
      </c>
      <c r="F6808" s="53">
        <v>1.43E9</v>
      </c>
      <c r="G6808" s="49" t="s">
        <v>56</v>
      </c>
      <c r="I6808" s="51">
        <v>31713.0</v>
      </c>
      <c r="J6808" s="49" t="s">
        <v>72</v>
      </c>
      <c r="K6808" s="49" t="s">
        <v>552</v>
      </c>
    </row>
    <row r="6809">
      <c r="A6809" s="49" t="s">
        <v>13876</v>
      </c>
      <c r="B6809" s="49" t="s">
        <v>13877</v>
      </c>
      <c r="C6809" s="50">
        <v>43.5</v>
      </c>
      <c r="D6809" s="51">
        <v>1.2</v>
      </c>
      <c r="E6809" s="52">
        <v>0.0284</v>
      </c>
      <c r="F6809" s="54"/>
      <c r="G6809" s="49" t="s">
        <v>56</v>
      </c>
      <c r="I6809" s="51">
        <v>1082.0</v>
      </c>
      <c r="J6809" s="54"/>
      <c r="K6809" s="54"/>
    </row>
    <row r="6810">
      <c r="A6810" s="49" t="s">
        <v>13878</v>
      </c>
      <c r="B6810" s="49" t="s">
        <v>13879</v>
      </c>
      <c r="C6810" s="50">
        <v>28.66</v>
      </c>
      <c r="D6810" s="51">
        <v>-0.18</v>
      </c>
      <c r="E6810" s="52">
        <v>-0.0062</v>
      </c>
      <c r="F6810" s="53">
        <v>3.42E8</v>
      </c>
      <c r="G6810" s="49" t="s">
        <v>56</v>
      </c>
      <c r="H6810" s="51">
        <v>2004.0</v>
      </c>
      <c r="I6810" s="51">
        <v>58580.0</v>
      </c>
      <c r="J6810" s="49" t="s">
        <v>72</v>
      </c>
      <c r="K6810" s="49" t="s">
        <v>124</v>
      </c>
    </row>
    <row r="6811">
      <c r="A6811" s="49" t="s">
        <v>13880</v>
      </c>
      <c r="B6811" s="49" t="s">
        <v>13881</v>
      </c>
      <c r="C6811" s="50">
        <v>3.42</v>
      </c>
      <c r="D6811" s="51">
        <v>-0.33</v>
      </c>
      <c r="E6811" s="52">
        <v>-0.088</v>
      </c>
      <c r="F6811" s="51">
        <v>0.0</v>
      </c>
      <c r="G6811" s="49" t="s">
        <v>56</v>
      </c>
      <c r="H6811" s="51">
        <v>2021.0</v>
      </c>
      <c r="I6811" s="51">
        <v>44194.0</v>
      </c>
      <c r="J6811" s="49" t="s">
        <v>107</v>
      </c>
      <c r="K6811" s="49" t="s">
        <v>108</v>
      </c>
    </row>
    <row r="6812">
      <c r="A6812" s="49" t="s">
        <v>13882</v>
      </c>
      <c r="B6812" s="49" t="s">
        <v>13883</v>
      </c>
      <c r="C6812" s="50">
        <v>377.0</v>
      </c>
      <c r="D6812" s="51">
        <v>-2.4</v>
      </c>
      <c r="E6812" s="52">
        <v>-0.0063</v>
      </c>
      <c r="F6812" s="53">
        <v>1.59E10</v>
      </c>
      <c r="G6812" s="49" t="s">
        <v>56</v>
      </c>
      <c r="I6812" s="51">
        <v>184363.0</v>
      </c>
      <c r="J6812" s="49" t="s">
        <v>107</v>
      </c>
      <c r="K6812" s="49" t="s">
        <v>262</v>
      </c>
    </row>
    <row r="6813">
      <c r="A6813" s="49" t="s">
        <v>13884</v>
      </c>
      <c r="B6813" s="49" t="s">
        <v>13885</v>
      </c>
      <c r="C6813" s="50">
        <v>14.29</v>
      </c>
      <c r="D6813" s="51">
        <v>-0.21</v>
      </c>
      <c r="E6813" s="52">
        <v>-0.0145</v>
      </c>
      <c r="F6813" s="53">
        <v>6.15E8</v>
      </c>
      <c r="G6813" s="49" t="s">
        <v>56</v>
      </c>
      <c r="H6813" s="51">
        <v>2021.0</v>
      </c>
      <c r="I6813" s="51">
        <v>44707.0</v>
      </c>
      <c r="J6813" s="49" t="s">
        <v>82</v>
      </c>
      <c r="K6813" s="49" t="s">
        <v>83</v>
      </c>
    </row>
    <row r="6814">
      <c r="A6814" s="49" t="s">
        <v>13886</v>
      </c>
      <c r="B6814" s="49" t="s">
        <v>13887</v>
      </c>
      <c r="C6814" s="50">
        <v>5.08</v>
      </c>
      <c r="D6814" s="51">
        <v>-0.16</v>
      </c>
      <c r="E6814" s="52">
        <v>-0.0305</v>
      </c>
      <c r="F6814" s="51">
        <v>7.5743298E7</v>
      </c>
      <c r="G6814" s="49" t="s">
        <v>56</v>
      </c>
      <c r="I6814" s="51">
        <v>38629.0</v>
      </c>
      <c r="J6814" s="49" t="s">
        <v>95</v>
      </c>
      <c r="K6814" s="49" t="s">
        <v>388</v>
      </c>
    </row>
    <row r="6815">
      <c r="A6815" s="49" t="s">
        <v>13888</v>
      </c>
      <c r="B6815" s="49" t="s">
        <v>13889</v>
      </c>
      <c r="C6815" s="50">
        <v>27.49</v>
      </c>
      <c r="D6815" s="51">
        <v>-0.01</v>
      </c>
      <c r="E6815" s="52">
        <v>-4.0E-4</v>
      </c>
      <c r="F6815" s="53">
        <v>1.05E10</v>
      </c>
      <c r="G6815" s="49" t="s">
        <v>56</v>
      </c>
      <c r="H6815" s="51">
        <v>2020.0</v>
      </c>
      <c r="I6815" s="51">
        <v>8667147.0</v>
      </c>
      <c r="J6815" s="49" t="s">
        <v>107</v>
      </c>
      <c r="K6815" s="49" t="s">
        <v>282</v>
      </c>
    </row>
    <row r="6816">
      <c r="A6816" s="49" t="s">
        <v>13890</v>
      </c>
      <c r="B6816" s="49" t="s">
        <v>13891</v>
      </c>
      <c r="C6816" s="50">
        <v>6.84</v>
      </c>
      <c r="D6816" s="51">
        <v>0.05</v>
      </c>
      <c r="E6816" s="52">
        <v>0.0074</v>
      </c>
      <c r="F6816" s="53">
        <v>3.05E9</v>
      </c>
      <c r="G6816" s="49" t="s">
        <v>56</v>
      </c>
      <c r="H6816" s="51">
        <v>2016.0</v>
      </c>
      <c r="I6816" s="51">
        <v>3645709.0</v>
      </c>
      <c r="J6816" s="49" t="s">
        <v>95</v>
      </c>
      <c r="K6816" s="49" t="s">
        <v>2120</v>
      </c>
    </row>
    <row r="6817">
      <c r="A6817" s="49" t="s">
        <v>13892</v>
      </c>
      <c r="B6817" s="49" t="s">
        <v>13893</v>
      </c>
      <c r="C6817" s="50">
        <v>7.38</v>
      </c>
      <c r="D6817" s="51">
        <v>0.07</v>
      </c>
      <c r="E6817" s="52">
        <v>0.0096</v>
      </c>
      <c r="F6817" s="53">
        <v>3.29E9</v>
      </c>
      <c r="G6817" s="49" t="s">
        <v>56</v>
      </c>
      <c r="I6817" s="51">
        <v>6557074.0</v>
      </c>
      <c r="J6817" s="49" t="s">
        <v>95</v>
      </c>
      <c r="K6817" s="49" t="s">
        <v>2120</v>
      </c>
    </row>
    <row r="6818">
      <c r="A6818" s="49" t="s">
        <v>13894</v>
      </c>
      <c r="B6818" s="49" t="s">
        <v>13895</v>
      </c>
      <c r="C6818" s="50">
        <v>36.03</v>
      </c>
      <c r="D6818" s="51">
        <v>-0.21</v>
      </c>
      <c r="E6818" s="52">
        <v>-0.0058</v>
      </c>
      <c r="F6818" s="53">
        <v>1.18E10</v>
      </c>
      <c r="G6818" s="49" t="s">
        <v>56</v>
      </c>
      <c r="I6818" s="51">
        <v>1.461332E7</v>
      </c>
      <c r="J6818" s="49" t="s">
        <v>95</v>
      </c>
      <c r="K6818" s="49" t="s">
        <v>96</v>
      </c>
    </row>
    <row r="6819">
      <c r="A6819" s="49" t="s">
        <v>13896</v>
      </c>
      <c r="B6819" s="49" t="s">
        <v>13897</v>
      </c>
      <c r="C6819" s="50">
        <v>0.35</v>
      </c>
      <c r="D6819" s="51">
        <v>-0.0045</v>
      </c>
      <c r="E6819" s="52">
        <v>-0.0127</v>
      </c>
      <c r="F6819" s="51">
        <v>3.7676561E7</v>
      </c>
      <c r="G6819" s="49" t="s">
        <v>56</v>
      </c>
      <c r="I6819" s="51">
        <v>37252.0</v>
      </c>
      <c r="J6819" s="54"/>
      <c r="K6819" s="54"/>
    </row>
    <row r="6820">
      <c r="A6820" s="49" t="s">
        <v>13898</v>
      </c>
      <c r="B6820" s="49" t="s">
        <v>13899</v>
      </c>
      <c r="C6820" s="50">
        <v>81.22</v>
      </c>
      <c r="D6820" s="51">
        <v>-1.77</v>
      </c>
      <c r="E6820" s="52">
        <v>-0.0213</v>
      </c>
      <c r="F6820" s="53">
        <v>8.58E8</v>
      </c>
      <c r="G6820" s="49" t="s">
        <v>56</v>
      </c>
      <c r="H6820" s="51">
        <v>2011.0</v>
      </c>
      <c r="I6820" s="51">
        <v>44515.0</v>
      </c>
      <c r="J6820" s="49" t="s">
        <v>57</v>
      </c>
      <c r="K6820" s="49" t="s">
        <v>1573</v>
      </c>
    </row>
    <row r="6821">
      <c r="A6821" s="49" t="s">
        <v>13900</v>
      </c>
      <c r="B6821" s="49" t="s">
        <v>13901</v>
      </c>
      <c r="C6821" s="50">
        <v>0.1225</v>
      </c>
      <c r="D6821" s="51">
        <v>-0.0028</v>
      </c>
      <c r="E6821" s="52">
        <v>-0.0224</v>
      </c>
      <c r="F6821" s="51">
        <v>1.3415266E7</v>
      </c>
      <c r="G6821" s="49" t="s">
        <v>56</v>
      </c>
      <c r="I6821" s="51">
        <v>5318640.0</v>
      </c>
      <c r="J6821" s="49" t="s">
        <v>57</v>
      </c>
      <c r="K6821" s="49" t="s">
        <v>249</v>
      </c>
    </row>
    <row r="6822">
      <c r="A6822" s="49" t="s">
        <v>13902</v>
      </c>
      <c r="B6822" s="49" t="s">
        <v>13903</v>
      </c>
      <c r="C6822" s="50">
        <v>10.0</v>
      </c>
      <c r="D6822" s="51">
        <v>-0.2</v>
      </c>
      <c r="E6822" s="52">
        <v>-0.0196</v>
      </c>
      <c r="F6822" s="51">
        <v>5.690251E7</v>
      </c>
      <c r="G6822" s="49" t="s">
        <v>56</v>
      </c>
      <c r="I6822" s="51">
        <v>14567.0</v>
      </c>
      <c r="J6822" s="49" t="s">
        <v>72</v>
      </c>
      <c r="K6822" s="49" t="s">
        <v>133</v>
      </c>
    </row>
    <row r="6823">
      <c r="A6823" s="49" t="s">
        <v>13904</v>
      </c>
      <c r="B6823" s="49" t="s">
        <v>13905</v>
      </c>
      <c r="C6823" s="50">
        <v>42.72</v>
      </c>
      <c r="D6823" s="51">
        <v>-0.28</v>
      </c>
      <c r="E6823" s="52">
        <v>-0.0065</v>
      </c>
      <c r="F6823" s="53">
        <v>8.73E10</v>
      </c>
      <c r="G6823" s="49" t="s">
        <v>56</v>
      </c>
      <c r="H6823" s="51">
        <v>2019.0</v>
      </c>
      <c r="I6823" s="51">
        <v>1.608148E7</v>
      </c>
      <c r="J6823" s="49" t="s">
        <v>95</v>
      </c>
      <c r="K6823" s="49" t="s">
        <v>215</v>
      </c>
    </row>
    <row r="6824">
      <c r="A6824" s="49" t="s">
        <v>13906</v>
      </c>
      <c r="B6824" s="49" t="s">
        <v>13907</v>
      </c>
      <c r="C6824" s="50">
        <v>7.18</v>
      </c>
      <c r="D6824" s="51">
        <v>0.01</v>
      </c>
      <c r="E6824" s="52">
        <v>0.0014</v>
      </c>
      <c r="F6824" s="53">
        <v>1.23E8</v>
      </c>
      <c r="G6824" s="49" t="s">
        <v>56</v>
      </c>
      <c r="I6824" s="51">
        <v>10237.0</v>
      </c>
      <c r="J6824" s="49" t="s">
        <v>72</v>
      </c>
      <c r="K6824" s="49" t="s">
        <v>133</v>
      </c>
    </row>
    <row r="6825">
      <c r="A6825" s="49" t="s">
        <v>13908</v>
      </c>
      <c r="B6825" s="49" t="s">
        <v>13909</v>
      </c>
      <c r="C6825" s="50">
        <v>24.05</v>
      </c>
      <c r="D6825" s="51">
        <v>-0.34</v>
      </c>
      <c r="E6825" s="52">
        <v>-0.0139</v>
      </c>
      <c r="F6825" s="53">
        <v>8.32E10</v>
      </c>
      <c r="G6825" s="49" t="s">
        <v>259</v>
      </c>
      <c r="H6825" s="51">
        <v>2014.0</v>
      </c>
      <c r="I6825" s="51">
        <v>3293404.0</v>
      </c>
      <c r="J6825" s="49" t="s">
        <v>72</v>
      </c>
      <c r="K6825" s="49" t="s">
        <v>133</v>
      </c>
    </row>
    <row r="6826">
      <c r="A6826" s="49" t="s">
        <v>13910</v>
      </c>
      <c r="B6826" s="49" t="s">
        <v>13911</v>
      </c>
      <c r="C6826" s="50">
        <v>26.88</v>
      </c>
      <c r="D6826" s="51">
        <v>-0.2</v>
      </c>
      <c r="E6826" s="52">
        <v>-0.0074</v>
      </c>
      <c r="F6826" s="53">
        <v>3.63E9</v>
      </c>
      <c r="G6826" s="49" t="s">
        <v>56</v>
      </c>
      <c r="I6826" s="51">
        <v>546499.0</v>
      </c>
      <c r="J6826" s="49" t="s">
        <v>72</v>
      </c>
      <c r="K6826" s="49" t="s">
        <v>133</v>
      </c>
    </row>
    <row r="6827">
      <c r="A6827" s="49" t="s">
        <v>13912</v>
      </c>
      <c r="B6827" s="49" t="s">
        <v>13913</v>
      </c>
      <c r="C6827" s="50">
        <v>1.84</v>
      </c>
      <c r="D6827" s="51">
        <v>-0.03</v>
      </c>
      <c r="E6827" s="52">
        <v>-0.016</v>
      </c>
      <c r="F6827" s="51">
        <v>2.6866315E7</v>
      </c>
      <c r="G6827" s="49" t="s">
        <v>56</v>
      </c>
      <c r="H6827" s="51">
        <v>2018.0</v>
      </c>
      <c r="I6827" s="51">
        <v>37703.0</v>
      </c>
      <c r="J6827" s="49" t="s">
        <v>82</v>
      </c>
      <c r="K6827" s="49" t="s">
        <v>83</v>
      </c>
    </row>
    <row r="6828">
      <c r="A6828" s="49" t="s">
        <v>13914</v>
      </c>
      <c r="B6828" s="49" t="s">
        <v>13915</v>
      </c>
      <c r="C6828" s="50">
        <v>3.0</v>
      </c>
      <c r="D6828" s="51">
        <v>-0.1</v>
      </c>
      <c r="E6828" s="52">
        <v>-0.0323</v>
      </c>
      <c r="F6828" s="53">
        <v>1.57E8</v>
      </c>
      <c r="G6828" s="49" t="s">
        <v>67</v>
      </c>
      <c r="H6828" s="51">
        <v>2023.0</v>
      </c>
      <c r="I6828" s="51">
        <v>377340.0</v>
      </c>
      <c r="J6828" s="49" t="s">
        <v>95</v>
      </c>
      <c r="K6828" s="49" t="s">
        <v>149</v>
      </c>
    </row>
    <row r="6829">
      <c r="A6829" s="49" t="s">
        <v>13916</v>
      </c>
      <c r="B6829" s="49" t="s">
        <v>13917</v>
      </c>
      <c r="C6829" s="50">
        <v>23.68</v>
      </c>
      <c r="D6829" s="51">
        <v>-0.45</v>
      </c>
      <c r="E6829" s="52">
        <v>-0.0187</v>
      </c>
      <c r="F6829" s="53">
        <v>2.81E9</v>
      </c>
      <c r="G6829" s="49" t="s">
        <v>56</v>
      </c>
      <c r="I6829" s="51">
        <v>901673.0</v>
      </c>
      <c r="J6829" s="49" t="s">
        <v>72</v>
      </c>
      <c r="K6829" s="49" t="s">
        <v>133</v>
      </c>
    </row>
    <row r="6830">
      <c r="A6830" s="49" t="s">
        <v>13918</v>
      </c>
      <c r="B6830" s="49" t="s">
        <v>13919</v>
      </c>
      <c r="C6830" s="50">
        <v>21.85</v>
      </c>
      <c r="D6830" s="51">
        <v>0.02</v>
      </c>
      <c r="E6830" s="52">
        <v>9.0E-4</v>
      </c>
      <c r="F6830" s="53">
        <v>2.6E9</v>
      </c>
      <c r="G6830" s="49" t="s">
        <v>56</v>
      </c>
      <c r="I6830" s="51">
        <v>13570.0</v>
      </c>
      <c r="J6830" s="49" t="s">
        <v>72</v>
      </c>
      <c r="K6830" s="49" t="s">
        <v>133</v>
      </c>
    </row>
    <row r="6831">
      <c r="A6831" s="49" t="s">
        <v>13920</v>
      </c>
      <c r="B6831" s="49" t="s">
        <v>13921</v>
      </c>
      <c r="C6831" s="50">
        <v>1.9</v>
      </c>
      <c r="D6831" s="51">
        <v>-0.04</v>
      </c>
      <c r="E6831" s="52">
        <v>-0.0206</v>
      </c>
      <c r="F6831" s="51">
        <v>7.0064229E7</v>
      </c>
      <c r="G6831" s="49" t="s">
        <v>214</v>
      </c>
      <c r="H6831" s="51">
        <v>2020.0</v>
      </c>
      <c r="I6831" s="51">
        <v>3682.0</v>
      </c>
      <c r="J6831" s="49" t="s">
        <v>95</v>
      </c>
      <c r="K6831" s="49" t="s">
        <v>391</v>
      </c>
    </row>
    <row r="6832">
      <c r="A6832" s="49" t="s">
        <v>13922</v>
      </c>
      <c r="B6832" s="49" t="s">
        <v>13923</v>
      </c>
      <c r="C6832" s="50">
        <v>25.27</v>
      </c>
      <c r="D6832" s="51">
        <v>-0.64</v>
      </c>
      <c r="E6832" s="52">
        <v>-0.0247</v>
      </c>
      <c r="F6832" s="53">
        <v>1.13E9</v>
      </c>
      <c r="G6832" s="49" t="s">
        <v>56</v>
      </c>
      <c r="H6832" s="51">
        <v>2004.0</v>
      </c>
      <c r="I6832" s="51">
        <v>378133.0</v>
      </c>
      <c r="J6832" s="49" t="s">
        <v>107</v>
      </c>
      <c r="K6832" s="49" t="s">
        <v>108</v>
      </c>
    </row>
    <row r="6833">
      <c r="A6833" s="49" t="s">
        <v>13924</v>
      </c>
      <c r="B6833" s="49" t="s">
        <v>13925</v>
      </c>
      <c r="C6833" s="50">
        <v>9.84</v>
      </c>
      <c r="D6833" s="51">
        <v>0.04</v>
      </c>
      <c r="E6833" s="52">
        <v>0.0041</v>
      </c>
      <c r="F6833" s="53">
        <v>1.48E9</v>
      </c>
      <c r="G6833" s="49" t="s">
        <v>56</v>
      </c>
      <c r="H6833" s="51">
        <v>2021.0</v>
      </c>
      <c r="I6833" s="51">
        <v>451704.0</v>
      </c>
      <c r="J6833" s="49" t="s">
        <v>68</v>
      </c>
      <c r="K6833" s="49" t="s">
        <v>69</v>
      </c>
    </row>
    <row r="6834">
      <c r="A6834" s="49" t="s">
        <v>13926</v>
      </c>
      <c r="B6834" s="49" t="s">
        <v>13927</v>
      </c>
      <c r="C6834" s="50">
        <v>35.19</v>
      </c>
      <c r="D6834" s="51">
        <v>-0.62</v>
      </c>
      <c r="E6834" s="52">
        <v>-0.0173</v>
      </c>
      <c r="F6834" s="53">
        <v>1.16E10</v>
      </c>
      <c r="G6834" s="49" t="s">
        <v>56</v>
      </c>
      <c r="I6834" s="51">
        <v>3649473.0</v>
      </c>
      <c r="J6834" s="49" t="s">
        <v>68</v>
      </c>
      <c r="K6834" s="49" t="s">
        <v>86</v>
      </c>
    </row>
    <row r="6835">
      <c r="A6835" s="49" t="s">
        <v>13928</v>
      </c>
      <c r="B6835" s="49" t="s">
        <v>13929</v>
      </c>
      <c r="C6835" s="50">
        <v>15.01</v>
      </c>
      <c r="D6835" s="51">
        <v>-0.11</v>
      </c>
      <c r="E6835" s="52">
        <v>-0.0073</v>
      </c>
      <c r="F6835" s="53">
        <v>1.77E9</v>
      </c>
      <c r="G6835" s="49" t="s">
        <v>56</v>
      </c>
      <c r="H6835" s="51">
        <v>2015.0</v>
      </c>
      <c r="I6835" s="51">
        <v>959914.0</v>
      </c>
      <c r="J6835" s="49" t="s">
        <v>72</v>
      </c>
      <c r="K6835" s="49" t="s">
        <v>68</v>
      </c>
    </row>
    <row r="6836">
      <c r="A6836" s="49" t="s">
        <v>13930</v>
      </c>
      <c r="B6836" s="49" t="s">
        <v>13931</v>
      </c>
      <c r="C6836" s="50">
        <v>5.34</v>
      </c>
      <c r="D6836" s="51">
        <v>0.07</v>
      </c>
      <c r="E6836" s="52">
        <v>0.0133</v>
      </c>
      <c r="F6836" s="53">
        <v>2.06E9</v>
      </c>
      <c r="G6836" s="49" t="s">
        <v>121</v>
      </c>
      <c r="H6836" s="54"/>
      <c r="I6836" s="51">
        <v>7703870.0</v>
      </c>
      <c r="J6836" s="49" t="s">
        <v>127</v>
      </c>
      <c r="K6836" s="49" t="s">
        <v>2825</v>
      </c>
    </row>
    <row r="6837">
      <c r="A6837" s="49" t="s">
        <v>13932</v>
      </c>
      <c r="B6837" s="49" t="s">
        <v>13933</v>
      </c>
      <c r="C6837" s="50">
        <v>8.61</v>
      </c>
      <c r="D6837" s="51">
        <v>0.24</v>
      </c>
      <c r="E6837" s="52">
        <v>0.0287</v>
      </c>
      <c r="F6837" s="53">
        <v>1.11E8</v>
      </c>
      <c r="G6837" s="49" t="s">
        <v>56</v>
      </c>
      <c r="H6837" s="51">
        <v>1993.0</v>
      </c>
      <c r="I6837" s="51">
        <v>48581.0</v>
      </c>
      <c r="J6837" s="49" t="s">
        <v>145</v>
      </c>
      <c r="K6837" s="49" t="s">
        <v>1246</v>
      </c>
    </row>
    <row r="6838">
      <c r="A6838" s="49" t="s">
        <v>13934</v>
      </c>
      <c r="B6838" s="49" t="s">
        <v>13935</v>
      </c>
      <c r="C6838" s="50">
        <v>0.2249</v>
      </c>
      <c r="D6838" s="51">
        <v>-0.0044</v>
      </c>
      <c r="E6838" s="52">
        <v>-0.0192</v>
      </c>
      <c r="F6838" s="51">
        <v>2638785.0</v>
      </c>
      <c r="G6838" s="49" t="s">
        <v>56</v>
      </c>
      <c r="H6838" s="51">
        <v>2015.0</v>
      </c>
      <c r="I6838" s="51">
        <v>322438.0</v>
      </c>
      <c r="J6838" s="49" t="s">
        <v>95</v>
      </c>
      <c r="K6838" s="49" t="s">
        <v>362</v>
      </c>
    </row>
    <row r="6839">
      <c r="A6839" s="49" t="s">
        <v>13936</v>
      </c>
      <c r="B6839" s="49" t="s">
        <v>13937</v>
      </c>
      <c r="C6839" s="50">
        <v>20.63</v>
      </c>
      <c r="D6839" s="51">
        <v>-0.42</v>
      </c>
      <c r="E6839" s="52">
        <v>-0.02</v>
      </c>
      <c r="F6839" s="53">
        <v>5.21E8</v>
      </c>
      <c r="G6839" s="49" t="s">
        <v>56</v>
      </c>
      <c r="I6839" s="51">
        <v>78807.0</v>
      </c>
      <c r="J6839" s="49" t="s">
        <v>72</v>
      </c>
      <c r="K6839" s="49" t="s">
        <v>237</v>
      </c>
    </row>
    <row r="6840">
      <c r="A6840" s="49" t="s">
        <v>13938</v>
      </c>
      <c r="B6840" s="49" t="s">
        <v>13939</v>
      </c>
      <c r="C6840" s="50">
        <v>6.47</v>
      </c>
      <c r="D6840" s="51">
        <v>-0.02</v>
      </c>
      <c r="E6840" s="52">
        <v>-0.0031</v>
      </c>
      <c r="F6840" s="53">
        <v>1.17E8</v>
      </c>
      <c r="G6840" s="49" t="s">
        <v>56</v>
      </c>
      <c r="I6840" s="51">
        <v>21333.0</v>
      </c>
      <c r="J6840" s="49" t="s">
        <v>95</v>
      </c>
      <c r="K6840" s="49" t="s">
        <v>665</v>
      </c>
    </row>
    <row r="6841">
      <c r="A6841" s="49" t="s">
        <v>13940</v>
      </c>
      <c r="B6841" s="49" t="s">
        <v>13941</v>
      </c>
      <c r="C6841" s="50">
        <v>96.1</v>
      </c>
      <c r="D6841" s="51">
        <v>-1.2</v>
      </c>
      <c r="E6841" s="52">
        <v>-0.0123</v>
      </c>
      <c r="F6841" s="53">
        <v>5.95E9</v>
      </c>
      <c r="G6841" s="49" t="s">
        <v>56</v>
      </c>
      <c r="H6841" s="51">
        <v>1993.0</v>
      </c>
      <c r="I6841" s="51">
        <v>491447.0</v>
      </c>
      <c r="J6841" s="49" t="s">
        <v>127</v>
      </c>
      <c r="K6841" s="49" t="s">
        <v>987</v>
      </c>
    </row>
    <row r="6842">
      <c r="A6842" s="49" t="s">
        <v>13942</v>
      </c>
      <c r="B6842" s="49" t="s">
        <v>13943</v>
      </c>
      <c r="C6842" s="50">
        <v>149.76</v>
      </c>
      <c r="D6842" s="51">
        <v>-2.34</v>
      </c>
      <c r="E6842" s="52">
        <v>-0.0154</v>
      </c>
      <c r="F6842" s="53">
        <v>1.14E9</v>
      </c>
      <c r="G6842" s="49" t="s">
        <v>56</v>
      </c>
      <c r="H6842" s="51">
        <v>1993.0</v>
      </c>
      <c r="I6842" s="51">
        <v>41192.0</v>
      </c>
      <c r="J6842" s="49" t="s">
        <v>82</v>
      </c>
      <c r="K6842" s="49" t="s">
        <v>178</v>
      </c>
    </row>
    <row r="6843">
      <c r="A6843" s="49" t="s">
        <v>13944</v>
      </c>
      <c r="B6843" s="49" t="s">
        <v>13945</v>
      </c>
      <c r="C6843" s="50">
        <v>6.59</v>
      </c>
      <c r="D6843" s="51">
        <v>0.135</v>
      </c>
      <c r="E6843" s="52">
        <v>0.0209</v>
      </c>
      <c r="F6843" s="51">
        <v>3.0276562E7</v>
      </c>
      <c r="G6843" s="49" t="s">
        <v>56</v>
      </c>
      <c r="I6843" s="51">
        <v>8107.0</v>
      </c>
      <c r="J6843" s="49" t="s">
        <v>95</v>
      </c>
      <c r="K6843" s="49" t="s">
        <v>611</v>
      </c>
    </row>
    <row r="6844">
      <c r="A6844" s="49" t="s">
        <v>13946</v>
      </c>
      <c r="B6844" s="49" t="s">
        <v>13947</v>
      </c>
      <c r="C6844" s="50">
        <v>20.92</v>
      </c>
      <c r="D6844" s="51">
        <v>-0.81</v>
      </c>
      <c r="E6844" s="52">
        <v>-0.0373</v>
      </c>
      <c r="F6844" s="53">
        <v>4.38E9</v>
      </c>
      <c r="G6844" s="49" t="s">
        <v>56</v>
      </c>
      <c r="I6844" s="51">
        <v>3528683.0</v>
      </c>
      <c r="J6844" s="49" t="s">
        <v>365</v>
      </c>
      <c r="K6844" s="49" t="s">
        <v>875</v>
      </c>
    </row>
    <row r="6845">
      <c r="A6845" s="49" t="s">
        <v>13948</v>
      </c>
      <c r="B6845" s="49" t="s">
        <v>13949</v>
      </c>
      <c r="C6845" s="50">
        <v>53.38</v>
      </c>
      <c r="D6845" s="51">
        <v>0.46</v>
      </c>
      <c r="E6845" s="52">
        <v>0.0087</v>
      </c>
      <c r="F6845" s="53">
        <v>1.12E10</v>
      </c>
      <c r="G6845" s="49" t="s">
        <v>56</v>
      </c>
      <c r="H6845" s="51">
        <v>2021.0</v>
      </c>
      <c r="I6845" s="51">
        <v>199667.0</v>
      </c>
      <c r="J6845" s="49" t="s">
        <v>365</v>
      </c>
      <c r="K6845" s="49" t="s">
        <v>875</v>
      </c>
    </row>
    <row r="6846">
      <c r="A6846" s="49" t="s">
        <v>13950</v>
      </c>
      <c r="B6846" s="49" t="s">
        <v>13951</v>
      </c>
      <c r="C6846" s="50">
        <v>3.87</v>
      </c>
      <c r="D6846" s="51">
        <v>0.0</v>
      </c>
      <c r="E6846" s="52">
        <v>0.0</v>
      </c>
      <c r="F6846" s="53">
        <v>4.21E9</v>
      </c>
      <c r="G6846" s="49" t="s">
        <v>144</v>
      </c>
      <c r="H6846" s="54"/>
      <c r="I6846" s="51">
        <v>1678886.0</v>
      </c>
      <c r="J6846" s="49" t="s">
        <v>365</v>
      </c>
      <c r="K6846" s="49" t="s">
        <v>1490</v>
      </c>
    </row>
    <row r="6847">
      <c r="A6847" s="49" t="s">
        <v>13952</v>
      </c>
      <c r="B6847" s="49" t="s">
        <v>13953</v>
      </c>
      <c r="C6847" s="50">
        <v>1.2062</v>
      </c>
      <c r="D6847" s="51">
        <v>-0.0338</v>
      </c>
      <c r="E6847" s="52">
        <v>-0.0273</v>
      </c>
      <c r="F6847" s="51">
        <v>1.4077054E7</v>
      </c>
      <c r="G6847" s="49" t="s">
        <v>56</v>
      </c>
      <c r="I6847" s="51">
        <v>1588.0</v>
      </c>
      <c r="J6847" s="49" t="s">
        <v>95</v>
      </c>
      <c r="K6847" s="49" t="s">
        <v>379</v>
      </c>
    </row>
    <row r="6848">
      <c r="A6848" s="49" t="s">
        <v>13954</v>
      </c>
      <c r="B6848" s="49" t="s">
        <v>13955</v>
      </c>
      <c r="C6848" s="50">
        <v>52.51</v>
      </c>
      <c r="D6848" s="51">
        <v>-1.38</v>
      </c>
      <c r="E6848" s="52">
        <v>-0.0256</v>
      </c>
      <c r="F6848" s="53">
        <v>1.03E10</v>
      </c>
      <c r="G6848" s="49" t="s">
        <v>56</v>
      </c>
      <c r="H6848" s="51">
        <v>2022.0</v>
      </c>
      <c r="I6848" s="51">
        <v>78755.0</v>
      </c>
      <c r="J6848" s="49" t="s">
        <v>95</v>
      </c>
      <c r="K6848" s="49" t="s">
        <v>2718</v>
      </c>
    </row>
    <row r="6849">
      <c r="A6849" s="49" t="s">
        <v>13956</v>
      </c>
      <c r="B6849" s="49" t="s">
        <v>13957</v>
      </c>
      <c r="C6849" s="50">
        <v>6.75</v>
      </c>
      <c r="D6849" s="51">
        <v>-0.07</v>
      </c>
      <c r="E6849" s="52">
        <v>-0.0103</v>
      </c>
      <c r="F6849" s="53">
        <v>3.26E8</v>
      </c>
      <c r="G6849" s="49" t="s">
        <v>56</v>
      </c>
      <c r="H6849" s="51">
        <v>2021.0</v>
      </c>
      <c r="I6849" s="51">
        <v>47002.0</v>
      </c>
      <c r="J6849" s="49" t="s">
        <v>95</v>
      </c>
      <c r="K6849" s="49" t="s">
        <v>1658</v>
      </c>
    </row>
    <row r="6850">
      <c r="A6850" s="49" t="s">
        <v>13958</v>
      </c>
      <c r="B6850" s="49" t="s">
        <v>13959</v>
      </c>
      <c r="C6850" s="50">
        <v>1.0</v>
      </c>
      <c r="D6850" s="51">
        <v>0.02</v>
      </c>
      <c r="E6850" s="52">
        <v>0.0204</v>
      </c>
      <c r="F6850" s="51">
        <v>4.8356173E7</v>
      </c>
      <c r="G6850" s="49" t="s">
        <v>56</v>
      </c>
      <c r="H6850" s="51">
        <v>2021.0</v>
      </c>
      <c r="I6850" s="51">
        <v>9991.0</v>
      </c>
      <c r="J6850" s="49" t="s">
        <v>95</v>
      </c>
      <c r="K6850" s="49" t="s">
        <v>1658</v>
      </c>
    </row>
    <row r="6851">
      <c r="A6851" s="49" t="s">
        <v>13960</v>
      </c>
      <c r="B6851" s="49" t="s">
        <v>13961</v>
      </c>
      <c r="C6851" s="50">
        <v>127.66</v>
      </c>
      <c r="D6851" s="51">
        <v>-0.37</v>
      </c>
      <c r="E6851" s="52">
        <v>-0.0029</v>
      </c>
      <c r="F6851" s="53">
        <v>8.86E9</v>
      </c>
      <c r="G6851" s="49" t="s">
        <v>56</v>
      </c>
      <c r="I6851" s="51">
        <v>461541.0</v>
      </c>
      <c r="J6851" s="49" t="s">
        <v>82</v>
      </c>
      <c r="K6851" s="49" t="s">
        <v>1454</v>
      </c>
    </row>
    <row r="6852">
      <c r="A6852" s="49" t="s">
        <v>13962</v>
      </c>
      <c r="B6852" s="49" t="s">
        <v>13963</v>
      </c>
      <c r="C6852" s="50">
        <v>37.9</v>
      </c>
      <c r="D6852" s="51">
        <v>-0.94</v>
      </c>
      <c r="E6852" s="52">
        <v>-0.0242</v>
      </c>
      <c r="F6852" s="53">
        <v>5.24E8</v>
      </c>
      <c r="G6852" s="49" t="s">
        <v>56</v>
      </c>
      <c r="I6852" s="51">
        <v>56084.0</v>
      </c>
      <c r="J6852" s="49" t="s">
        <v>68</v>
      </c>
      <c r="K6852" s="49" t="s">
        <v>86</v>
      </c>
    </row>
    <row r="6853">
      <c r="A6853" s="49" t="s">
        <v>13964</v>
      </c>
      <c r="B6853" s="49" t="s">
        <v>13965</v>
      </c>
      <c r="C6853" s="50">
        <v>116.89</v>
      </c>
      <c r="D6853" s="51">
        <v>-1.25</v>
      </c>
      <c r="E6853" s="52">
        <v>-0.0106</v>
      </c>
      <c r="F6853" s="53">
        <v>7.07E9</v>
      </c>
      <c r="G6853" s="49" t="s">
        <v>56</v>
      </c>
      <c r="I6853" s="51">
        <v>86319.0</v>
      </c>
      <c r="J6853" s="49" t="s">
        <v>107</v>
      </c>
      <c r="K6853" s="49" t="s">
        <v>678</v>
      </c>
    </row>
    <row r="6854">
      <c r="A6854" s="49" t="s">
        <v>13966</v>
      </c>
      <c r="B6854" s="49" t="s">
        <v>13967</v>
      </c>
      <c r="C6854" s="50">
        <v>2.86</v>
      </c>
      <c r="D6854" s="51">
        <v>-0.05</v>
      </c>
      <c r="E6854" s="52">
        <v>-0.0172</v>
      </c>
      <c r="F6854" s="53">
        <v>1.95E8</v>
      </c>
      <c r="G6854" s="49" t="s">
        <v>56</v>
      </c>
      <c r="I6854" s="51">
        <v>891337.0</v>
      </c>
      <c r="J6854" s="49" t="s">
        <v>107</v>
      </c>
      <c r="K6854" s="49" t="s">
        <v>348</v>
      </c>
    </row>
    <row r="6855">
      <c r="A6855" s="49" t="s">
        <v>13968</v>
      </c>
      <c r="B6855" s="49" t="s">
        <v>13969</v>
      </c>
      <c r="C6855" s="50">
        <v>0.328</v>
      </c>
      <c r="D6855" s="51">
        <v>-0.0309</v>
      </c>
      <c r="E6855" s="52">
        <v>-0.0861</v>
      </c>
      <c r="F6855" s="51">
        <v>1731259.0</v>
      </c>
      <c r="G6855" s="49" t="s">
        <v>56</v>
      </c>
      <c r="H6855" s="51">
        <v>2019.0</v>
      </c>
      <c r="I6855" s="51">
        <v>80165.0</v>
      </c>
      <c r="J6855" s="49" t="s">
        <v>95</v>
      </c>
      <c r="K6855" s="49" t="s">
        <v>215</v>
      </c>
    </row>
    <row r="6856">
      <c r="A6856" s="49" t="s">
        <v>13970</v>
      </c>
      <c r="B6856" s="49" t="s">
        <v>13971</v>
      </c>
      <c r="C6856" s="50">
        <v>0.01</v>
      </c>
      <c r="D6856" s="51">
        <v>0.0013</v>
      </c>
      <c r="E6856" s="52">
        <v>0.1494</v>
      </c>
      <c r="F6856" s="51">
        <v>51255.0</v>
      </c>
      <c r="G6856" s="49" t="s">
        <v>56</v>
      </c>
      <c r="H6856" s="51">
        <v>2019.0</v>
      </c>
      <c r="I6856" s="51">
        <v>7686.0</v>
      </c>
      <c r="J6856" s="49" t="s">
        <v>95</v>
      </c>
      <c r="K6856" s="49" t="s">
        <v>215</v>
      </c>
    </row>
    <row r="6857">
      <c r="A6857" s="49" t="s">
        <v>13972</v>
      </c>
      <c r="B6857" s="49" t="s">
        <v>13973</v>
      </c>
      <c r="C6857" s="50">
        <v>48.39</v>
      </c>
      <c r="D6857" s="51">
        <v>0.03</v>
      </c>
      <c r="E6857" s="52">
        <v>6.0E-4</v>
      </c>
      <c r="F6857" s="53">
        <v>1.22E11</v>
      </c>
      <c r="G6857" s="49" t="s">
        <v>138</v>
      </c>
      <c r="I6857" s="51">
        <v>1880984.0</v>
      </c>
      <c r="J6857" s="49" t="s">
        <v>95</v>
      </c>
      <c r="K6857" s="49" t="s">
        <v>611</v>
      </c>
    </row>
    <row r="6858">
      <c r="A6858" s="49" t="s">
        <v>13974</v>
      </c>
      <c r="B6858" s="49" t="s">
        <v>13975</v>
      </c>
      <c r="C6858" s="50">
        <v>10.4</v>
      </c>
      <c r="D6858" s="51">
        <v>-0.4</v>
      </c>
      <c r="E6858" s="52">
        <v>-0.037</v>
      </c>
      <c r="F6858" s="53">
        <v>1.68E8</v>
      </c>
      <c r="G6858" s="49" t="s">
        <v>56</v>
      </c>
      <c r="H6858" s="51">
        <v>1992.0</v>
      </c>
      <c r="I6858" s="51">
        <v>81258.0</v>
      </c>
      <c r="J6858" s="49" t="s">
        <v>315</v>
      </c>
      <c r="K6858" s="49" t="s">
        <v>111</v>
      </c>
    </row>
    <row r="6859">
      <c r="A6859" s="49" t="s">
        <v>13976</v>
      </c>
      <c r="B6859" s="49" t="s">
        <v>13977</v>
      </c>
      <c r="C6859" s="50">
        <v>4.29</v>
      </c>
      <c r="D6859" s="51">
        <v>-0.06</v>
      </c>
      <c r="E6859" s="52">
        <v>-0.0138</v>
      </c>
      <c r="F6859" s="53">
        <v>9.47E8</v>
      </c>
      <c r="G6859" s="49" t="s">
        <v>56</v>
      </c>
      <c r="H6859" s="51">
        <v>2021.0</v>
      </c>
      <c r="I6859" s="51">
        <v>1849864.0</v>
      </c>
      <c r="J6859" s="49" t="s">
        <v>95</v>
      </c>
      <c r="K6859" s="49" t="s">
        <v>96</v>
      </c>
    </row>
    <row r="6860">
      <c r="A6860" s="49" t="s">
        <v>13978</v>
      </c>
      <c r="B6860" s="49" t="s">
        <v>13979</v>
      </c>
      <c r="C6860" s="50">
        <v>23.89</v>
      </c>
      <c r="D6860" s="51">
        <v>-0.68</v>
      </c>
      <c r="E6860" s="52">
        <v>-0.0277</v>
      </c>
      <c r="F6860" s="53">
        <v>6.28E8</v>
      </c>
      <c r="G6860" s="49" t="s">
        <v>56</v>
      </c>
      <c r="H6860" s="51">
        <v>2005.0</v>
      </c>
      <c r="I6860" s="51">
        <v>21097.0</v>
      </c>
      <c r="J6860" s="49" t="s">
        <v>57</v>
      </c>
      <c r="K6860" s="49" t="s">
        <v>1185</v>
      </c>
    </row>
    <row r="6861">
      <c r="A6861" s="49" t="s">
        <v>13980</v>
      </c>
      <c r="B6861" s="49" t="s">
        <v>13981</v>
      </c>
      <c r="C6861" s="50">
        <v>372.86</v>
      </c>
      <c r="D6861" s="51">
        <v>0.36</v>
      </c>
      <c r="E6861" s="52">
        <v>0.001</v>
      </c>
      <c r="F6861" s="53">
        <v>1.84E10</v>
      </c>
      <c r="G6861" s="49" t="s">
        <v>56</v>
      </c>
      <c r="H6861" s="51">
        <v>2007.0</v>
      </c>
      <c r="I6861" s="51">
        <v>766039.0</v>
      </c>
      <c r="J6861" s="49" t="s">
        <v>95</v>
      </c>
      <c r="K6861" s="49" t="s">
        <v>800</v>
      </c>
    </row>
    <row r="6862">
      <c r="A6862" s="49" t="s">
        <v>13982</v>
      </c>
      <c r="B6862" s="49" t="s">
        <v>13983</v>
      </c>
      <c r="C6862" s="50">
        <v>5.709</v>
      </c>
      <c r="D6862" s="51">
        <v>-6.291</v>
      </c>
      <c r="E6862" s="52">
        <v>-0.5243</v>
      </c>
      <c r="F6862" s="51">
        <v>0.0</v>
      </c>
      <c r="G6862" s="49" t="s">
        <v>56</v>
      </c>
      <c r="I6862" s="51">
        <v>68681.0</v>
      </c>
      <c r="J6862" s="54"/>
      <c r="K6862" s="54"/>
    </row>
    <row r="6863">
      <c r="A6863" s="49" t="s">
        <v>13984</v>
      </c>
      <c r="B6863" s="49" t="s">
        <v>13985</v>
      </c>
      <c r="C6863" s="50">
        <v>62.44</v>
      </c>
      <c r="D6863" s="51">
        <v>-0.9</v>
      </c>
      <c r="E6863" s="52">
        <v>-0.0142</v>
      </c>
      <c r="F6863" s="53">
        <v>3.03E9</v>
      </c>
      <c r="G6863" s="49" t="s">
        <v>56</v>
      </c>
      <c r="I6863" s="51">
        <v>276754.0</v>
      </c>
      <c r="J6863" s="49" t="s">
        <v>72</v>
      </c>
      <c r="K6863" s="49" t="s">
        <v>133</v>
      </c>
    </row>
    <row r="6864">
      <c r="A6864" s="49" t="s">
        <v>13986</v>
      </c>
      <c r="B6864" s="49" t="s">
        <v>13987</v>
      </c>
      <c r="C6864" s="50">
        <v>7.55</v>
      </c>
      <c r="D6864" s="51">
        <v>0.15</v>
      </c>
      <c r="E6864" s="52">
        <v>0.0203</v>
      </c>
      <c r="F6864" s="53">
        <v>1.89E10</v>
      </c>
      <c r="G6864" s="49" t="s">
        <v>1141</v>
      </c>
      <c r="H6864" s="54"/>
      <c r="I6864" s="51">
        <v>1.330651E7</v>
      </c>
      <c r="J6864" s="49" t="s">
        <v>107</v>
      </c>
      <c r="K6864" s="49" t="s">
        <v>108</v>
      </c>
    </row>
    <row r="6865">
      <c r="A6865" s="49" t="s">
        <v>13988</v>
      </c>
      <c r="B6865" s="49" t="s">
        <v>13989</v>
      </c>
      <c r="C6865" s="50">
        <v>14.05</v>
      </c>
      <c r="D6865" s="51">
        <v>-0.19</v>
      </c>
      <c r="E6865" s="52">
        <v>-0.0133</v>
      </c>
      <c r="F6865" s="53">
        <v>9.17E8</v>
      </c>
      <c r="G6865" s="49" t="s">
        <v>56</v>
      </c>
      <c r="H6865" s="51">
        <v>1994.0</v>
      </c>
      <c r="I6865" s="51">
        <v>241001.0</v>
      </c>
      <c r="J6865" s="49" t="s">
        <v>68</v>
      </c>
      <c r="K6865" s="49" t="s">
        <v>86</v>
      </c>
    </row>
    <row r="6866">
      <c r="A6866" s="49" t="s">
        <v>13990</v>
      </c>
      <c r="B6866" s="49" t="s">
        <v>13991</v>
      </c>
      <c r="C6866" s="50">
        <v>20.85</v>
      </c>
      <c r="D6866" s="51">
        <v>-0.1086</v>
      </c>
      <c r="E6866" s="52">
        <v>-0.0052</v>
      </c>
      <c r="F6866" s="54"/>
      <c r="G6866" s="49" t="s">
        <v>56</v>
      </c>
      <c r="I6866" s="51">
        <v>9987.0</v>
      </c>
      <c r="J6866" s="54"/>
      <c r="K6866" s="54"/>
    </row>
    <row r="6867">
      <c r="A6867" s="49" t="s">
        <v>13992</v>
      </c>
      <c r="B6867" s="49" t="s">
        <v>13993</v>
      </c>
      <c r="C6867" s="50">
        <v>24.99</v>
      </c>
      <c r="D6867" s="51">
        <v>-0.24</v>
      </c>
      <c r="E6867" s="52">
        <v>-0.0095</v>
      </c>
      <c r="F6867" s="53">
        <v>1.13E8</v>
      </c>
      <c r="G6867" s="49" t="s">
        <v>56</v>
      </c>
      <c r="I6867" s="51">
        <v>5984.0</v>
      </c>
      <c r="J6867" s="49" t="s">
        <v>72</v>
      </c>
      <c r="K6867" s="49" t="s">
        <v>133</v>
      </c>
    </row>
    <row r="6868">
      <c r="A6868" s="49" t="s">
        <v>13994</v>
      </c>
      <c r="B6868" s="49" t="s">
        <v>13995</v>
      </c>
      <c r="C6868" s="50">
        <v>0.8899</v>
      </c>
      <c r="D6868" s="51">
        <v>0.1599</v>
      </c>
      <c r="E6868" s="52">
        <v>0.219</v>
      </c>
      <c r="F6868" s="51">
        <v>3.0926001E7</v>
      </c>
      <c r="G6868" s="49" t="s">
        <v>56</v>
      </c>
      <c r="H6868" s="51">
        <v>2021.0</v>
      </c>
      <c r="I6868" s="51">
        <v>74643.0</v>
      </c>
      <c r="J6868" s="49" t="s">
        <v>82</v>
      </c>
      <c r="K6868" s="49" t="s">
        <v>83</v>
      </c>
    </row>
    <row r="6869">
      <c r="A6869" s="49" t="s">
        <v>13996</v>
      </c>
      <c r="B6869" s="49" t="s">
        <v>13997</v>
      </c>
      <c r="C6869" s="50">
        <v>162.4</v>
      </c>
      <c r="D6869" s="51">
        <v>-4.51</v>
      </c>
      <c r="E6869" s="52">
        <v>-0.027</v>
      </c>
      <c r="F6869" s="53">
        <v>3.04E9</v>
      </c>
      <c r="G6869" s="49" t="s">
        <v>56</v>
      </c>
      <c r="I6869" s="51">
        <v>100597.0</v>
      </c>
      <c r="J6869" s="49" t="s">
        <v>95</v>
      </c>
      <c r="K6869" s="49" t="s">
        <v>69</v>
      </c>
    </row>
    <row r="6870">
      <c r="A6870" s="49" t="s">
        <v>13998</v>
      </c>
      <c r="B6870" s="49" t="s">
        <v>13999</v>
      </c>
      <c r="C6870" s="50">
        <v>15.36</v>
      </c>
      <c r="D6870" s="51">
        <v>-0.46</v>
      </c>
      <c r="E6870" s="52">
        <v>-0.0291</v>
      </c>
      <c r="F6870" s="53">
        <v>8.99E8</v>
      </c>
      <c r="G6870" s="49" t="s">
        <v>56</v>
      </c>
      <c r="H6870" s="51">
        <v>2019.0</v>
      </c>
      <c r="I6870" s="51">
        <v>763710.0</v>
      </c>
      <c r="J6870" s="49" t="s">
        <v>95</v>
      </c>
      <c r="K6870" s="49" t="s">
        <v>3065</v>
      </c>
    </row>
    <row r="6871">
      <c r="A6871" s="49" t="s">
        <v>14000</v>
      </c>
      <c r="B6871" s="49" t="s">
        <v>14001</v>
      </c>
      <c r="C6871" s="50">
        <v>531.63</v>
      </c>
      <c r="D6871" s="51">
        <v>-4.43</v>
      </c>
      <c r="E6871" s="52">
        <v>-0.0083</v>
      </c>
      <c r="F6871" s="53">
        <v>4.92E11</v>
      </c>
      <c r="G6871" s="49" t="s">
        <v>56</v>
      </c>
      <c r="I6871" s="51">
        <v>2351179.0</v>
      </c>
      <c r="J6871" s="49" t="s">
        <v>82</v>
      </c>
      <c r="K6871" s="49" t="s">
        <v>244</v>
      </c>
    </row>
    <row r="6872">
      <c r="A6872" s="49" t="s">
        <v>14002</v>
      </c>
      <c r="B6872" s="49" t="s">
        <v>14003</v>
      </c>
      <c r="C6872" s="50">
        <v>4.22</v>
      </c>
      <c r="D6872" s="51">
        <v>-0.18</v>
      </c>
      <c r="E6872" s="52">
        <v>-0.0409</v>
      </c>
      <c r="F6872" s="53">
        <v>1.01E9</v>
      </c>
      <c r="G6872" s="49" t="s">
        <v>56</v>
      </c>
      <c r="I6872" s="51">
        <v>1872077.0</v>
      </c>
      <c r="J6872" s="49" t="s">
        <v>68</v>
      </c>
      <c r="K6872" s="49" t="s">
        <v>86</v>
      </c>
    </row>
    <row r="6873">
      <c r="A6873" s="49" t="s">
        <v>14004</v>
      </c>
      <c r="B6873" s="49" t="s">
        <v>14005</v>
      </c>
      <c r="C6873" s="50">
        <v>50.44</v>
      </c>
      <c r="D6873" s="51">
        <v>-0.75</v>
      </c>
      <c r="E6873" s="52">
        <v>-0.0147</v>
      </c>
      <c r="F6873" s="53">
        <v>9.87E9</v>
      </c>
      <c r="G6873" s="49" t="s">
        <v>56</v>
      </c>
      <c r="I6873" s="51">
        <v>1422544.0</v>
      </c>
      <c r="J6873" s="49" t="s">
        <v>72</v>
      </c>
      <c r="K6873" s="49" t="s">
        <v>501</v>
      </c>
    </row>
    <row r="6874">
      <c r="A6874" s="49" t="s">
        <v>14006</v>
      </c>
      <c r="B6874" s="49" t="s">
        <v>14007</v>
      </c>
      <c r="C6874" s="50">
        <v>21.92</v>
      </c>
      <c r="D6874" s="51">
        <v>-0.1</v>
      </c>
      <c r="E6874" s="52">
        <v>-0.0045</v>
      </c>
      <c r="F6874" s="53">
        <v>4.29E9</v>
      </c>
      <c r="G6874" s="49" t="s">
        <v>56</v>
      </c>
      <c r="H6874" s="51">
        <v>2018.0</v>
      </c>
      <c r="I6874" s="51">
        <v>18780.0</v>
      </c>
      <c r="J6874" s="49" t="s">
        <v>72</v>
      </c>
      <c r="K6874" s="49" t="s">
        <v>501</v>
      </c>
    </row>
    <row r="6875">
      <c r="A6875" s="49" t="s">
        <v>14008</v>
      </c>
      <c r="B6875" s="49" t="s">
        <v>14009</v>
      </c>
      <c r="C6875" s="50">
        <v>210.33</v>
      </c>
      <c r="D6875" s="51">
        <v>4.41</v>
      </c>
      <c r="E6875" s="52">
        <v>0.0214</v>
      </c>
      <c r="F6875" s="53">
        <v>1.28E11</v>
      </c>
      <c r="G6875" s="49" t="s">
        <v>56</v>
      </c>
      <c r="I6875" s="51">
        <v>6000096.0</v>
      </c>
      <c r="J6875" s="49" t="s">
        <v>57</v>
      </c>
      <c r="K6875" s="49" t="s">
        <v>3581</v>
      </c>
    </row>
    <row r="6876">
      <c r="A6876" s="49" t="s">
        <v>14010</v>
      </c>
      <c r="B6876" s="49" t="s">
        <v>14011</v>
      </c>
      <c r="C6876" s="50">
        <v>23.03</v>
      </c>
      <c r="D6876" s="51">
        <v>-0.2</v>
      </c>
      <c r="E6876" s="52">
        <v>-0.0086</v>
      </c>
      <c r="F6876" s="53">
        <v>2.33E8</v>
      </c>
      <c r="G6876" s="49" t="s">
        <v>56</v>
      </c>
      <c r="I6876" s="51">
        <v>14148.0</v>
      </c>
      <c r="J6876" s="49" t="s">
        <v>72</v>
      </c>
      <c r="K6876" s="49" t="s">
        <v>133</v>
      </c>
    </row>
    <row r="6877">
      <c r="A6877" s="49" t="s">
        <v>14012</v>
      </c>
      <c r="B6877" s="49" t="s">
        <v>14013</v>
      </c>
      <c r="C6877" s="50">
        <v>5.36</v>
      </c>
      <c r="D6877" s="51">
        <v>-0.05</v>
      </c>
      <c r="E6877" s="52">
        <v>-0.0092</v>
      </c>
      <c r="F6877" s="53">
        <v>2.59E8</v>
      </c>
      <c r="G6877" s="49" t="s">
        <v>56</v>
      </c>
      <c r="I6877" s="51">
        <v>29634.0</v>
      </c>
      <c r="J6877" s="49" t="s">
        <v>95</v>
      </c>
      <c r="K6877" s="49" t="s">
        <v>1795</v>
      </c>
    </row>
    <row r="6878">
      <c r="A6878" s="49" t="s">
        <v>14014</v>
      </c>
      <c r="B6878" s="49" t="s">
        <v>14015</v>
      </c>
      <c r="C6878" s="50">
        <v>5.27</v>
      </c>
      <c r="D6878" s="51">
        <v>-0.13</v>
      </c>
      <c r="E6878" s="52">
        <v>-0.0241</v>
      </c>
      <c r="F6878" s="53">
        <v>2.55E8</v>
      </c>
      <c r="G6878" s="49" t="s">
        <v>56</v>
      </c>
      <c r="I6878" s="51">
        <v>20802.0</v>
      </c>
      <c r="J6878" s="49" t="s">
        <v>95</v>
      </c>
      <c r="K6878" s="49" t="s">
        <v>1795</v>
      </c>
    </row>
    <row r="6879">
      <c r="A6879" s="49" t="s">
        <v>14016</v>
      </c>
      <c r="B6879" s="49" t="s">
        <v>14017</v>
      </c>
      <c r="C6879" s="50">
        <v>1.52</v>
      </c>
      <c r="D6879" s="51">
        <v>-0.1</v>
      </c>
      <c r="E6879" s="52">
        <v>-0.0617</v>
      </c>
      <c r="F6879" s="51">
        <v>3.8571663E7</v>
      </c>
      <c r="G6879" s="49" t="s">
        <v>476</v>
      </c>
      <c r="H6879" s="51">
        <v>2020.0</v>
      </c>
      <c r="I6879" s="51">
        <v>318352.0</v>
      </c>
      <c r="J6879" s="49" t="s">
        <v>95</v>
      </c>
      <c r="K6879" s="49" t="s">
        <v>249</v>
      </c>
    </row>
    <row r="6880">
      <c r="A6880" s="49" t="s">
        <v>14018</v>
      </c>
      <c r="B6880" s="49" t="s">
        <v>14019</v>
      </c>
      <c r="C6880" s="50">
        <v>27.77</v>
      </c>
      <c r="D6880" s="51">
        <v>-1.46</v>
      </c>
      <c r="E6880" s="52">
        <v>-0.05</v>
      </c>
      <c r="F6880" s="53">
        <v>1.55E9</v>
      </c>
      <c r="G6880" s="49" t="s">
        <v>56</v>
      </c>
      <c r="I6880" s="51">
        <v>312855.0</v>
      </c>
      <c r="J6880" s="49" t="s">
        <v>95</v>
      </c>
      <c r="K6880" s="49" t="s">
        <v>104</v>
      </c>
    </row>
    <row r="6881">
      <c r="A6881" s="49" t="s">
        <v>14020</v>
      </c>
      <c r="B6881" s="49" t="s">
        <v>14021</v>
      </c>
      <c r="C6881" s="50">
        <v>0.86</v>
      </c>
      <c r="D6881" s="51">
        <v>-0.15</v>
      </c>
      <c r="E6881" s="52">
        <v>-0.1485</v>
      </c>
      <c r="F6881" s="51">
        <v>3117500.0</v>
      </c>
      <c r="G6881" s="49" t="s">
        <v>67</v>
      </c>
      <c r="H6881" s="51">
        <v>2021.0</v>
      </c>
      <c r="I6881" s="51">
        <v>56229.0</v>
      </c>
      <c r="J6881" s="49" t="s">
        <v>82</v>
      </c>
      <c r="K6881" s="49" t="s">
        <v>83</v>
      </c>
    </row>
    <row r="6882">
      <c r="A6882" s="49" t="s">
        <v>14022</v>
      </c>
      <c r="B6882" s="49" t="s">
        <v>14023</v>
      </c>
      <c r="C6882" s="50">
        <v>3.86</v>
      </c>
      <c r="D6882" s="51">
        <v>0.02</v>
      </c>
      <c r="E6882" s="52">
        <v>0.0052</v>
      </c>
      <c r="F6882" s="53">
        <v>1.26E8</v>
      </c>
      <c r="G6882" s="49" t="s">
        <v>56</v>
      </c>
      <c r="H6882" s="51">
        <v>2014.0</v>
      </c>
      <c r="I6882" s="51">
        <v>117740.0</v>
      </c>
      <c r="J6882" s="49" t="s">
        <v>107</v>
      </c>
      <c r="K6882" s="49" t="s">
        <v>262</v>
      </c>
    </row>
    <row r="6883">
      <c r="A6883" s="49" t="s">
        <v>14024</v>
      </c>
      <c r="B6883" s="49" t="s">
        <v>14025</v>
      </c>
      <c r="C6883" s="50">
        <v>152.06</v>
      </c>
      <c r="D6883" s="51">
        <v>-1.76</v>
      </c>
      <c r="E6883" s="52">
        <v>-0.0114</v>
      </c>
      <c r="F6883" s="53">
        <v>1.3E11</v>
      </c>
      <c r="G6883" s="49" t="s">
        <v>56</v>
      </c>
      <c r="H6883" s="51">
        <v>1999.0</v>
      </c>
      <c r="I6883" s="51">
        <v>3035080.0</v>
      </c>
      <c r="J6883" s="49" t="s">
        <v>57</v>
      </c>
      <c r="K6883" s="49" t="s">
        <v>1185</v>
      </c>
    </row>
    <row r="6884">
      <c r="A6884" s="49" t="s">
        <v>14026</v>
      </c>
      <c r="B6884" s="49" t="s">
        <v>14027</v>
      </c>
      <c r="C6884" s="50">
        <v>26.68</v>
      </c>
      <c r="D6884" s="51">
        <v>-0.12</v>
      </c>
      <c r="E6884" s="52">
        <v>-0.0045</v>
      </c>
      <c r="F6884" s="53">
        <v>2.24E9</v>
      </c>
      <c r="G6884" s="49" t="s">
        <v>56</v>
      </c>
      <c r="H6884" s="51">
        <v>2020.0</v>
      </c>
      <c r="I6884" s="51">
        <v>4095881.0</v>
      </c>
      <c r="J6884" s="49" t="s">
        <v>72</v>
      </c>
      <c r="K6884" s="49" t="s">
        <v>650</v>
      </c>
    </row>
    <row r="6885">
      <c r="A6885" s="49" t="s">
        <v>14028</v>
      </c>
      <c r="B6885" s="49" t="s">
        <v>14029</v>
      </c>
      <c r="C6885" s="50">
        <v>11.06</v>
      </c>
      <c r="D6885" s="51">
        <v>-0.12</v>
      </c>
      <c r="E6885" s="52">
        <v>-0.0107</v>
      </c>
      <c r="F6885" s="53">
        <v>1.49E9</v>
      </c>
      <c r="G6885" s="49" t="s">
        <v>56</v>
      </c>
      <c r="H6885" s="51">
        <v>2018.0</v>
      </c>
      <c r="I6885" s="51">
        <v>911147.0</v>
      </c>
      <c r="J6885" s="49" t="s">
        <v>107</v>
      </c>
      <c r="K6885" s="49" t="s">
        <v>348</v>
      </c>
    </row>
    <row r="6886">
      <c r="A6886" s="49" t="s">
        <v>14030</v>
      </c>
      <c r="B6886" s="49" t="s">
        <v>14031</v>
      </c>
      <c r="C6886" s="50">
        <v>1.44</v>
      </c>
      <c r="D6886" s="51">
        <v>-0.07</v>
      </c>
      <c r="E6886" s="52">
        <v>-0.0464</v>
      </c>
      <c r="F6886" s="51">
        <v>2.9372802E7</v>
      </c>
      <c r="G6886" s="49" t="s">
        <v>56</v>
      </c>
      <c r="H6886" s="51">
        <v>2021.0</v>
      </c>
      <c r="I6886" s="51">
        <v>19402.0</v>
      </c>
      <c r="J6886" s="49" t="s">
        <v>82</v>
      </c>
      <c r="K6886" s="49" t="s">
        <v>211</v>
      </c>
    </row>
    <row r="6887">
      <c r="A6887" s="49" t="s">
        <v>14032</v>
      </c>
      <c r="B6887" s="49" t="s">
        <v>14033</v>
      </c>
      <c r="C6887" s="50">
        <v>33.88</v>
      </c>
      <c r="D6887" s="51">
        <v>-0.21</v>
      </c>
      <c r="E6887" s="52">
        <v>-0.0062</v>
      </c>
      <c r="F6887" s="53">
        <v>3.14E9</v>
      </c>
      <c r="G6887" s="49" t="s">
        <v>56</v>
      </c>
      <c r="H6887" s="51">
        <v>1993.0</v>
      </c>
      <c r="I6887" s="51">
        <v>1486531.0</v>
      </c>
      <c r="J6887" s="49" t="s">
        <v>95</v>
      </c>
      <c r="K6887" s="49" t="s">
        <v>451</v>
      </c>
    </row>
    <row r="6888">
      <c r="A6888" s="49" t="s">
        <v>14034</v>
      </c>
      <c r="B6888" s="49" t="s">
        <v>14035</v>
      </c>
      <c r="C6888" s="50">
        <v>1.5</v>
      </c>
      <c r="D6888" s="51">
        <v>0.02</v>
      </c>
      <c r="E6888" s="52">
        <v>0.0135</v>
      </c>
      <c r="F6888" s="53">
        <v>3.97E8</v>
      </c>
      <c r="G6888" s="49" t="s">
        <v>121</v>
      </c>
      <c r="H6888" s="54"/>
      <c r="I6888" s="51">
        <v>2495333.0</v>
      </c>
      <c r="J6888" s="54"/>
      <c r="K6888" s="54"/>
    </row>
    <row r="6889">
      <c r="A6889" s="49" t="s">
        <v>14036</v>
      </c>
      <c r="B6889" s="49" t="s">
        <v>14037</v>
      </c>
      <c r="C6889" s="50">
        <v>11.33</v>
      </c>
      <c r="D6889" s="51">
        <v>-0.34</v>
      </c>
      <c r="E6889" s="52">
        <v>-0.0291</v>
      </c>
      <c r="F6889" s="53">
        <v>3.43E8</v>
      </c>
      <c r="G6889" s="49" t="s">
        <v>738</v>
      </c>
      <c r="H6889" s="51">
        <v>2017.0</v>
      </c>
      <c r="I6889" s="51">
        <v>317028.0</v>
      </c>
      <c r="J6889" s="49" t="s">
        <v>82</v>
      </c>
      <c r="K6889" s="49" t="s">
        <v>83</v>
      </c>
    </row>
    <row r="6890">
      <c r="A6890" s="49" t="s">
        <v>14038</v>
      </c>
      <c r="B6890" s="49" t="s">
        <v>14039</v>
      </c>
      <c r="C6890" s="50">
        <v>411.19</v>
      </c>
      <c r="D6890" s="51">
        <v>-18.15</v>
      </c>
      <c r="E6890" s="52">
        <v>-0.0423</v>
      </c>
      <c r="F6890" s="53">
        <v>2.81E10</v>
      </c>
      <c r="G6890" s="49" t="s">
        <v>56</v>
      </c>
      <c r="H6890" s="51">
        <v>1997.0</v>
      </c>
      <c r="I6890" s="51">
        <v>1321522.0</v>
      </c>
      <c r="J6890" s="54"/>
      <c r="K6890" s="54"/>
    </row>
    <row r="6891">
      <c r="A6891" s="49" t="s">
        <v>14040</v>
      </c>
      <c r="B6891" s="49" t="s">
        <v>14041</v>
      </c>
      <c r="C6891" s="50">
        <v>2.71</v>
      </c>
      <c r="D6891" s="51">
        <v>0.05</v>
      </c>
      <c r="E6891" s="52">
        <v>0.0188</v>
      </c>
      <c r="F6891" s="53">
        <v>2.72E8</v>
      </c>
      <c r="G6891" s="49" t="s">
        <v>121</v>
      </c>
      <c r="H6891" s="54"/>
      <c r="I6891" s="51">
        <v>2089076.0</v>
      </c>
      <c r="J6891" s="54"/>
      <c r="K6891" s="54"/>
    </row>
    <row r="6892">
      <c r="A6892" s="49" t="s">
        <v>14042</v>
      </c>
      <c r="B6892" s="49" t="s">
        <v>14043</v>
      </c>
      <c r="C6892" s="50">
        <v>6.0</v>
      </c>
      <c r="D6892" s="51">
        <v>-0.03</v>
      </c>
      <c r="E6892" s="52">
        <v>-0.005</v>
      </c>
      <c r="F6892" s="51">
        <v>0.0</v>
      </c>
      <c r="G6892" s="49" t="s">
        <v>56</v>
      </c>
      <c r="H6892" s="51">
        <v>1986.0</v>
      </c>
      <c r="I6892" s="51">
        <v>959848.0</v>
      </c>
      <c r="J6892" s="49" t="s">
        <v>72</v>
      </c>
      <c r="K6892" s="49" t="s">
        <v>552</v>
      </c>
    </row>
    <row r="6893">
      <c r="A6893" s="49" t="s">
        <v>14044</v>
      </c>
      <c r="B6893" s="49" t="s">
        <v>14045</v>
      </c>
      <c r="C6893" s="50">
        <v>26.14</v>
      </c>
      <c r="D6893" s="51">
        <v>-0.1</v>
      </c>
      <c r="E6893" s="52">
        <v>-0.0038</v>
      </c>
      <c r="F6893" s="53">
        <v>2.57E9</v>
      </c>
      <c r="G6893" s="49" t="s">
        <v>56</v>
      </c>
      <c r="H6893" s="51">
        <v>2013.0</v>
      </c>
      <c r="I6893" s="51">
        <v>558824.0</v>
      </c>
      <c r="J6893" s="49" t="s">
        <v>365</v>
      </c>
      <c r="K6893" s="49" t="s">
        <v>875</v>
      </c>
    </row>
    <row r="6894">
      <c r="A6894" s="49" t="s">
        <v>14046</v>
      </c>
      <c r="B6894" s="49" t="s">
        <v>14047</v>
      </c>
      <c r="C6894" s="50">
        <v>11.95</v>
      </c>
      <c r="D6894" s="51">
        <v>0.4</v>
      </c>
      <c r="E6894" s="52">
        <v>0.0346</v>
      </c>
      <c r="F6894" s="53">
        <v>1.09E8</v>
      </c>
      <c r="G6894" s="49" t="s">
        <v>56</v>
      </c>
      <c r="H6894" s="51">
        <v>1994.0</v>
      </c>
      <c r="I6894" s="51">
        <v>22173.0</v>
      </c>
      <c r="J6894" s="49" t="s">
        <v>57</v>
      </c>
      <c r="K6894" s="49" t="s">
        <v>279</v>
      </c>
    </row>
    <row r="6895">
      <c r="A6895" s="49" t="s">
        <v>14048</v>
      </c>
      <c r="B6895" s="49" t="s">
        <v>14049</v>
      </c>
      <c r="C6895" s="50">
        <v>0.359</v>
      </c>
      <c r="D6895" s="51">
        <v>-0.001</v>
      </c>
      <c r="E6895" s="52">
        <v>-0.0028</v>
      </c>
      <c r="F6895" s="51">
        <v>7.6146619E7</v>
      </c>
      <c r="G6895" s="54"/>
      <c r="H6895" s="51">
        <v>2017.0</v>
      </c>
      <c r="I6895" s="51">
        <v>158404.0</v>
      </c>
      <c r="J6895" s="54"/>
      <c r="K6895" s="54"/>
    </row>
    <row r="6896">
      <c r="A6896" s="49" t="s">
        <v>14050</v>
      </c>
      <c r="B6896" s="49" t="s">
        <v>14051</v>
      </c>
      <c r="C6896" s="50">
        <v>3.35</v>
      </c>
      <c r="D6896" s="51">
        <v>-0.03</v>
      </c>
      <c r="E6896" s="52">
        <v>-0.0089</v>
      </c>
      <c r="F6896" s="51">
        <v>3.1141054E7</v>
      </c>
      <c r="G6896" s="49" t="s">
        <v>56</v>
      </c>
      <c r="I6896" s="51">
        <v>19305.0</v>
      </c>
      <c r="J6896" s="49" t="s">
        <v>127</v>
      </c>
      <c r="K6896" s="49" t="s">
        <v>128</v>
      </c>
    </row>
    <row r="6897">
      <c r="A6897" s="49" t="s">
        <v>14052</v>
      </c>
      <c r="B6897" s="49" t="s">
        <v>14053</v>
      </c>
      <c r="C6897" s="50">
        <v>32.75</v>
      </c>
      <c r="D6897" s="51">
        <v>-0.62</v>
      </c>
      <c r="E6897" s="52">
        <v>-0.0186</v>
      </c>
      <c r="F6897" s="53">
        <v>5.02E10</v>
      </c>
      <c r="G6897" s="49" t="s">
        <v>56</v>
      </c>
      <c r="I6897" s="51">
        <v>1.5105219E7</v>
      </c>
      <c r="J6897" s="49" t="s">
        <v>72</v>
      </c>
      <c r="K6897" s="49" t="s">
        <v>133</v>
      </c>
    </row>
    <row r="6898">
      <c r="A6898" s="49" t="s">
        <v>14054</v>
      </c>
      <c r="B6898" s="49" t="s">
        <v>14055</v>
      </c>
      <c r="C6898" s="50">
        <v>741.26</v>
      </c>
      <c r="D6898" s="51">
        <v>0.0</v>
      </c>
      <c r="E6898" s="52">
        <v>0.0</v>
      </c>
      <c r="F6898" s="54"/>
      <c r="G6898" s="49" t="s">
        <v>56</v>
      </c>
      <c r="I6898" s="51">
        <v>1091.0</v>
      </c>
      <c r="J6898" s="54"/>
      <c r="K6898" s="54"/>
    </row>
    <row r="6899">
      <c r="A6899" s="49" t="s">
        <v>14056</v>
      </c>
      <c r="B6899" s="49" t="s">
        <v>14057</v>
      </c>
      <c r="C6899" s="50">
        <v>18.71</v>
      </c>
      <c r="D6899" s="51">
        <v>0.01</v>
      </c>
      <c r="E6899" s="52">
        <v>5.0E-4</v>
      </c>
      <c r="F6899" s="54"/>
      <c r="G6899" s="49" t="s">
        <v>56</v>
      </c>
      <c r="I6899" s="51">
        <v>133095.0</v>
      </c>
      <c r="J6899" s="54"/>
      <c r="K6899" s="54"/>
    </row>
    <row r="6900">
      <c r="A6900" s="49" t="s">
        <v>14058</v>
      </c>
      <c r="B6900" s="49" t="s">
        <v>14059</v>
      </c>
      <c r="C6900" s="50">
        <v>19.75</v>
      </c>
      <c r="D6900" s="51">
        <v>-0.25</v>
      </c>
      <c r="E6900" s="52">
        <v>-0.0125</v>
      </c>
      <c r="F6900" s="54"/>
      <c r="G6900" s="49" t="s">
        <v>56</v>
      </c>
      <c r="I6900" s="51">
        <v>42050.0</v>
      </c>
      <c r="J6900" s="54"/>
      <c r="K6900" s="54"/>
    </row>
    <row r="6901">
      <c r="A6901" s="49" t="s">
        <v>14060</v>
      </c>
      <c r="B6901" s="49" t="s">
        <v>14061</v>
      </c>
      <c r="C6901" s="50">
        <v>13.5</v>
      </c>
      <c r="D6901" s="51">
        <v>-0.1</v>
      </c>
      <c r="E6901" s="52">
        <v>-0.0074</v>
      </c>
      <c r="F6901" s="54"/>
      <c r="G6901" s="49" t="s">
        <v>56</v>
      </c>
      <c r="I6901" s="51">
        <v>25653.0</v>
      </c>
      <c r="J6901" s="54"/>
      <c r="K6901" s="54"/>
    </row>
    <row r="6902">
      <c r="A6902" s="49" t="s">
        <v>14062</v>
      </c>
      <c r="B6902" s="49" t="s">
        <v>14063</v>
      </c>
      <c r="C6902" s="50">
        <v>14.57</v>
      </c>
      <c r="D6902" s="51">
        <v>0.02</v>
      </c>
      <c r="E6902" s="52">
        <v>0.0014</v>
      </c>
      <c r="F6902" s="54"/>
      <c r="G6902" s="49" t="s">
        <v>56</v>
      </c>
      <c r="I6902" s="51">
        <v>298989.0</v>
      </c>
      <c r="J6902" s="54"/>
      <c r="K6902" s="54"/>
    </row>
    <row r="6903">
      <c r="A6903" s="49" t="s">
        <v>14064</v>
      </c>
      <c r="B6903" s="49" t="s">
        <v>14065</v>
      </c>
      <c r="C6903" s="50">
        <v>16.44</v>
      </c>
      <c r="D6903" s="51">
        <v>-0.21</v>
      </c>
      <c r="E6903" s="52">
        <v>-0.0126</v>
      </c>
      <c r="F6903" s="54"/>
      <c r="G6903" s="49" t="s">
        <v>56</v>
      </c>
      <c r="I6903" s="51">
        <v>55178.0</v>
      </c>
      <c r="J6903" s="54"/>
      <c r="K6903" s="54"/>
    </row>
    <row r="6904">
      <c r="A6904" s="49" t="s">
        <v>14066</v>
      </c>
      <c r="B6904" s="49" t="s">
        <v>14067</v>
      </c>
      <c r="C6904" s="50">
        <v>10.53</v>
      </c>
      <c r="D6904" s="51">
        <v>-0.22</v>
      </c>
      <c r="E6904" s="52">
        <v>-0.0205</v>
      </c>
      <c r="F6904" s="53">
        <v>2.06E8</v>
      </c>
      <c r="G6904" s="49" t="s">
        <v>56</v>
      </c>
      <c r="H6904" s="51">
        <v>2021.0</v>
      </c>
      <c r="I6904" s="51">
        <v>7239.0</v>
      </c>
      <c r="J6904" s="49" t="s">
        <v>72</v>
      </c>
      <c r="K6904" s="49" t="s">
        <v>133</v>
      </c>
    </row>
    <row r="6905">
      <c r="A6905" s="49" t="s">
        <v>14068</v>
      </c>
      <c r="B6905" s="49" t="s">
        <v>14069</v>
      </c>
      <c r="C6905" s="50">
        <v>10.84</v>
      </c>
      <c r="D6905" s="51">
        <v>0.0</v>
      </c>
      <c r="E6905" s="52">
        <v>0.0</v>
      </c>
      <c r="F6905" s="51">
        <v>0.0</v>
      </c>
      <c r="G6905" s="49" t="s">
        <v>56</v>
      </c>
      <c r="H6905" s="51">
        <v>2021.0</v>
      </c>
      <c r="I6905" s="51">
        <v>1.0</v>
      </c>
      <c r="J6905" s="49" t="s">
        <v>72</v>
      </c>
      <c r="K6905" s="49" t="s">
        <v>73</v>
      </c>
    </row>
    <row r="6906">
      <c r="A6906" s="49" t="s">
        <v>14070</v>
      </c>
      <c r="B6906" s="49" t="s">
        <v>14071</v>
      </c>
      <c r="C6906" s="50">
        <v>10.905</v>
      </c>
      <c r="D6906" s="51">
        <v>0.0</v>
      </c>
      <c r="E6906" s="52">
        <v>0.0</v>
      </c>
      <c r="F6906" s="51">
        <v>0.0</v>
      </c>
      <c r="G6906" s="49" t="s">
        <v>56</v>
      </c>
      <c r="H6906" s="51">
        <v>2021.0</v>
      </c>
      <c r="I6906" s="51">
        <v>1.0</v>
      </c>
      <c r="J6906" s="49" t="s">
        <v>72</v>
      </c>
      <c r="K6906" s="49" t="s">
        <v>73</v>
      </c>
    </row>
    <row r="6907">
      <c r="A6907" s="49" t="s">
        <v>14072</v>
      </c>
      <c r="B6907" s="49" t="s">
        <v>14073</v>
      </c>
      <c r="C6907" s="50">
        <v>0.4733</v>
      </c>
      <c r="D6907" s="51">
        <v>0.0138</v>
      </c>
      <c r="E6907" s="52">
        <v>0.03</v>
      </c>
      <c r="F6907" s="51">
        <v>1.5977949E7</v>
      </c>
      <c r="G6907" s="49" t="s">
        <v>56</v>
      </c>
      <c r="H6907" s="51">
        <v>2014.0</v>
      </c>
      <c r="I6907" s="51">
        <v>67542.0</v>
      </c>
      <c r="J6907" s="49" t="s">
        <v>57</v>
      </c>
      <c r="K6907" s="49" t="s">
        <v>3581</v>
      </c>
    </row>
    <row r="6908">
      <c r="A6908" s="49" t="s">
        <v>14074</v>
      </c>
      <c r="B6908" s="49" t="s">
        <v>14075</v>
      </c>
      <c r="C6908" s="50">
        <v>2.33</v>
      </c>
      <c r="D6908" s="51">
        <v>-0.05</v>
      </c>
      <c r="E6908" s="52">
        <v>-0.021</v>
      </c>
      <c r="F6908" s="51">
        <v>2.07137E7</v>
      </c>
      <c r="G6908" s="49" t="s">
        <v>3183</v>
      </c>
      <c r="H6908" s="54"/>
      <c r="I6908" s="51">
        <v>35171.0</v>
      </c>
      <c r="J6908" s="49" t="s">
        <v>95</v>
      </c>
      <c r="K6908" s="49" t="s">
        <v>1315</v>
      </c>
    </row>
    <row r="6909">
      <c r="A6909" s="49" t="s">
        <v>14076</v>
      </c>
      <c r="B6909" s="49" t="s">
        <v>14077</v>
      </c>
      <c r="C6909" s="50">
        <v>1.42</v>
      </c>
      <c r="D6909" s="51">
        <v>0.003</v>
      </c>
      <c r="E6909" s="52">
        <v>0.0021</v>
      </c>
      <c r="F6909" s="51">
        <v>3.6219329E7</v>
      </c>
      <c r="G6909" s="49" t="s">
        <v>56</v>
      </c>
      <c r="I6909" s="51">
        <v>110735.0</v>
      </c>
      <c r="J6909" s="49" t="s">
        <v>223</v>
      </c>
      <c r="K6909" s="49" t="s">
        <v>953</v>
      </c>
    </row>
    <row r="6910">
      <c r="A6910" s="49" t="s">
        <v>14078</v>
      </c>
      <c r="B6910" s="49" t="s">
        <v>14079</v>
      </c>
      <c r="C6910" s="50">
        <v>37.55</v>
      </c>
      <c r="D6910" s="51">
        <v>0.13</v>
      </c>
      <c r="E6910" s="52">
        <v>0.0035</v>
      </c>
      <c r="F6910" s="53">
        <v>9.27E9</v>
      </c>
      <c r="G6910" s="49" t="s">
        <v>56</v>
      </c>
      <c r="H6910" s="51">
        <v>2016.0</v>
      </c>
      <c r="I6910" s="51">
        <v>1738831.0</v>
      </c>
      <c r="J6910" s="49" t="s">
        <v>95</v>
      </c>
      <c r="K6910" s="49" t="s">
        <v>3065</v>
      </c>
    </row>
    <row r="6911">
      <c r="A6911" s="49" t="s">
        <v>14080</v>
      </c>
      <c r="B6911" s="49" t="s">
        <v>14081</v>
      </c>
      <c r="C6911" s="50">
        <v>7.259</v>
      </c>
      <c r="D6911" s="51">
        <v>-0.231</v>
      </c>
      <c r="E6911" s="52">
        <v>-0.0308</v>
      </c>
      <c r="F6911" s="51">
        <v>9.0002229E7</v>
      </c>
      <c r="G6911" s="49" t="s">
        <v>56</v>
      </c>
      <c r="H6911" s="51">
        <v>2023.0</v>
      </c>
      <c r="I6911" s="51">
        <v>5489.0</v>
      </c>
      <c r="J6911" s="49" t="s">
        <v>127</v>
      </c>
      <c r="K6911" s="49" t="s">
        <v>441</v>
      </c>
    </row>
    <row r="6912">
      <c r="A6912" s="49" t="s">
        <v>14082</v>
      </c>
      <c r="B6912" s="49" t="s">
        <v>14083</v>
      </c>
      <c r="C6912" s="50">
        <v>1.946</v>
      </c>
      <c r="D6912" s="51">
        <v>-0.0139</v>
      </c>
      <c r="E6912" s="52">
        <v>-0.0071</v>
      </c>
      <c r="F6912" s="51">
        <v>2.4127888E7</v>
      </c>
      <c r="G6912" s="49" t="s">
        <v>56</v>
      </c>
      <c r="H6912" s="51">
        <v>2023.0</v>
      </c>
      <c r="I6912" s="51">
        <v>1805.0</v>
      </c>
      <c r="J6912" s="49" t="s">
        <v>127</v>
      </c>
      <c r="K6912" s="49" t="s">
        <v>441</v>
      </c>
    </row>
    <row r="6913">
      <c r="A6913" s="49" t="s">
        <v>14084</v>
      </c>
      <c r="B6913" s="49" t="s">
        <v>14085</v>
      </c>
      <c r="C6913" s="50">
        <v>2.08</v>
      </c>
      <c r="D6913" s="51">
        <v>0.06</v>
      </c>
      <c r="E6913" s="52">
        <v>0.0297</v>
      </c>
      <c r="F6913" s="51">
        <v>5.4881488E7</v>
      </c>
      <c r="G6913" s="49" t="s">
        <v>56</v>
      </c>
      <c r="I6913" s="51">
        <v>12299.0</v>
      </c>
      <c r="J6913" s="49" t="s">
        <v>72</v>
      </c>
      <c r="K6913" s="49" t="s">
        <v>185</v>
      </c>
    </row>
    <row r="6914">
      <c r="A6914" s="49" t="s">
        <v>14086</v>
      </c>
      <c r="B6914" s="49" t="s">
        <v>14087</v>
      </c>
      <c r="C6914" s="50">
        <v>199.94</v>
      </c>
      <c r="D6914" s="51">
        <v>-1.89</v>
      </c>
      <c r="E6914" s="52">
        <v>-0.0094</v>
      </c>
      <c r="F6914" s="53">
        <v>1.14E9</v>
      </c>
      <c r="G6914" s="49" t="s">
        <v>56</v>
      </c>
      <c r="I6914" s="51">
        <v>3561.0</v>
      </c>
      <c r="J6914" s="49" t="s">
        <v>57</v>
      </c>
      <c r="K6914" s="49" t="s">
        <v>1467</v>
      </c>
    </row>
    <row r="6915">
      <c r="A6915" s="49" t="s">
        <v>14088</v>
      </c>
      <c r="B6915" s="49" t="s">
        <v>14089</v>
      </c>
      <c r="C6915" s="50">
        <v>42.92</v>
      </c>
      <c r="D6915" s="51">
        <v>-1.37</v>
      </c>
      <c r="E6915" s="52">
        <v>-0.0309</v>
      </c>
      <c r="F6915" s="53">
        <v>3.66E9</v>
      </c>
      <c r="G6915" s="49" t="s">
        <v>56</v>
      </c>
      <c r="H6915" s="51">
        <v>1988.0</v>
      </c>
      <c r="I6915" s="51">
        <v>287536.0</v>
      </c>
      <c r="J6915" s="49" t="s">
        <v>520</v>
      </c>
      <c r="K6915" s="49" t="s">
        <v>391</v>
      </c>
    </row>
    <row r="6916">
      <c r="A6916" s="49" t="s">
        <v>14090</v>
      </c>
      <c r="B6916" s="49" t="s">
        <v>14091</v>
      </c>
      <c r="C6916" s="50">
        <v>56.75</v>
      </c>
      <c r="D6916" s="51">
        <v>-0.61</v>
      </c>
      <c r="E6916" s="52">
        <v>-0.0106</v>
      </c>
      <c r="F6916" s="53">
        <v>1.1E9</v>
      </c>
      <c r="G6916" s="49" t="s">
        <v>56</v>
      </c>
      <c r="I6916" s="51">
        <v>55344.0</v>
      </c>
      <c r="J6916" s="49" t="s">
        <v>82</v>
      </c>
      <c r="K6916" s="49" t="s">
        <v>211</v>
      </c>
    </row>
    <row r="6917">
      <c r="A6917" s="49" t="s">
        <v>14092</v>
      </c>
      <c r="B6917" s="49" t="s">
        <v>14093</v>
      </c>
      <c r="C6917" s="50">
        <v>88.71</v>
      </c>
      <c r="D6917" s="51">
        <v>0.51</v>
      </c>
      <c r="E6917" s="52">
        <v>0.0058</v>
      </c>
      <c r="F6917" s="53">
        <v>1.33E9</v>
      </c>
      <c r="G6917" s="49" t="s">
        <v>56</v>
      </c>
      <c r="H6917" s="51">
        <v>1992.0</v>
      </c>
      <c r="I6917" s="51">
        <v>65233.0</v>
      </c>
      <c r="J6917" s="49" t="s">
        <v>82</v>
      </c>
      <c r="K6917" s="49" t="s">
        <v>396</v>
      </c>
    </row>
    <row r="6918">
      <c r="A6918" s="49" t="s">
        <v>14094</v>
      </c>
      <c r="B6918" s="49" t="s">
        <v>14095</v>
      </c>
      <c r="C6918" s="50">
        <v>19.1</v>
      </c>
      <c r="D6918" s="51">
        <v>0.0</v>
      </c>
      <c r="E6918" s="52">
        <v>0.0</v>
      </c>
      <c r="F6918" s="51">
        <v>0.0</v>
      </c>
      <c r="G6918" s="49" t="s">
        <v>56</v>
      </c>
      <c r="H6918" s="51">
        <v>2004.0</v>
      </c>
      <c r="I6918" s="51">
        <v>357769.0</v>
      </c>
      <c r="J6918" s="49" t="s">
        <v>72</v>
      </c>
      <c r="K6918" s="49" t="s">
        <v>552</v>
      </c>
    </row>
    <row r="6919">
      <c r="A6919" s="49" t="s">
        <v>14096</v>
      </c>
      <c r="B6919" s="49" t="s">
        <v>14097</v>
      </c>
      <c r="C6919" s="50">
        <v>24.34</v>
      </c>
      <c r="D6919" s="51">
        <v>-0.55</v>
      </c>
      <c r="E6919" s="52">
        <v>-0.0221</v>
      </c>
      <c r="F6919" s="51">
        <v>0.0</v>
      </c>
      <c r="G6919" s="49" t="s">
        <v>56</v>
      </c>
      <c r="H6919" s="51">
        <v>2004.0</v>
      </c>
      <c r="I6919" s="51">
        <v>322646.0</v>
      </c>
      <c r="J6919" s="49" t="s">
        <v>72</v>
      </c>
      <c r="K6919" s="49" t="s">
        <v>124</v>
      </c>
    </row>
    <row r="6920">
      <c r="A6920" s="49" t="s">
        <v>14098</v>
      </c>
      <c r="B6920" s="49" t="s">
        <v>14099</v>
      </c>
      <c r="C6920" s="50">
        <v>225.82</v>
      </c>
      <c r="D6920" s="51">
        <v>-4.49</v>
      </c>
      <c r="E6920" s="52">
        <v>-0.0195</v>
      </c>
      <c r="F6920" s="53">
        <v>1.06E10</v>
      </c>
      <c r="G6920" s="49" t="s">
        <v>56</v>
      </c>
      <c r="H6920" s="51">
        <v>1999.0</v>
      </c>
      <c r="I6920" s="51">
        <v>374585.0</v>
      </c>
      <c r="J6920" s="49" t="s">
        <v>82</v>
      </c>
      <c r="K6920" s="49" t="s">
        <v>83</v>
      </c>
    </row>
    <row r="6921">
      <c r="A6921" s="49" t="s">
        <v>14100</v>
      </c>
      <c r="B6921" s="49" t="s">
        <v>14101</v>
      </c>
      <c r="C6921" s="50">
        <v>8.12</v>
      </c>
      <c r="D6921" s="51">
        <v>-0.17</v>
      </c>
      <c r="E6921" s="52">
        <v>-0.0205</v>
      </c>
      <c r="F6921" s="53">
        <v>2.77E8</v>
      </c>
      <c r="G6921" s="49" t="s">
        <v>56</v>
      </c>
      <c r="H6921" s="51">
        <v>2003.0</v>
      </c>
      <c r="I6921" s="51">
        <v>126887.0</v>
      </c>
      <c r="J6921" s="49" t="s">
        <v>68</v>
      </c>
      <c r="K6921" s="49" t="s">
        <v>69</v>
      </c>
    </row>
    <row r="6922">
      <c r="A6922" s="49" t="s">
        <v>14102</v>
      </c>
      <c r="B6922" s="49" t="s">
        <v>14103</v>
      </c>
      <c r="C6922" s="50">
        <v>46.35</v>
      </c>
      <c r="D6922" s="51">
        <v>0.04</v>
      </c>
      <c r="E6922" s="52">
        <v>9.0E-4</v>
      </c>
      <c r="F6922" s="53">
        <v>7.46E8</v>
      </c>
      <c r="G6922" s="49" t="s">
        <v>56</v>
      </c>
      <c r="H6922" s="51">
        <v>1985.0</v>
      </c>
      <c r="I6922" s="51">
        <v>88170.0</v>
      </c>
      <c r="J6922" s="49" t="s">
        <v>365</v>
      </c>
      <c r="K6922" s="49" t="s">
        <v>366</v>
      </c>
    </row>
    <row r="6923">
      <c r="A6923" s="49" t="s">
        <v>14104</v>
      </c>
      <c r="B6923" s="49" t="s">
        <v>14105</v>
      </c>
      <c r="C6923" s="50">
        <v>82.65</v>
      </c>
      <c r="D6923" s="51">
        <v>-0.55</v>
      </c>
      <c r="E6923" s="52">
        <v>-0.0066</v>
      </c>
      <c r="F6923" s="53">
        <v>3.0E8</v>
      </c>
      <c r="G6923" s="49" t="s">
        <v>56</v>
      </c>
      <c r="I6923" s="51">
        <v>12975.0</v>
      </c>
      <c r="J6923" s="49" t="s">
        <v>82</v>
      </c>
      <c r="K6923" s="49" t="s">
        <v>178</v>
      </c>
    </row>
    <row r="6924">
      <c r="A6924" s="49" t="s">
        <v>14106</v>
      </c>
      <c r="B6924" s="49" t="s">
        <v>14107</v>
      </c>
      <c r="C6924" s="50">
        <v>3.0</v>
      </c>
      <c r="D6924" s="51">
        <v>0.0</v>
      </c>
      <c r="E6924" s="52">
        <v>0.0</v>
      </c>
      <c r="F6924" s="51">
        <v>2.6633577E7</v>
      </c>
      <c r="G6924" s="49" t="s">
        <v>56</v>
      </c>
      <c r="H6924" s="51">
        <v>2021.0</v>
      </c>
      <c r="I6924" s="51">
        <v>7663.0</v>
      </c>
      <c r="J6924" s="49" t="s">
        <v>107</v>
      </c>
      <c r="K6924" s="49" t="s">
        <v>262</v>
      </c>
    </row>
    <row r="6925">
      <c r="A6925" s="49" t="s">
        <v>14108</v>
      </c>
      <c r="B6925" s="49" t="s">
        <v>14109</v>
      </c>
      <c r="C6925" s="50">
        <v>3.345</v>
      </c>
      <c r="D6925" s="51">
        <v>-0.045</v>
      </c>
      <c r="E6925" s="52">
        <v>-0.0133</v>
      </c>
      <c r="F6925" s="51">
        <v>3.0349453E7</v>
      </c>
      <c r="G6925" s="49" t="s">
        <v>67</v>
      </c>
      <c r="H6925" s="51">
        <v>2000.0</v>
      </c>
      <c r="I6925" s="51">
        <v>2033.0</v>
      </c>
      <c r="J6925" s="49" t="s">
        <v>520</v>
      </c>
      <c r="K6925" s="49" t="s">
        <v>391</v>
      </c>
    </row>
    <row r="6926">
      <c r="A6926" s="49" t="s">
        <v>14110</v>
      </c>
      <c r="B6926" s="49" t="s">
        <v>14111</v>
      </c>
      <c r="C6926" s="50">
        <v>11.77</v>
      </c>
      <c r="D6926" s="51">
        <v>0.04</v>
      </c>
      <c r="E6926" s="52">
        <v>0.0034</v>
      </c>
      <c r="F6926" s="53">
        <v>4.34E9</v>
      </c>
      <c r="G6926" s="49" t="s">
        <v>56</v>
      </c>
      <c r="H6926" s="51">
        <v>2018.0</v>
      </c>
      <c r="I6926" s="51">
        <v>515004.0</v>
      </c>
      <c r="J6926" s="49" t="s">
        <v>145</v>
      </c>
      <c r="K6926" s="49" t="s">
        <v>355</v>
      </c>
    </row>
    <row r="6927">
      <c r="A6927" s="49" t="s">
        <v>14112</v>
      </c>
      <c r="B6927" s="49" t="s">
        <v>14113</v>
      </c>
      <c r="C6927" s="50">
        <v>2.16</v>
      </c>
      <c r="D6927" s="51">
        <v>-0.18</v>
      </c>
      <c r="E6927" s="52">
        <v>-0.0769</v>
      </c>
      <c r="F6927" s="51">
        <v>4995836.0</v>
      </c>
      <c r="G6927" s="49" t="s">
        <v>56</v>
      </c>
      <c r="H6927" s="51">
        <v>2003.0</v>
      </c>
      <c r="I6927" s="51">
        <v>41584.0</v>
      </c>
      <c r="J6927" s="49" t="s">
        <v>107</v>
      </c>
      <c r="K6927" s="49" t="s">
        <v>1294</v>
      </c>
    </row>
    <row r="6928">
      <c r="A6928" s="49" t="s">
        <v>14114</v>
      </c>
      <c r="B6928" s="49" t="s">
        <v>14115</v>
      </c>
      <c r="C6928" s="50">
        <v>7.82</v>
      </c>
      <c r="D6928" s="51">
        <v>0.33</v>
      </c>
      <c r="E6928" s="52">
        <v>0.0441</v>
      </c>
      <c r="F6928" s="53">
        <v>1.24E9</v>
      </c>
      <c r="G6928" s="49" t="s">
        <v>121</v>
      </c>
      <c r="H6928" s="54"/>
      <c r="I6928" s="51">
        <v>2588158.0</v>
      </c>
      <c r="J6928" s="49" t="s">
        <v>57</v>
      </c>
      <c r="K6928" s="49" t="s">
        <v>1467</v>
      </c>
    </row>
    <row r="6929">
      <c r="A6929" s="49" t="s">
        <v>14116</v>
      </c>
      <c r="B6929" s="49" t="s">
        <v>14117</v>
      </c>
      <c r="C6929" s="50">
        <v>13.78</v>
      </c>
      <c r="D6929" s="51">
        <v>-0.1</v>
      </c>
      <c r="E6929" s="52">
        <v>-0.0072</v>
      </c>
      <c r="F6929" s="53">
        <v>4.14E8</v>
      </c>
      <c r="G6929" s="49" t="s">
        <v>56</v>
      </c>
      <c r="I6929" s="51">
        <v>274859.0</v>
      </c>
      <c r="J6929" s="49" t="s">
        <v>72</v>
      </c>
      <c r="K6929" s="49" t="s">
        <v>237</v>
      </c>
    </row>
    <row r="6930">
      <c r="A6930" s="49" t="s">
        <v>14118</v>
      </c>
      <c r="B6930" s="49" t="s">
        <v>14119</v>
      </c>
      <c r="C6930" s="50">
        <v>17.31</v>
      </c>
      <c r="D6930" s="51">
        <v>0.13</v>
      </c>
      <c r="E6930" s="52">
        <v>0.0076</v>
      </c>
      <c r="F6930" s="53">
        <v>5.1E8</v>
      </c>
      <c r="G6930" s="49" t="s">
        <v>56</v>
      </c>
      <c r="I6930" s="51">
        <v>94212.0</v>
      </c>
      <c r="J6930" s="49" t="s">
        <v>72</v>
      </c>
      <c r="K6930" s="49" t="s">
        <v>133</v>
      </c>
    </row>
    <row r="6931">
      <c r="A6931" s="49" t="s">
        <v>14120</v>
      </c>
      <c r="B6931" s="49" t="s">
        <v>14121</v>
      </c>
      <c r="C6931" s="50">
        <v>46.07</v>
      </c>
      <c r="D6931" s="51">
        <v>-0.49</v>
      </c>
      <c r="E6931" s="52">
        <v>-0.0105</v>
      </c>
      <c r="F6931" s="53">
        <v>1.14E9</v>
      </c>
      <c r="G6931" s="49" t="s">
        <v>56</v>
      </c>
      <c r="I6931" s="51">
        <v>73241.0</v>
      </c>
      <c r="J6931" s="49" t="s">
        <v>57</v>
      </c>
      <c r="K6931" s="49" t="s">
        <v>588</v>
      </c>
    </row>
    <row r="6932">
      <c r="A6932" s="49" t="s">
        <v>14122</v>
      </c>
      <c r="B6932" s="49" t="s">
        <v>14123</v>
      </c>
      <c r="C6932" s="50">
        <v>4.94</v>
      </c>
      <c r="D6932" s="51">
        <v>-0.05</v>
      </c>
      <c r="E6932" s="52">
        <v>-0.01</v>
      </c>
      <c r="F6932" s="53">
        <v>7.88E9</v>
      </c>
      <c r="G6932" s="49" t="s">
        <v>56</v>
      </c>
      <c r="I6932" s="51">
        <v>695294.0</v>
      </c>
      <c r="J6932" s="49" t="s">
        <v>72</v>
      </c>
      <c r="K6932" s="49" t="s">
        <v>650</v>
      </c>
    </row>
    <row r="6933">
      <c r="A6933" s="49" t="s">
        <v>14124</v>
      </c>
      <c r="B6933" s="49" t="s">
        <v>14125</v>
      </c>
      <c r="C6933" s="50">
        <v>1.39</v>
      </c>
      <c r="D6933" s="51">
        <v>-0.05</v>
      </c>
      <c r="E6933" s="52">
        <v>-0.0347</v>
      </c>
      <c r="F6933" s="51">
        <v>6.536829E7</v>
      </c>
      <c r="G6933" s="49" t="s">
        <v>67</v>
      </c>
      <c r="H6933" s="51">
        <v>2018.0</v>
      </c>
      <c r="I6933" s="51">
        <v>75779.0</v>
      </c>
      <c r="J6933" s="49" t="s">
        <v>95</v>
      </c>
      <c r="K6933" s="49" t="s">
        <v>215</v>
      </c>
    </row>
    <row r="6934">
      <c r="A6934" s="49" t="s">
        <v>14126</v>
      </c>
      <c r="B6934" s="49" t="s">
        <v>14127</v>
      </c>
      <c r="C6934" s="50">
        <v>16.77</v>
      </c>
      <c r="D6934" s="51">
        <v>-0.54</v>
      </c>
      <c r="E6934" s="52">
        <v>-0.0312</v>
      </c>
      <c r="F6934" s="53">
        <v>1.43E9</v>
      </c>
      <c r="G6934" s="49" t="s">
        <v>56</v>
      </c>
      <c r="H6934" s="51">
        <v>2020.0</v>
      </c>
      <c r="I6934" s="51">
        <v>16570.0</v>
      </c>
      <c r="J6934" s="49" t="s">
        <v>520</v>
      </c>
      <c r="K6934" s="49" t="s">
        <v>391</v>
      </c>
    </row>
    <row r="6935">
      <c r="A6935" s="49" t="s">
        <v>14128</v>
      </c>
      <c r="B6935" s="49" t="s">
        <v>14129</v>
      </c>
      <c r="C6935" s="50">
        <v>14.93</v>
      </c>
      <c r="D6935" s="51">
        <v>-0.85</v>
      </c>
      <c r="E6935" s="52">
        <v>-0.0539</v>
      </c>
      <c r="F6935" s="53">
        <v>1.27E9</v>
      </c>
      <c r="G6935" s="49" t="s">
        <v>56</v>
      </c>
      <c r="H6935" s="51">
        <v>2020.0</v>
      </c>
      <c r="I6935" s="51">
        <v>44071.0</v>
      </c>
      <c r="J6935" s="49" t="s">
        <v>520</v>
      </c>
      <c r="K6935" s="49" t="s">
        <v>391</v>
      </c>
    </row>
    <row r="6936">
      <c r="A6936" s="49" t="s">
        <v>14130</v>
      </c>
      <c r="B6936" s="49" t="s">
        <v>14129</v>
      </c>
      <c r="C6936" s="50">
        <v>15.44</v>
      </c>
      <c r="D6936" s="51">
        <v>-0.4</v>
      </c>
      <c r="E6936" s="52">
        <v>-0.0253</v>
      </c>
      <c r="F6936" s="53">
        <v>1.32E9</v>
      </c>
      <c r="G6936" s="49" t="s">
        <v>56</v>
      </c>
      <c r="H6936" s="51">
        <v>2021.0</v>
      </c>
      <c r="I6936" s="51">
        <v>40892.0</v>
      </c>
      <c r="J6936" s="49" t="s">
        <v>520</v>
      </c>
      <c r="K6936" s="49" t="s">
        <v>391</v>
      </c>
    </row>
    <row r="6937">
      <c r="A6937" s="49" t="s">
        <v>14131</v>
      </c>
      <c r="B6937" s="49" t="s">
        <v>14132</v>
      </c>
      <c r="C6937" s="50">
        <v>233.81</v>
      </c>
      <c r="D6937" s="51">
        <v>-3.66</v>
      </c>
      <c r="E6937" s="52">
        <v>-0.0154</v>
      </c>
      <c r="F6937" s="53">
        <v>4.35E11</v>
      </c>
      <c r="G6937" s="49" t="s">
        <v>56</v>
      </c>
      <c r="I6937" s="51">
        <v>5927134.0</v>
      </c>
      <c r="J6937" s="49" t="s">
        <v>95</v>
      </c>
      <c r="K6937" s="49" t="s">
        <v>215</v>
      </c>
    </row>
    <row r="6938">
      <c r="A6938" s="49" t="s">
        <v>14133</v>
      </c>
      <c r="B6938" s="49" t="s">
        <v>14134</v>
      </c>
      <c r="C6938" s="50">
        <v>27.39</v>
      </c>
      <c r="D6938" s="51">
        <v>0.0</v>
      </c>
      <c r="E6938" s="52">
        <v>0.0</v>
      </c>
      <c r="F6938" s="53">
        <v>1.47E8</v>
      </c>
      <c r="G6938" s="49" t="s">
        <v>56</v>
      </c>
      <c r="I6938" s="51">
        <v>3656.0</v>
      </c>
      <c r="J6938" s="49" t="s">
        <v>72</v>
      </c>
      <c r="K6938" s="49" t="s">
        <v>133</v>
      </c>
    </row>
    <row r="6939">
      <c r="A6939" s="49" t="s">
        <v>14135</v>
      </c>
      <c r="B6939" s="49" t="s">
        <v>14136</v>
      </c>
      <c r="C6939" s="50">
        <v>91.17</v>
      </c>
      <c r="D6939" s="51">
        <v>-2.67</v>
      </c>
      <c r="E6939" s="52">
        <v>-0.0285</v>
      </c>
      <c r="F6939" s="53">
        <v>3.32E9</v>
      </c>
      <c r="G6939" s="49" t="s">
        <v>56</v>
      </c>
      <c r="I6939" s="51">
        <v>897046.0</v>
      </c>
      <c r="J6939" s="49" t="s">
        <v>72</v>
      </c>
      <c r="K6939" s="49" t="s">
        <v>68</v>
      </c>
    </row>
    <row r="6940">
      <c r="A6940" s="49" t="s">
        <v>14137</v>
      </c>
      <c r="B6940" s="49" t="s">
        <v>14138</v>
      </c>
      <c r="C6940" s="50">
        <v>3.15</v>
      </c>
      <c r="D6940" s="51">
        <v>-0.11</v>
      </c>
      <c r="E6940" s="52">
        <v>-0.0337</v>
      </c>
      <c r="F6940" s="53">
        <v>1.21E8</v>
      </c>
      <c r="G6940" s="49" t="s">
        <v>138</v>
      </c>
      <c r="H6940" s="51">
        <v>2021.0</v>
      </c>
      <c r="I6940" s="51">
        <v>33747.0</v>
      </c>
      <c r="J6940" s="49" t="s">
        <v>82</v>
      </c>
      <c r="K6940" s="49" t="s">
        <v>83</v>
      </c>
    </row>
    <row r="6941">
      <c r="A6941" s="49" t="s">
        <v>14139</v>
      </c>
      <c r="B6941" s="49" t="s">
        <v>14140</v>
      </c>
      <c r="C6941" s="50">
        <v>71.18</v>
      </c>
      <c r="D6941" s="51">
        <v>0.57</v>
      </c>
      <c r="E6941" s="52">
        <v>0.0081</v>
      </c>
      <c r="F6941" s="53">
        <v>5.27E9</v>
      </c>
      <c r="G6941" s="49" t="s">
        <v>56</v>
      </c>
      <c r="H6941" s="51">
        <v>2021.0</v>
      </c>
      <c r="I6941" s="51">
        <v>740428.0</v>
      </c>
      <c r="J6941" s="49" t="s">
        <v>223</v>
      </c>
      <c r="K6941" s="49" t="s">
        <v>953</v>
      </c>
    </row>
    <row r="6942">
      <c r="A6942" s="49" t="s">
        <v>14141</v>
      </c>
      <c r="B6942" s="49" t="s">
        <v>14142</v>
      </c>
      <c r="C6942" s="50">
        <v>12.76</v>
      </c>
      <c r="D6942" s="51">
        <v>-0.14</v>
      </c>
      <c r="E6942" s="52">
        <v>-0.0109</v>
      </c>
      <c r="F6942" s="53">
        <v>6.1E10</v>
      </c>
      <c r="G6942" s="49" t="s">
        <v>144</v>
      </c>
      <c r="H6942" s="54"/>
      <c r="I6942" s="51">
        <v>2.7013953E7</v>
      </c>
      <c r="J6942" s="49" t="s">
        <v>127</v>
      </c>
      <c r="K6942" s="49" t="s">
        <v>128</v>
      </c>
    </row>
    <row r="6943">
      <c r="A6943" s="49" t="s">
        <v>14143</v>
      </c>
      <c r="B6943" s="49" t="s">
        <v>14144</v>
      </c>
      <c r="C6943" s="50">
        <v>10.66</v>
      </c>
      <c r="D6943" s="51">
        <v>-0.33</v>
      </c>
      <c r="E6943" s="52">
        <v>-0.03</v>
      </c>
      <c r="F6943" s="53">
        <v>7.37E8</v>
      </c>
      <c r="G6943" s="49" t="s">
        <v>1576</v>
      </c>
      <c r="H6943" s="51">
        <v>2021.0</v>
      </c>
      <c r="I6943" s="51">
        <v>8860.0</v>
      </c>
      <c r="J6943" s="49" t="s">
        <v>82</v>
      </c>
      <c r="K6943" s="49" t="s">
        <v>139</v>
      </c>
    </row>
    <row r="6944">
      <c r="A6944" s="49" t="s">
        <v>14145</v>
      </c>
      <c r="B6944" s="49" t="s">
        <v>14146</v>
      </c>
      <c r="C6944" s="50">
        <v>34.71</v>
      </c>
      <c r="D6944" s="51">
        <v>-1.03</v>
      </c>
      <c r="E6944" s="52">
        <v>-0.0288</v>
      </c>
      <c r="F6944" s="53">
        <v>3.27E8</v>
      </c>
      <c r="G6944" s="49" t="s">
        <v>56</v>
      </c>
      <c r="H6944" s="51">
        <v>1983.0</v>
      </c>
      <c r="I6944" s="51">
        <v>2544.0</v>
      </c>
      <c r="J6944" s="49" t="s">
        <v>72</v>
      </c>
      <c r="K6944" s="49" t="s">
        <v>124</v>
      </c>
    </row>
    <row r="6945">
      <c r="A6945" s="49" t="s">
        <v>14147</v>
      </c>
      <c r="B6945" s="49" t="s">
        <v>14148</v>
      </c>
      <c r="C6945" s="50">
        <v>1.03</v>
      </c>
      <c r="D6945" s="51">
        <v>0.0099</v>
      </c>
      <c r="E6945" s="52">
        <v>0.0097</v>
      </c>
      <c r="F6945" s="51">
        <v>5.2343363E7</v>
      </c>
      <c r="G6945" s="49" t="s">
        <v>56</v>
      </c>
      <c r="H6945" s="51">
        <v>2014.0</v>
      </c>
      <c r="I6945" s="51">
        <v>13073.0</v>
      </c>
      <c r="J6945" s="49" t="s">
        <v>82</v>
      </c>
      <c r="K6945" s="49" t="s">
        <v>498</v>
      </c>
    </row>
    <row r="6946">
      <c r="A6946" s="49" t="s">
        <v>14149</v>
      </c>
      <c r="B6946" s="49" t="s">
        <v>14150</v>
      </c>
      <c r="C6946" s="50">
        <v>2.8</v>
      </c>
      <c r="D6946" s="51">
        <v>-0.05</v>
      </c>
      <c r="E6946" s="52">
        <v>-0.0175</v>
      </c>
      <c r="F6946" s="51">
        <v>1.7175088E7</v>
      </c>
      <c r="G6946" s="49" t="s">
        <v>56</v>
      </c>
      <c r="H6946" s="51">
        <v>2018.0</v>
      </c>
      <c r="I6946" s="51">
        <v>28821.0</v>
      </c>
      <c r="J6946" s="49" t="s">
        <v>82</v>
      </c>
      <c r="K6946" s="49" t="s">
        <v>178</v>
      </c>
    </row>
    <row r="6947">
      <c r="A6947" s="49" t="s">
        <v>14151</v>
      </c>
      <c r="B6947" s="49" t="s">
        <v>14152</v>
      </c>
      <c r="C6947" s="50">
        <v>10.45</v>
      </c>
      <c r="D6947" s="51">
        <v>-0.05</v>
      </c>
      <c r="E6947" s="52">
        <v>-0.0048</v>
      </c>
      <c r="F6947" s="51">
        <v>0.0</v>
      </c>
      <c r="G6947" s="49" t="s">
        <v>56</v>
      </c>
      <c r="H6947" s="51">
        <v>2021.0</v>
      </c>
      <c r="I6947" s="51">
        <v>575.0</v>
      </c>
      <c r="J6947" s="49" t="s">
        <v>72</v>
      </c>
      <c r="K6947" s="49" t="s">
        <v>73</v>
      </c>
    </row>
    <row r="6948">
      <c r="A6948" s="49" t="s">
        <v>14153</v>
      </c>
      <c r="B6948" s="49" t="s">
        <v>14154</v>
      </c>
      <c r="C6948" s="50">
        <v>1.37</v>
      </c>
      <c r="D6948" s="51">
        <v>0.01</v>
      </c>
      <c r="E6948" s="52">
        <v>0.0074</v>
      </c>
      <c r="F6948" s="53">
        <v>1.09E8</v>
      </c>
      <c r="G6948" s="49" t="s">
        <v>56</v>
      </c>
      <c r="I6948" s="51">
        <v>243003.0</v>
      </c>
      <c r="J6948" s="49" t="s">
        <v>57</v>
      </c>
      <c r="K6948" s="49" t="s">
        <v>64</v>
      </c>
    </row>
    <row r="6949">
      <c r="A6949" s="49" t="s">
        <v>14155</v>
      </c>
      <c r="B6949" s="49" t="s">
        <v>14156</v>
      </c>
      <c r="C6949" s="50">
        <v>0.9734</v>
      </c>
      <c r="D6949" s="51">
        <v>-0.0043</v>
      </c>
      <c r="E6949" s="52">
        <v>-0.0044</v>
      </c>
      <c r="F6949" s="53">
        <v>1.23E8</v>
      </c>
      <c r="G6949" s="49" t="s">
        <v>56</v>
      </c>
      <c r="H6949" s="51">
        <v>2021.0</v>
      </c>
      <c r="I6949" s="51">
        <v>170128.0</v>
      </c>
      <c r="J6949" s="49" t="s">
        <v>82</v>
      </c>
      <c r="K6949" s="49" t="s">
        <v>83</v>
      </c>
    </row>
    <row r="6950">
      <c r="A6950" s="49" t="s">
        <v>14157</v>
      </c>
      <c r="B6950" s="49" t="s">
        <v>14158</v>
      </c>
      <c r="C6950" s="50">
        <v>14.03</v>
      </c>
      <c r="D6950" s="51">
        <v>0.02</v>
      </c>
      <c r="E6950" s="52">
        <v>0.0014</v>
      </c>
      <c r="F6950" s="51">
        <v>0.0</v>
      </c>
      <c r="G6950" s="49" t="s">
        <v>56</v>
      </c>
      <c r="I6950" s="51">
        <v>16690.0</v>
      </c>
      <c r="J6950" s="49" t="s">
        <v>72</v>
      </c>
      <c r="K6950" s="49" t="s">
        <v>481</v>
      </c>
    </row>
    <row r="6951">
      <c r="A6951" s="49" t="s">
        <v>14159</v>
      </c>
      <c r="B6951" s="49" t="s">
        <v>14160</v>
      </c>
      <c r="C6951" s="50">
        <v>42.62</v>
      </c>
      <c r="D6951" s="51">
        <v>0.0</v>
      </c>
      <c r="E6951" s="52">
        <v>0.0</v>
      </c>
      <c r="F6951" s="51">
        <v>6.332535E7</v>
      </c>
      <c r="G6951" s="49" t="s">
        <v>56</v>
      </c>
      <c r="I6951" s="51">
        <v>24.0</v>
      </c>
      <c r="J6951" s="49" t="s">
        <v>72</v>
      </c>
      <c r="K6951" s="49" t="s">
        <v>133</v>
      </c>
    </row>
    <row r="6952">
      <c r="A6952" s="49" t="s">
        <v>14161</v>
      </c>
      <c r="B6952" s="49" t="s">
        <v>14162</v>
      </c>
      <c r="C6952" s="50">
        <v>0.5231</v>
      </c>
      <c r="D6952" s="51">
        <v>-0.0345</v>
      </c>
      <c r="E6952" s="52">
        <v>-0.0619</v>
      </c>
      <c r="F6952" s="51">
        <v>1.1964435E7</v>
      </c>
      <c r="G6952" s="49" t="s">
        <v>56</v>
      </c>
      <c r="I6952" s="51">
        <v>64694.0</v>
      </c>
      <c r="J6952" s="49" t="s">
        <v>82</v>
      </c>
      <c r="K6952" s="49" t="s">
        <v>309</v>
      </c>
    </row>
    <row r="6953">
      <c r="A6953" s="49" t="s">
        <v>14163</v>
      </c>
      <c r="B6953" s="49" t="s">
        <v>14164</v>
      </c>
      <c r="C6953" s="50">
        <v>7.5</v>
      </c>
      <c r="D6953" s="51">
        <v>0.035</v>
      </c>
      <c r="E6953" s="52">
        <v>0.0047</v>
      </c>
      <c r="F6953" s="53">
        <v>1.94E8</v>
      </c>
      <c r="G6953" s="49" t="s">
        <v>121</v>
      </c>
      <c r="H6953" s="54"/>
      <c r="I6953" s="51">
        <v>5027.0</v>
      </c>
      <c r="J6953" s="49" t="s">
        <v>72</v>
      </c>
      <c r="K6953" s="49" t="s">
        <v>878</v>
      </c>
    </row>
    <row r="6954">
      <c r="A6954" s="49" t="s">
        <v>14165</v>
      </c>
      <c r="B6954" s="49" t="s">
        <v>14166</v>
      </c>
      <c r="C6954" s="50">
        <v>18.04</v>
      </c>
      <c r="D6954" s="51">
        <v>-0.28</v>
      </c>
      <c r="E6954" s="52">
        <v>-0.0153</v>
      </c>
      <c r="F6954" s="53">
        <v>9.8E8</v>
      </c>
      <c r="G6954" s="49" t="s">
        <v>56</v>
      </c>
      <c r="H6954" s="51">
        <v>2014.0</v>
      </c>
      <c r="I6954" s="51">
        <v>202818.0</v>
      </c>
      <c r="J6954" s="49" t="s">
        <v>72</v>
      </c>
      <c r="K6954" s="49" t="s">
        <v>133</v>
      </c>
    </row>
    <row r="6955">
      <c r="A6955" s="49" t="s">
        <v>14167</v>
      </c>
      <c r="B6955" s="49" t="s">
        <v>14168</v>
      </c>
      <c r="C6955" s="50">
        <v>125.95</v>
      </c>
      <c r="D6955" s="51">
        <v>-1.26</v>
      </c>
      <c r="E6955" s="52">
        <v>-0.0099</v>
      </c>
      <c r="F6955" s="53">
        <v>3.55E9</v>
      </c>
      <c r="G6955" s="49" t="s">
        <v>56</v>
      </c>
      <c r="I6955" s="51">
        <v>233394.0</v>
      </c>
      <c r="J6955" s="49" t="s">
        <v>95</v>
      </c>
      <c r="K6955" s="49" t="s">
        <v>362</v>
      </c>
    </row>
    <row r="6956">
      <c r="A6956" s="49" t="s">
        <v>14169</v>
      </c>
      <c r="B6956" s="49" t="s">
        <v>14170</v>
      </c>
      <c r="C6956" s="50">
        <v>34.09</v>
      </c>
      <c r="D6956" s="51">
        <v>-0.4</v>
      </c>
      <c r="E6956" s="52">
        <v>-0.0116</v>
      </c>
      <c r="F6956" s="53">
        <v>1.62E9</v>
      </c>
      <c r="G6956" s="49" t="s">
        <v>56</v>
      </c>
      <c r="I6956" s="51">
        <v>359832.0</v>
      </c>
      <c r="J6956" s="49" t="s">
        <v>82</v>
      </c>
      <c r="K6956" s="49" t="s">
        <v>139</v>
      </c>
    </row>
    <row r="6957">
      <c r="A6957" s="49" t="s">
        <v>14171</v>
      </c>
      <c r="B6957" s="49" t="s">
        <v>14172</v>
      </c>
      <c r="C6957" s="50">
        <v>2.74</v>
      </c>
      <c r="D6957" s="51">
        <v>-0.2</v>
      </c>
      <c r="E6957" s="52">
        <v>-0.068</v>
      </c>
      <c r="F6957" s="53">
        <v>1.01E8</v>
      </c>
      <c r="G6957" s="49" t="s">
        <v>1172</v>
      </c>
      <c r="H6957" s="51">
        <v>2023.0</v>
      </c>
      <c r="I6957" s="51">
        <v>112042.0</v>
      </c>
      <c r="J6957" s="49" t="s">
        <v>95</v>
      </c>
      <c r="K6957" s="49" t="s">
        <v>104</v>
      </c>
    </row>
    <row r="6958">
      <c r="A6958" s="49" t="s">
        <v>14173</v>
      </c>
      <c r="B6958" s="49" t="s">
        <v>14174</v>
      </c>
      <c r="C6958" s="50">
        <v>1.03</v>
      </c>
      <c r="D6958" s="51">
        <v>0.12</v>
      </c>
      <c r="E6958" s="52">
        <v>0.1319</v>
      </c>
      <c r="F6958" s="51">
        <v>5004157.0</v>
      </c>
      <c r="G6958" s="49" t="s">
        <v>56</v>
      </c>
      <c r="H6958" s="51">
        <v>2018.0</v>
      </c>
      <c r="I6958" s="51">
        <v>317652.0</v>
      </c>
      <c r="J6958" s="49" t="s">
        <v>82</v>
      </c>
      <c r="K6958" s="49" t="s">
        <v>83</v>
      </c>
    </row>
    <row r="6959">
      <c r="A6959" s="49" t="s">
        <v>14175</v>
      </c>
      <c r="B6959" s="49" t="s">
        <v>14176</v>
      </c>
      <c r="C6959" s="50">
        <v>8.01</v>
      </c>
      <c r="D6959" s="51">
        <v>-0.5</v>
      </c>
      <c r="E6959" s="52">
        <v>-0.0588</v>
      </c>
      <c r="F6959" s="51">
        <v>9.8637479E7</v>
      </c>
      <c r="G6959" s="49" t="s">
        <v>56</v>
      </c>
      <c r="I6959" s="51">
        <v>53253.0</v>
      </c>
      <c r="J6959" s="49" t="s">
        <v>107</v>
      </c>
      <c r="K6959" s="49" t="s">
        <v>262</v>
      </c>
    </row>
    <row r="6960">
      <c r="A6960" s="49" t="s">
        <v>14177</v>
      </c>
      <c r="B6960" s="49" t="s">
        <v>14178</v>
      </c>
      <c r="C6960" s="50">
        <v>29.34</v>
      </c>
      <c r="D6960" s="51">
        <v>-0.29</v>
      </c>
      <c r="E6960" s="52">
        <v>-0.0098</v>
      </c>
      <c r="F6960" s="53">
        <v>1.93E9</v>
      </c>
      <c r="G6960" s="49" t="s">
        <v>56</v>
      </c>
      <c r="H6960" s="51">
        <v>2018.0</v>
      </c>
      <c r="I6960" s="51">
        <v>218449.0</v>
      </c>
      <c r="J6960" s="49" t="s">
        <v>72</v>
      </c>
      <c r="K6960" s="49" t="s">
        <v>124</v>
      </c>
    </row>
    <row r="6961">
      <c r="A6961" s="49" t="s">
        <v>14179</v>
      </c>
      <c r="B6961" s="49" t="s">
        <v>14180</v>
      </c>
      <c r="C6961" s="50">
        <v>8.14</v>
      </c>
      <c r="D6961" s="51">
        <v>-0.08</v>
      </c>
      <c r="E6961" s="52">
        <v>-0.0097</v>
      </c>
      <c r="F6961" s="53">
        <v>3.9E8</v>
      </c>
      <c r="G6961" s="49" t="s">
        <v>56</v>
      </c>
      <c r="I6961" s="51">
        <v>108670.0</v>
      </c>
      <c r="J6961" s="49" t="s">
        <v>72</v>
      </c>
      <c r="K6961" s="49" t="s">
        <v>481</v>
      </c>
    </row>
    <row r="6962">
      <c r="A6962" s="49" t="s">
        <v>14181</v>
      </c>
      <c r="B6962" s="49" t="s">
        <v>14182</v>
      </c>
      <c r="C6962" s="50">
        <v>10.625</v>
      </c>
      <c r="D6962" s="51">
        <v>0.0</v>
      </c>
      <c r="E6962" s="52">
        <v>0.0</v>
      </c>
      <c r="F6962" s="53">
        <v>1.0E8</v>
      </c>
      <c r="G6962" s="49" t="s">
        <v>56</v>
      </c>
      <c r="H6962" s="51">
        <v>2021.0</v>
      </c>
      <c r="I6962" s="51">
        <v>166.0</v>
      </c>
      <c r="J6962" s="49" t="s">
        <v>72</v>
      </c>
      <c r="K6962" s="49" t="s">
        <v>650</v>
      </c>
    </row>
    <row r="6963">
      <c r="A6963" s="49" t="s">
        <v>14183</v>
      </c>
      <c r="B6963" s="49" t="s">
        <v>14184</v>
      </c>
      <c r="C6963" s="50">
        <v>10.59</v>
      </c>
      <c r="D6963" s="51">
        <v>-0.0101</v>
      </c>
      <c r="E6963" s="52">
        <v>-0.001</v>
      </c>
      <c r="F6963" s="53">
        <v>2.66E8</v>
      </c>
      <c r="G6963" s="49" t="s">
        <v>56</v>
      </c>
      <c r="H6963" s="51">
        <v>2021.0</v>
      </c>
      <c r="I6963" s="51">
        <v>241.0</v>
      </c>
      <c r="J6963" s="49" t="s">
        <v>72</v>
      </c>
      <c r="K6963" s="49" t="s">
        <v>650</v>
      </c>
    </row>
    <row r="6964">
      <c r="A6964" s="49" t="s">
        <v>14185</v>
      </c>
      <c r="B6964" s="49" t="s">
        <v>14186</v>
      </c>
      <c r="C6964" s="50">
        <v>0.0808</v>
      </c>
      <c r="D6964" s="51">
        <v>0.0088</v>
      </c>
      <c r="E6964" s="52">
        <v>0.1222</v>
      </c>
      <c r="F6964" s="51">
        <v>2032625.0</v>
      </c>
      <c r="G6964" s="49" t="s">
        <v>56</v>
      </c>
      <c r="H6964" s="51">
        <v>2021.0</v>
      </c>
      <c r="I6964" s="51">
        <v>1100.0</v>
      </c>
      <c r="J6964" s="49" t="s">
        <v>72</v>
      </c>
      <c r="K6964" s="49" t="s">
        <v>650</v>
      </c>
    </row>
    <row r="6965">
      <c r="A6965" s="49" t="s">
        <v>14187</v>
      </c>
      <c r="B6965" s="49" t="s">
        <v>14188</v>
      </c>
      <c r="C6965" s="50">
        <v>10.65</v>
      </c>
      <c r="D6965" s="51">
        <v>-0.0336</v>
      </c>
      <c r="E6965" s="52">
        <v>-0.0032</v>
      </c>
      <c r="F6965" s="53">
        <v>1.62E8</v>
      </c>
      <c r="G6965" s="54"/>
      <c r="H6965" s="51">
        <v>2022.0</v>
      </c>
      <c r="I6965" s="51">
        <v>200.0</v>
      </c>
      <c r="J6965" s="49" t="s">
        <v>72</v>
      </c>
      <c r="K6965" s="49" t="s">
        <v>73</v>
      </c>
    </row>
    <row r="6966">
      <c r="A6966" s="49" t="s">
        <v>14189</v>
      </c>
      <c r="B6966" s="49" t="s">
        <v>14190</v>
      </c>
      <c r="C6966" s="50">
        <v>20.79</v>
      </c>
      <c r="D6966" s="51">
        <v>0.04</v>
      </c>
      <c r="E6966" s="52">
        <v>0.0019</v>
      </c>
      <c r="F6966" s="53">
        <v>1.51E9</v>
      </c>
      <c r="G6966" s="49" t="s">
        <v>56</v>
      </c>
      <c r="H6966" s="51">
        <v>2013.0</v>
      </c>
      <c r="I6966" s="51">
        <v>670600.0</v>
      </c>
      <c r="J6966" s="49" t="s">
        <v>82</v>
      </c>
      <c r="K6966" s="49" t="s">
        <v>244</v>
      </c>
    </row>
    <row r="6967">
      <c r="A6967" s="49" t="s">
        <v>14191</v>
      </c>
      <c r="B6967" s="49" t="s">
        <v>14192</v>
      </c>
      <c r="C6967" s="50">
        <v>25.83</v>
      </c>
      <c r="D6967" s="51">
        <v>-0.85</v>
      </c>
      <c r="E6967" s="52">
        <v>-0.0319</v>
      </c>
      <c r="F6967" s="53">
        <v>1.46E9</v>
      </c>
      <c r="G6967" s="49" t="s">
        <v>56</v>
      </c>
      <c r="H6967" s="51">
        <v>1994.0</v>
      </c>
      <c r="I6967" s="51">
        <v>739606.0</v>
      </c>
      <c r="J6967" s="49" t="s">
        <v>107</v>
      </c>
      <c r="K6967" s="49" t="s">
        <v>108</v>
      </c>
    </row>
    <row r="6968">
      <c r="A6968" s="49" t="s">
        <v>14193</v>
      </c>
      <c r="B6968" s="49" t="s">
        <v>14194</v>
      </c>
      <c r="C6968" s="50">
        <v>1.36</v>
      </c>
      <c r="D6968" s="51">
        <v>-0.02</v>
      </c>
      <c r="E6968" s="52">
        <v>-0.0145</v>
      </c>
      <c r="F6968" s="51">
        <v>1.29472E7</v>
      </c>
      <c r="G6968" s="49" t="s">
        <v>56</v>
      </c>
      <c r="H6968" s="51">
        <v>2021.0</v>
      </c>
      <c r="I6968" s="51">
        <v>1229.0</v>
      </c>
      <c r="J6968" s="49" t="s">
        <v>57</v>
      </c>
      <c r="K6968" s="49" t="s">
        <v>1315</v>
      </c>
    </row>
    <row r="6969">
      <c r="A6969" s="49" t="s">
        <v>14195</v>
      </c>
      <c r="B6969" s="49" t="s">
        <v>14196</v>
      </c>
      <c r="C6969" s="50">
        <v>202.17</v>
      </c>
      <c r="D6969" s="51">
        <v>-4.03</v>
      </c>
      <c r="E6969" s="52">
        <v>-0.0195</v>
      </c>
      <c r="F6969" s="53">
        <v>3.25E10</v>
      </c>
      <c r="G6969" s="49" t="s">
        <v>56</v>
      </c>
      <c r="H6969" s="51">
        <v>2013.0</v>
      </c>
      <c r="I6969" s="51">
        <v>767399.0</v>
      </c>
      <c r="J6969" s="49" t="s">
        <v>107</v>
      </c>
      <c r="K6969" s="49" t="s">
        <v>262</v>
      </c>
    </row>
    <row r="6970">
      <c r="A6970" s="49" t="s">
        <v>14197</v>
      </c>
      <c r="B6970" s="49" t="s">
        <v>14198</v>
      </c>
      <c r="C6970" s="50">
        <v>11.0</v>
      </c>
      <c r="D6970" s="51">
        <v>-0.16</v>
      </c>
      <c r="E6970" s="52">
        <v>-0.0143</v>
      </c>
      <c r="F6970" s="53">
        <v>3.6E8</v>
      </c>
      <c r="G6970" s="49" t="s">
        <v>56</v>
      </c>
      <c r="H6970" s="51">
        <v>2020.0</v>
      </c>
      <c r="I6970" s="51">
        <v>10306.0</v>
      </c>
      <c r="J6970" s="49" t="s">
        <v>72</v>
      </c>
      <c r="K6970" s="49" t="s">
        <v>650</v>
      </c>
    </row>
    <row r="6971">
      <c r="A6971" s="49" t="s">
        <v>14199</v>
      </c>
      <c r="B6971" s="49" t="s">
        <v>14200</v>
      </c>
      <c r="C6971" s="50">
        <v>16.05</v>
      </c>
      <c r="D6971" s="51">
        <v>1.05</v>
      </c>
      <c r="E6971" s="52">
        <v>0.07</v>
      </c>
      <c r="F6971" s="53">
        <v>1.13E9</v>
      </c>
      <c r="G6971" s="49" t="s">
        <v>422</v>
      </c>
      <c r="I6971" s="51">
        <v>167454.0</v>
      </c>
      <c r="J6971" s="49" t="s">
        <v>520</v>
      </c>
      <c r="K6971" s="49" t="s">
        <v>391</v>
      </c>
    </row>
    <row r="6972">
      <c r="A6972" s="49" t="s">
        <v>14201</v>
      </c>
      <c r="B6972" s="49" t="s">
        <v>14202</v>
      </c>
      <c r="C6972" s="50">
        <v>9.78</v>
      </c>
      <c r="D6972" s="51">
        <v>-0.47</v>
      </c>
      <c r="E6972" s="52">
        <v>-0.0459</v>
      </c>
      <c r="F6972" s="53">
        <v>4.33E8</v>
      </c>
      <c r="G6972" s="49" t="s">
        <v>56</v>
      </c>
      <c r="H6972" s="51">
        <v>2021.0</v>
      </c>
      <c r="I6972" s="51">
        <v>559680.0</v>
      </c>
      <c r="J6972" s="49" t="s">
        <v>82</v>
      </c>
      <c r="K6972" s="49" t="s">
        <v>83</v>
      </c>
    </row>
    <row r="6973">
      <c r="A6973" s="49" t="s">
        <v>14203</v>
      </c>
      <c r="B6973" s="49" t="s">
        <v>14204</v>
      </c>
      <c r="C6973" s="50">
        <v>0.49</v>
      </c>
      <c r="D6973" s="51">
        <v>-0.045</v>
      </c>
      <c r="E6973" s="52">
        <v>-0.0841</v>
      </c>
      <c r="F6973" s="51">
        <v>2205657.0</v>
      </c>
      <c r="G6973" s="49" t="s">
        <v>56</v>
      </c>
      <c r="I6973" s="51">
        <v>205993.0</v>
      </c>
      <c r="J6973" s="49" t="s">
        <v>95</v>
      </c>
      <c r="K6973" s="49" t="s">
        <v>69</v>
      </c>
    </row>
    <row r="6974">
      <c r="A6974" s="49" t="s">
        <v>14205</v>
      </c>
      <c r="B6974" s="49" t="s">
        <v>14206</v>
      </c>
      <c r="C6974" s="50">
        <v>0.01</v>
      </c>
      <c r="D6974" s="51">
        <v>0.0</v>
      </c>
      <c r="E6974" s="52">
        <v>0.0</v>
      </c>
      <c r="F6974" s="51">
        <v>45013.0</v>
      </c>
      <c r="G6974" s="49" t="s">
        <v>56</v>
      </c>
      <c r="I6974" s="51">
        <v>48.0</v>
      </c>
      <c r="J6974" s="49" t="s">
        <v>107</v>
      </c>
      <c r="K6974" s="49" t="s">
        <v>348</v>
      </c>
    </row>
    <row r="6975">
      <c r="A6975" s="49" t="s">
        <v>14207</v>
      </c>
      <c r="B6975" s="49" t="s">
        <v>14208</v>
      </c>
      <c r="C6975" s="50">
        <v>2.65</v>
      </c>
      <c r="D6975" s="51">
        <v>0.15</v>
      </c>
      <c r="E6975" s="52">
        <v>0.06</v>
      </c>
      <c r="F6975" s="51">
        <v>9.8045304E7</v>
      </c>
      <c r="G6975" s="49" t="s">
        <v>56</v>
      </c>
      <c r="H6975" s="51">
        <v>2017.0</v>
      </c>
      <c r="I6975" s="51">
        <v>367166.0</v>
      </c>
      <c r="J6975" s="49" t="s">
        <v>107</v>
      </c>
      <c r="K6975" s="49" t="s">
        <v>348</v>
      </c>
    </row>
    <row r="6976">
      <c r="A6976" s="49" t="s">
        <v>14209</v>
      </c>
      <c r="B6976" s="49" t="s">
        <v>14210</v>
      </c>
      <c r="C6976" s="50">
        <v>2.2</v>
      </c>
      <c r="D6976" s="51">
        <v>0.0851</v>
      </c>
      <c r="E6976" s="52">
        <v>0.0402</v>
      </c>
      <c r="F6976" s="51">
        <v>1.2158258E7</v>
      </c>
      <c r="G6976" s="49" t="s">
        <v>56</v>
      </c>
      <c r="H6976" s="51">
        <v>2017.0</v>
      </c>
      <c r="I6976" s="51">
        <v>2086.0</v>
      </c>
      <c r="J6976" s="49" t="s">
        <v>82</v>
      </c>
      <c r="K6976" s="49" t="s">
        <v>178</v>
      </c>
    </row>
    <row r="6977">
      <c r="A6977" s="49" t="s">
        <v>14211</v>
      </c>
      <c r="B6977" s="49" t="s">
        <v>14212</v>
      </c>
      <c r="C6977" s="50">
        <v>0.8661</v>
      </c>
      <c r="D6977" s="51">
        <v>-0.0765</v>
      </c>
      <c r="E6977" s="52">
        <v>-0.0812</v>
      </c>
      <c r="F6977" s="51">
        <v>7.8191888E7</v>
      </c>
      <c r="G6977" s="49" t="s">
        <v>56</v>
      </c>
      <c r="I6977" s="51">
        <v>1176621.0</v>
      </c>
      <c r="J6977" s="49" t="s">
        <v>82</v>
      </c>
      <c r="K6977" s="49" t="s">
        <v>83</v>
      </c>
    </row>
    <row r="6978">
      <c r="A6978" s="49" t="s">
        <v>14213</v>
      </c>
      <c r="B6978" s="49" t="s">
        <v>14214</v>
      </c>
      <c r="C6978" s="50">
        <v>9.635</v>
      </c>
      <c r="D6978" s="51">
        <v>-1.305</v>
      </c>
      <c r="E6978" s="52">
        <v>-0.1193</v>
      </c>
      <c r="F6978" s="53">
        <v>6.14E8</v>
      </c>
      <c r="G6978" s="49" t="s">
        <v>56</v>
      </c>
      <c r="H6978" s="51">
        <v>2021.0</v>
      </c>
      <c r="I6978" s="51">
        <v>1421088.0</v>
      </c>
      <c r="J6978" s="49" t="s">
        <v>82</v>
      </c>
      <c r="K6978" s="49" t="s">
        <v>211</v>
      </c>
    </row>
    <row r="6979">
      <c r="A6979" s="49" t="s">
        <v>14215</v>
      </c>
      <c r="B6979" s="49" t="s">
        <v>14216</v>
      </c>
      <c r="C6979" s="50">
        <v>23.73</v>
      </c>
      <c r="D6979" s="51">
        <v>-0.49</v>
      </c>
      <c r="E6979" s="52">
        <v>-0.0202</v>
      </c>
      <c r="F6979" s="53">
        <v>3.61E9</v>
      </c>
      <c r="G6979" s="49" t="s">
        <v>56</v>
      </c>
      <c r="H6979" s="51">
        <v>2020.0</v>
      </c>
      <c r="I6979" s="51">
        <v>347284.0</v>
      </c>
      <c r="J6979" s="49" t="s">
        <v>107</v>
      </c>
      <c r="K6979" s="49" t="s">
        <v>262</v>
      </c>
    </row>
    <row r="6980">
      <c r="A6980" s="49" t="s">
        <v>14217</v>
      </c>
      <c r="B6980" s="49" t="s">
        <v>14218</v>
      </c>
      <c r="C6980" s="50">
        <v>10.98</v>
      </c>
      <c r="D6980" s="51">
        <v>0.0</v>
      </c>
      <c r="E6980" s="52">
        <v>0.0</v>
      </c>
      <c r="F6980" s="53">
        <v>1.63E8</v>
      </c>
      <c r="G6980" s="49" t="s">
        <v>56</v>
      </c>
      <c r="H6980" s="51">
        <v>2019.0</v>
      </c>
      <c r="I6980" s="51">
        <v>319.0</v>
      </c>
      <c r="J6980" s="49" t="s">
        <v>72</v>
      </c>
      <c r="K6980" s="49" t="s">
        <v>101</v>
      </c>
    </row>
    <row r="6981">
      <c r="A6981" s="49" t="s">
        <v>14219</v>
      </c>
      <c r="B6981" s="49" t="s">
        <v>14220</v>
      </c>
      <c r="C6981" s="50">
        <v>15.42</v>
      </c>
      <c r="D6981" s="51">
        <v>0.26</v>
      </c>
      <c r="E6981" s="52">
        <v>0.0172</v>
      </c>
      <c r="F6981" s="53">
        <v>2.53E9</v>
      </c>
      <c r="G6981" s="49" t="s">
        <v>121</v>
      </c>
      <c r="H6981" s="54"/>
      <c r="I6981" s="51">
        <v>933497.0</v>
      </c>
      <c r="J6981" s="54"/>
      <c r="K6981" s="54"/>
    </row>
    <row r="6982">
      <c r="A6982" s="49" t="s">
        <v>14221</v>
      </c>
      <c r="B6982" s="49" t="s">
        <v>14222</v>
      </c>
      <c r="C6982" s="50">
        <v>0.851</v>
      </c>
      <c r="D6982" s="51">
        <v>-0.0291</v>
      </c>
      <c r="E6982" s="52">
        <v>-0.0331</v>
      </c>
      <c r="F6982" s="51">
        <v>3.8863218E7</v>
      </c>
      <c r="G6982" s="49" t="s">
        <v>121</v>
      </c>
      <c r="H6982" s="54"/>
      <c r="I6982" s="51">
        <v>8165.0</v>
      </c>
      <c r="J6982" s="49" t="s">
        <v>57</v>
      </c>
      <c r="K6982" s="49" t="s">
        <v>425</v>
      </c>
    </row>
    <row r="6983">
      <c r="A6983" s="49" t="s">
        <v>14223</v>
      </c>
      <c r="B6983" s="49" t="s">
        <v>14224</v>
      </c>
      <c r="C6983" s="50">
        <v>18.56</v>
      </c>
      <c r="D6983" s="51">
        <v>-0.12</v>
      </c>
      <c r="E6983" s="52">
        <v>-0.0064</v>
      </c>
      <c r="F6983" s="53">
        <v>7.22E9</v>
      </c>
      <c r="G6983" s="49" t="s">
        <v>56</v>
      </c>
      <c r="I6983" s="51">
        <v>8077146.0</v>
      </c>
      <c r="J6983" s="49" t="s">
        <v>95</v>
      </c>
      <c r="K6983" s="49" t="s">
        <v>2120</v>
      </c>
    </row>
    <row r="6984">
      <c r="A6984" s="49" t="s">
        <v>14225</v>
      </c>
      <c r="B6984" s="49" t="s">
        <v>14226</v>
      </c>
      <c r="C6984" s="50">
        <v>0.731</v>
      </c>
      <c r="D6984" s="51">
        <v>0.011</v>
      </c>
      <c r="E6984" s="52">
        <v>0.0153</v>
      </c>
      <c r="F6984" s="51">
        <v>8.0584657E7</v>
      </c>
      <c r="G6984" s="49" t="s">
        <v>121</v>
      </c>
      <c r="H6984" s="54"/>
      <c r="I6984" s="51">
        <v>596812.0</v>
      </c>
      <c r="J6984" s="54"/>
      <c r="K6984" s="54"/>
    </row>
    <row r="6985">
      <c r="A6985" s="49" t="s">
        <v>14227</v>
      </c>
      <c r="B6985" s="49" t="s">
        <v>14228</v>
      </c>
      <c r="C6985" s="50">
        <v>8.16</v>
      </c>
      <c r="D6985" s="51">
        <v>-0.07</v>
      </c>
      <c r="E6985" s="52">
        <v>-0.0085</v>
      </c>
      <c r="F6985" s="51">
        <v>0.0</v>
      </c>
      <c r="G6985" s="49" t="s">
        <v>56</v>
      </c>
      <c r="H6985" s="51">
        <v>1993.0</v>
      </c>
      <c r="I6985" s="51">
        <v>19378.0</v>
      </c>
      <c r="J6985" s="49" t="s">
        <v>72</v>
      </c>
      <c r="K6985" s="49" t="s">
        <v>321</v>
      </c>
    </row>
    <row r="6986">
      <c r="A6986" s="49" t="s">
        <v>14229</v>
      </c>
      <c r="B6986" s="49" t="s">
        <v>14230</v>
      </c>
      <c r="C6986" s="50">
        <v>5.69</v>
      </c>
      <c r="D6986" s="51">
        <v>-0.28</v>
      </c>
      <c r="E6986" s="52">
        <v>-0.0469</v>
      </c>
      <c r="F6986" s="53">
        <v>1.31E10</v>
      </c>
      <c r="G6986" s="49" t="s">
        <v>476</v>
      </c>
      <c r="I6986" s="51">
        <v>3670088.0</v>
      </c>
      <c r="J6986" s="49" t="s">
        <v>72</v>
      </c>
      <c r="K6986" s="49" t="s">
        <v>73</v>
      </c>
    </row>
    <row r="6987">
      <c r="A6987" s="49" t="s">
        <v>14231</v>
      </c>
      <c r="B6987" s="49" t="s">
        <v>14232</v>
      </c>
      <c r="C6987" s="50">
        <v>0.81</v>
      </c>
      <c r="D6987" s="51">
        <v>-0.0464</v>
      </c>
      <c r="E6987" s="52">
        <v>-0.0542</v>
      </c>
      <c r="F6987" s="51">
        <v>0.0</v>
      </c>
      <c r="G6987" s="49" t="s">
        <v>476</v>
      </c>
      <c r="I6987" s="51">
        <v>193074.0</v>
      </c>
      <c r="J6987" s="54"/>
      <c r="K6987" s="54"/>
    </row>
    <row r="6988">
      <c r="A6988" s="49" t="s">
        <v>14233</v>
      </c>
      <c r="B6988" s="49" t="s">
        <v>14234</v>
      </c>
      <c r="C6988" s="50">
        <v>3.41</v>
      </c>
      <c r="D6988" s="51">
        <v>0.29</v>
      </c>
      <c r="E6988" s="52">
        <v>0.093</v>
      </c>
      <c r="F6988" s="53">
        <v>1.09E8</v>
      </c>
      <c r="G6988" s="49" t="s">
        <v>56</v>
      </c>
      <c r="H6988" s="51">
        <v>2021.0</v>
      </c>
      <c r="I6988" s="51">
        <v>8028.0</v>
      </c>
      <c r="J6988" s="49" t="s">
        <v>57</v>
      </c>
      <c r="K6988" s="49" t="s">
        <v>345</v>
      </c>
    </row>
    <row r="6989">
      <c r="A6989" s="49" t="s">
        <v>14235</v>
      </c>
      <c r="B6989" s="49" t="s">
        <v>14236</v>
      </c>
      <c r="C6989" s="50">
        <v>0.2099</v>
      </c>
      <c r="D6989" s="51">
        <v>9.0E-4</v>
      </c>
      <c r="E6989" s="52">
        <v>0.0043</v>
      </c>
      <c r="F6989" s="51">
        <v>6693257.0</v>
      </c>
      <c r="G6989" s="49" t="s">
        <v>56</v>
      </c>
      <c r="H6989" s="51">
        <v>2021.0</v>
      </c>
      <c r="I6989" s="51">
        <v>700.0</v>
      </c>
      <c r="J6989" s="49" t="s">
        <v>57</v>
      </c>
      <c r="K6989" s="49" t="s">
        <v>345</v>
      </c>
    </row>
    <row r="6990">
      <c r="A6990" s="49" t="s">
        <v>14237</v>
      </c>
      <c r="B6990" s="49" t="s">
        <v>14238</v>
      </c>
      <c r="C6990" s="50">
        <v>6.78</v>
      </c>
      <c r="D6990" s="51">
        <v>-0.01</v>
      </c>
      <c r="E6990" s="52">
        <v>-0.0015</v>
      </c>
      <c r="F6990" s="51">
        <v>0.0</v>
      </c>
      <c r="G6990" s="49" t="s">
        <v>56</v>
      </c>
      <c r="H6990" s="51">
        <v>2012.0</v>
      </c>
      <c r="I6990" s="51">
        <v>24784.0</v>
      </c>
      <c r="J6990" s="49" t="s">
        <v>72</v>
      </c>
      <c r="K6990" s="49" t="s">
        <v>124</v>
      </c>
    </row>
    <row r="6991">
      <c r="A6991" s="49" t="s">
        <v>14239</v>
      </c>
      <c r="B6991" s="49" t="s">
        <v>14240</v>
      </c>
      <c r="C6991" s="50">
        <v>8.29</v>
      </c>
      <c r="D6991" s="51">
        <v>-0.09</v>
      </c>
      <c r="E6991" s="52">
        <v>-0.0107</v>
      </c>
      <c r="F6991" s="53">
        <v>4.5E8</v>
      </c>
      <c r="G6991" s="49" t="s">
        <v>56</v>
      </c>
      <c r="I6991" s="51">
        <v>141879.0</v>
      </c>
      <c r="J6991" s="49" t="s">
        <v>72</v>
      </c>
      <c r="K6991" s="49" t="s">
        <v>481</v>
      </c>
    </row>
    <row r="6992">
      <c r="A6992" s="49" t="s">
        <v>14241</v>
      </c>
      <c r="B6992" s="49" t="s">
        <v>14242</v>
      </c>
      <c r="C6992" s="50">
        <v>10.86</v>
      </c>
      <c r="D6992" s="51">
        <v>-0.11</v>
      </c>
      <c r="E6992" s="52">
        <v>-0.01</v>
      </c>
      <c r="F6992" s="53">
        <v>1.69E9</v>
      </c>
      <c r="G6992" s="49" t="s">
        <v>56</v>
      </c>
      <c r="I6992" s="51">
        <v>528372.0</v>
      </c>
      <c r="J6992" s="49" t="s">
        <v>82</v>
      </c>
      <c r="K6992" s="49" t="s">
        <v>211</v>
      </c>
    </row>
    <row r="6993">
      <c r="A6993" s="49" t="s">
        <v>14243</v>
      </c>
      <c r="B6993" s="49" t="s">
        <v>14244</v>
      </c>
      <c r="C6993" s="50">
        <v>0.36</v>
      </c>
      <c r="D6993" s="51">
        <v>-0.0203</v>
      </c>
      <c r="E6993" s="52">
        <v>-0.0534</v>
      </c>
      <c r="F6993" s="51">
        <v>4.3591858E7</v>
      </c>
      <c r="G6993" s="49" t="s">
        <v>56</v>
      </c>
      <c r="H6993" s="51">
        <v>1986.0</v>
      </c>
      <c r="I6993" s="51">
        <v>451395.0</v>
      </c>
      <c r="J6993" s="49" t="s">
        <v>127</v>
      </c>
      <c r="K6993" s="49" t="s">
        <v>441</v>
      </c>
    </row>
    <row r="6994">
      <c r="A6994" s="49" t="s">
        <v>14245</v>
      </c>
      <c r="B6994" s="49" t="s">
        <v>14246</v>
      </c>
      <c r="C6994" s="50">
        <v>11.45</v>
      </c>
      <c r="D6994" s="51">
        <v>0.09</v>
      </c>
      <c r="E6994" s="52">
        <v>0.0079</v>
      </c>
      <c r="F6994" s="51">
        <v>7.6127214E7</v>
      </c>
      <c r="G6994" s="54"/>
      <c r="H6994" s="51">
        <v>2021.0</v>
      </c>
      <c r="I6994" s="51">
        <v>7163.0</v>
      </c>
      <c r="J6994" s="49" t="s">
        <v>82</v>
      </c>
      <c r="K6994" s="49" t="s">
        <v>83</v>
      </c>
    </row>
    <row r="6995">
      <c r="A6995" s="49" t="s">
        <v>14247</v>
      </c>
      <c r="B6995" s="49" t="s">
        <v>14248</v>
      </c>
      <c r="C6995" s="50">
        <v>0.255</v>
      </c>
      <c r="D6995" s="51">
        <v>-0.0015</v>
      </c>
      <c r="E6995" s="52">
        <v>-0.0059</v>
      </c>
      <c r="F6995" s="51">
        <v>1.8268176E7</v>
      </c>
      <c r="G6995" s="49" t="s">
        <v>56</v>
      </c>
      <c r="I6995" s="51">
        <v>253774.0</v>
      </c>
      <c r="J6995" s="49" t="s">
        <v>315</v>
      </c>
      <c r="K6995" s="49" t="s">
        <v>316</v>
      </c>
    </row>
    <row r="6996">
      <c r="A6996" s="49" t="s">
        <v>14249</v>
      </c>
      <c r="B6996" s="49" t="s">
        <v>14250</v>
      </c>
      <c r="C6996" s="50">
        <v>12.0</v>
      </c>
      <c r="D6996" s="51">
        <v>-0.58</v>
      </c>
      <c r="E6996" s="52">
        <v>-0.0461</v>
      </c>
      <c r="F6996" s="53">
        <v>3.39E8</v>
      </c>
      <c r="G6996" s="49" t="s">
        <v>56</v>
      </c>
      <c r="I6996" s="51">
        <v>21219.0</v>
      </c>
      <c r="J6996" s="49" t="s">
        <v>57</v>
      </c>
      <c r="K6996" s="49" t="s">
        <v>345</v>
      </c>
    </row>
    <row r="6997">
      <c r="A6997" s="49" t="s">
        <v>14251</v>
      </c>
      <c r="B6997" s="49" t="s">
        <v>14252</v>
      </c>
      <c r="C6997" s="50">
        <v>6.1</v>
      </c>
      <c r="D6997" s="51">
        <v>0.09</v>
      </c>
      <c r="E6997" s="52">
        <v>0.015</v>
      </c>
      <c r="F6997" s="51">
        <v>4.4109917E7</v>
      </c>
      <c r="G6997" s="49" t="s">
        <v>56</v>
      </c>
      <c r="H6997" s="51">
        <v>2014.0</v>
      </c>
      <c r="I6997" s="51">
        <v>10536.0</v>
      </c>
      <c r="J6997" s="49" t="s">
        <v>365</v>
      </c>
      <c r="K6997" s="49" t="s">
        <v>366</v>
      </c>
    </row>
    <row r="6998">
      <c r="A6998" s="49" t="s">
        <v>14253</v>
      </c>
      <c r="B6998" s="49" t="s">
        <v>14254</v>
      </c>
      <c r="C6998" s="50">
        <v>1.22</v>
      </c>
      <c r="D6998" s="51">
        <v>0.08</v>
      </c>
      <c r="E6998" s="52">
        <v>0.0702</v>
      </c>
      <c r="F6998" s="51">
        <v>2.7633E7</v>
      </c>
      <c r="G6998" s="54"/>
      <c r="H6998" s="51">
        <v>2020.0</v>
      </c>
      <c r="I6998" s="51">
        <v>430.0</v>
      </c>
      <c r="J6998" s="49" t="s">
        <v>107</v>
      </c>
      <c r="K6998" s="49" t="s">
        <v>108</v>
      </c>
    </row>
    <row r="6999">
      <c r="A6999" s="49" t="s">
        <v>14255</v>
      </c>
      <c r="B6999" s="49" t="s">
        <v>14256</v>
      </c>
      <c r="C6999" s="50">
        <v>16.82</v>
      </c>
      <c r="D6999" s="51">
        <v>0.57</v>
      </c>
      <c r="E6999" s="52">
        <v>0.0351</v>
      </c>
      <c r="F6999" s="53">
        <v>1.22E8</v>
      </c>
      <c r="G6999" s="49" t="s">
        <v>56</v>
      </c>
      <c r="I6999" s="51">
        <v>38090.0</v>
      </c>
      <c r="J6999" s="49" t="s">
        <v>365</v>
      </c>
      <c r="K6999" s="49" t="s">
        <v>366</v>
      </c>
    </row>
    <row r="7000">
      <c r="A7000" s="49" t="s">
        <v>14257</v>
      </c>
      <c r="B7000" s="49" t="s">
        <v>14258</v>
      </c>
      <c r="C7000" s="50">
        <v>7.58</v>
      </c>
      <c r="D7000" s="51">
        <v>-0.04</v>
      </c>
      <c r="E7000" s="52">
        <v>-0.0053</v>
      </c>
      <c r="F7000" s="53">
        <v>1.68E9</v>
      </c>
      <c r="G7000" s="49" t="s">
        <v>56</v>
      </c>
      <c r="I7000" s="51">
        <v>2263146.0</v>
      </c>
      <c r="J7000" s="49" t="s">
        <v>107</v>
      </c>
      <c r="K7000" s="49" t="s">
        <v>678</v>
      </c>
    </row>
    <row r="7001">
      <c r="A7001" s="49" t="s">
        <v>14259</v>
      </c>
      <c r="B7001" s="49" t="s">
        <v>14260</v>
      </c>
      <c r="C7001" s="50">
        <v>28.08</v>
      </c>
      <c r="D7001" s="51">
        <v>-0.66</v>
      </c>
      <c r="E7001" s="52">
        <v>-0.023</v>
      </c>
      <c r="F7001" s="53">
        <v>2.85E10</v>
      </c>
      <c r="G7001" s="49" t="s">
        <v>56</v>
      </c>
      <c r="H7001" s="51">
        <v>2018.0</v>
      </c>
      <c r="I7001" s="51">
        <v>8397522.0</v>
      </c>
      <c r="J7001" s="49" t="s">
        <v>68</v>
      </c>
      <c r="K7001" s="49" t="s">
        <v>86</v>
      </c>
    </row>
    <row r="7002">
      <c r="A7002" s="49" t="s">
        <v>14261</v>
      </c>
      <c r="B7002" s="49" t="s">
        <v>14262</v>
      </c>
      <c r="C7002" s="50">
        <v>53.64</v>
      </c>
      <c r="D7002" s="51">
        <v>-1.3</v>
      </c>
      <c r="E7002" s="52">
        <v>-0.0237</v>
      </c>
      <c r="F7002" s="53">
        <v>2.37E9</v>
      </c>
      <c r="G7002" s="49" t="s">
        <v>56</v>
      </c>
      <c r="I7002" s="51">
        <v>4780051.0</v>
      </c>
      <c r="J7002" s="49" t="s">
        <v>107</v>
      </c>
      <c r="K7002" s="49" t="s">
        <v>111</v>
      </c>
    </row>
    <row r="7003">
      <c r="A7003" s="49" t="s">
        <v>14263</v>
      </c>
      <c r="B7003" s="49" t="s">
        <v>14264</v>
      </c>
      <c r="C7003" s="50">
        <v>4.01</v>
      </c>
      <c r="D7003" s="51">
        <v>-0.19</v>
      </c>
      <c r="E7003" s="52">
        <v>-0.0452</v>
      </c>
      <c r="F7003" s="51">
        <v>1.6207165E7</v>
      </c>
      <c r="G7003" s="49" t="s">
        <v>56</v>
      </c>
      <c r="H7003" s="51">
        <v>2020.0</v>
      </c>
      <c r="I7003" s="51">
        <v>28219.0</v>
      </c>
      <c r="J7003" s="49" t="s">
        <v>95</v>
      </c>
      <c r="K7003" s="49" t="s">
        <v>1294</v>
      </c>
    </row>
    <row r="7004">
      <c r="A7004" s="49" t="s">
        <v>14265</v>
      </c>
      <c r="B7004" s="49" t="s">
        <v>14266</v>
      </c>
      <c r="C7004" s="50">
        <v>0.0066</v>
      </c>
      <c r="D7004" s="51">
        <v>-4.0E-4</v>
      </c>
      <c r="E7004" s="52">
        <v>-0.0571</v>
      </c>
      <c r="F7004" s="51">
        <v>26675.0</v>
      </c>
      <c r="G7004" s="49" t="s">
        <v>56</v>
      </c>
      <c r="H7004" s="51">
        <v>2020.0</v>
      </c>
      <c r="I7004" s="51">
        <v>151001.0</v>
      </c>
      <c r="J7004" s="49" t="s">
        <v>95</v>
      </c>
      <c r="K7004" s="49" t="s">
        <v>1294</v>
      </c>
    </row>
    <row r="7005">
      <c r="A7005" s="49" t="s">
        <v>14267</v>
      </c>
      <c r="B7005" s="49" t="s">
        <v>14268</v>
      </c>
      <c r="C7005" s="50">
        <v>6.91</v>
      </c>
      <c r="D7005" s="51">
        <v>0.65</v>
      </c>
      <c r="E7005" s="52">
        <v>0.1038</v>
      </c>
      <c r="F7005" s="53">
        <v>2.48E8</v>
      </c>
      <c r="G7005" s="49" t="s">
        <v>56</v>
      </c>
      <c r="H7005" s="51">
        <v>2022.0</v>
      </c>
      <c r="I7005" s="51">
        <v>23764.0</v>
      </c>
      <c r="J7005" s="49" t="s">
        <v>82</v>
      </c>
      <c r="K7005" s="49" t="s">
        <v>83</v>
      </c>
    </row>
    <row r="7006">
      <c r="A7006" s="49" t="s">
        <v>14269</v>
      </c>
      <c r="B7006" s="49" t="s">
        <v>14270</v>
      </c>
      <c r="C7006" s="50">
        <v>10.6</v>
      </c>
      <c r="D7006" s="51">
        <v>0.0</v>
      </c>
      <c r="E7006" s="52">
        <v>0.0</v>
      </c>
      <c r="F7006" s="51">
        <v>0.0</v>
      </c>
      <c r="G7006" s="49" t="s">
        <v>56</v>
      </c>
      <c r="H7006" s="51">
        <v>2021.0</v>
      </c>
      <c r="I7006" s="51">
        <v>12.0</v>
      </c>
      <c r="J7006" s="49" t="s">
        <v>72</v>
      </c>
      <c r="K7006" s="49" t="s">
        <v>73</v>
      </c>
    </row>
    <row r="7007">
      <c r="A7007" s="49" t="s">
        <v>14271</v>
      </c>
      <c r="B7007" s="49" t="s">
        <v>14272</v>
      </c>
      <c r="C7007" s="50">
        <v>10.69</v>
      </c>
      <c r="D7007" s="51">
        <v>0.0</v>
      </c>
      <c r="E7007" s="52">
        <v>0.0</v>
      </c>
      <c r="F7007" s="51">
        <v>0.0</v>
      </c>
      <c r="G7007" s="49" t="s">
        <v>56</v>
      </c>
      <c r="H7007" s="51">
        <v>2020.0</v>
      </c>
      <c r="I7007" s="51">
        <v>1.0</v>
      </c>
      <c r="J7007" s="49" t="s">
        <v>72</v>
      </c>
      <c r="K7007" s="49" t="s">
        <v>73</v>
      </c>
    </row>
    <row r="7008">
      <c r="A7008" s="49" t="s">
        <v>14273</v>
      </c>
      <c r="B7008" s="49" t="s">
        <v>14274</v>
      </c>
      <c r="C7008" s="50">
        <v>0.0501</v>
      </c>
      <c r="D7008" s="51">
        <v>-0.0141</v>
      </c>
      <c r="E7008" s="52">
        <v>-0.2196</v>
      </c>
      <c r="F7008" s="51">
        <v>0.0</v>
      </c>
      <c r="G7008" s="49" t="s">
        <v>56</v>
      </c>
      <c r="H7008" s="51">
        <v>2021.0</v>
      </c>
      <c r="I7008" s="51">
        <v>2261.0</v>
      </c>
      <c r="J7008" s="49" t="s">
        <v>72</v>
      </c>
      <c r="K7008" s="49" t="s">
        <v>73</v>
      </c>
    </row>
    <row r="7009">
      <c r="A7009" s="49" t="s">
        <v>14275</v>
      </c>
      <c r="B7009" s="49" t="s">
        <v>14276</v>
      </c>
      <c r="C7009" s="50">
        <v>1.02</v>
      </c>
      <c r="D7009" s="51">
        <v>-0.03</v>
      </c>
      <c r="E7009" s="52">
        <v>-0.0286</v>
      </c>
      <c r="F7009" s="51">
        <v>2.1808181E7</v>
      </c>
      <c r="G7009" s="49" t="s">
        <v>56</v>
      </c>
      <c r="H7009" s="51">
        <v>2020.0</v>
      </c>
      <c r="I7009" s="51">
        <v>70698.0</v>
      </c>
      <c r="J7009" s="49" t="s">
        <v>82</v>
      </c>
      <c r="K7009" s="49" t="s">
        <v>83</v>
      </c>
    </row>
    <row r="7010">
      <c r="A7010" s="49" t="s">
        <v>14277</v>
      </c>
      <c r="B7010" s="49" t="s">
        <v>14278</v>
      </c>
      <c r="C7010" s="50">
        <v>0.42</v>
      </c>
      <c r="D7010" s="51">
        <v>-0.0299</v>
      </c>
      <c r="E7010" s="52">
        <v>-0.0665</v>
      </c>
      <c r="F7010" s="51">
        <v>6710015.0</v>
      </c>
      <c r="G7010" s="54"/>
      <c r="H7010" s="51">
        <v>2021.0</v>
      </c>
      <c r="I7010" s="51">
        <v>114373.0</v>
      </c>
      <c r="J7010" s="49" t="s">
        <v>145</v>
      </c>
      <c r="K7010" s="49" t="s">
        <v>146</v>
      </c>
    </row>
    <row r="7011">
      <c r="A7011" s="49" t="s">
        <v>14279</v>
      </c>
      <c r="B7011" s="49" t="s">
        <v>14280</v>
      </c>
      <c r="C7011" s="50">
        <v>0.9955</v>
      </c>
      <c r="D7011" s="51">
        <v>-0.0645</v>
      </c>
      <c r="E7011" s="52">
        <v>-0.0609</v>
      </c>
      <c r="F7011" s="51">
        <v>859379.0</v>
      </c>
      <c r="G7011" s="49" t="s">
        <v>56</v>
      </c>
      <c r="I7011" s="51">
        <v>156402.0</v>
      </c>
      <c r="J7011" s="49" t="s">
        <v>68</v>
      </c>
      <c r="K7011" s="49" t="s">
        <v>1658</v>
      </c>
    </row>
    <row r="7012">
      <c r="A7012" s="49" t="s">
        <v>14281</v>
      </c>
      <c r="B7012" s="49" t="s">
        <v>14282</v>
      </c>
      <c r="C7012" s="50">
        <v>9.93</v>
      </c>
      <c r="D7012" s="51">
        <v>-0.27</v>
      </c>
      <c r="E7012" s="52">
        <v>-0.0265</v>
      </c>
      <c r="F7012" s="53">
        <v>4.03E8</v>
      </c>
      <c r="G7012" s="49" t="s">
        <v>144</v>
      </c>
      <c r="H7012" s="51">
        <v>2021.0</v>
      </c>
      <c r="I7012" s="51">
        <v>73021.0</v>
      </c>
      <c r="J7012" s="49" t="s">
        <v>72</v>
      </c>
      <c r="K7012" s="49" t="s">
        <v>124</v>
      </c>
    </row>
    <row r="7013">
      <c r="A7013" s="49" t="s">
        <v>14283</v>
      </c>
      <c r="B7013" s="49" t="s">
        <v>14284</v>
      </c>
      <c r="C7013" s="50">
        <v>0.9218</v>
      </c>
      <c r="D7013" s="51">
        <v>-0.0121</v>
      </c>
      <c r="E7013" s="52">
        <v>-0.013</v>
      </c>
      <c r="F7013" s="51">
        <v>6.3725267E7</v>
      </c>
      <c r="G7013" s="49" t="s">
        <v>67</v>
      </c>
      <c r="H7013" s="51">
        <v>2018.0</v>
      </c>
      <c r="I7013" s="51">
        <v>35335.0</v>
      </c>
      <c r="J7013" s="49" t="s">
        <v>95</v>
      </c>
      <c r="K7013" s="49" t="s">
        <v>1246</v>
      </c>
    </row>
    <row r="7014">
      <c r="A7014" s="49" t="s">
        <v>14285</v>
      </c>
      <c r="B7014" s="49" t="s">
        <v>14286</v>
      </c>
      <c r="C7014" s="50">
        <v>14.75</v>
      </c>
      <c r="D7014" s="51">
        <v>-0.38</v>
      </c>
      <c r="E7014" s="52">
        <v>-0.0251</v>
      </c>
      <c r="F7014" s="53">
        <v>8.64E9</v>
      </c>
      <c r="G7014" s="49" t="s">
        <v>67</v>
      </c>
      <c r="H7014" s="51">
        <v>2012.0</v>
      </c>
      <c r="I7014" s="51">
        <v>2117667.0</v>
      </c>
      <c r="J7014" s="49" t="s">
        <v>95</v>
      </c>
      <c r="K7014" s="49" t="s">
        <v>707</v>
      </c>
    </row>
    <row r="7015">
      <c r="A7015" s="49" t="s">
        <v>14287</v>
      </c>
      <c r="B7015" s="49" t="s">
        <v>14288</v>
      </c>
      <c r="C7015" s="50">
        <v>8.2</v>
      </c>
      <c r="D7015" s="51">
        <v>-0.18</v>
      </c>
      <c r="E7015" s="52">
        <v>-0.0215</v>
      </c>
      <c r="F7015" s="53">
        <v>1.1E9</v>
      </c>
      <c r="G7015" s="49" t="s">
        <v>56</v>
      </c>
      <c r="H7015" s="51">
        <v>2019.0</v>
      </c>
      <c r="I7015" s="51">
        <v>1066527.0</v>
      </c>
      <c r="J7015" s="49" t="s">
        <v>82</v>
      </c>
      <c r="K7015" s="49" t="s">
        <v>139</v>
      </c>
    </row>
    <row r="7016">
      <c r="A7016" s="49" t="s">
        <v>14289</v>
      </c>
      <c r="B7016" s="49" t="s">
        <v>14290</v>
      </c>
      <c r="C7016" s="50">
        <v>7.31</v>
      </c>
      <c r="D7016" s="51">
        <v>-0.13</v>
      </c>
      <c r="E7016" s="52">
        <v>-0.0175</v>
      </c>
      <c r="F7016" s="53">
        <v>1.19E8</v>
      </c>
      <c r="G7016" s="49" t="s">
        <v>56</v>
      </c>
      <c r="I7016" s="51">
        <v>104499.0</v>
      </c>
      <c r="J7016" s="49" t="s">
        <v>95</v>
      </c>
      <c r="K7016" s="49" t="s">
        <v>379</v>
      </c>
    </row>
    <row r="7017">
      <c r="A7017" s="49" t="s">
        <v>14291</v>
      </c>
      <c r="B7017" s="49" t="s">
        <v>14292</v>
      </c>
      <c r="C7017" s="50">
        <v>0.616</v>
      </c>
      <c r="D7017" s="51">
        <v>-0.1262</v>
      </c>
      <c r="E7017" s="52">
        <v>-0.17</v>
      </c>
      <c r="F7017" s="51">
        <v>1.1856421E7</v>
      </c>
      <c r="G7017" s="49" t="s">
        <v>56</v>
      </c>
      <c r="H7017" s="51">
        <v>2020.0</v>
      </c>
      <c r="I7017" s="51">
        <v>542690.0</v>
      </c>
      <c r="J7017" s="49" t="s">
        <v>82</v>
      </c>
      <c r="K7017" s="49" t="s">
        <v>83</v>
      </c>
    </row>
    <row r="7018">
      <c r="A7018" s="49" t="s">
        <v>14293</v>
      </c>
      <c r="B7018" s="49" t="s">
        <v>14294</v>
      </c>
      <c r="C7018" s="50">
        <v>18.35</v>
      </c>
      <c r="D7018" s="51">
        <v>-0.03</v>
      </c>
      <c r="E7018" s="52">
        <v>-0.0016</v>
      </c>
      <c r="F7018" s="53">
        <v>2.99E9</v>
      </c>
      <c r="G7018" s="49" t="s">
        <v>56</v>
      </c>
      <c r="H7018" s="51">
        <v>2015.0</v>
      </c>
      <c r="I7018" s="51">
        <v>610159.0</v>
      </c>
      <c r="J7018" s="49" t="s">
        <v>72</v>
      </c>
      <c r="K7018" s="49" t="s">
        <v>185</v>
      </c>
    </row>
    <row r="7019">
      <c r="A7019" s="49" t="s">
        <v>14295</v>
      </c>
      <c r="B7019" s="49" t="s">
        <v>14296</v>
      </c>
      <c r="C7019" s="50">
        <v>0.69</v>
      </c>
      <c r="D7019" s="51">
        <v>-0.011</v>
      </c>
      <c r="E7019" s="52">
        <v>-0.0157</v>
      </c>
      <c r="F7019" s="51">
        <v>2.6620444E7</v>
      </c>
      <c r="G7019" s="49" t="s">
        <v>56</v>
      </c>
      <c r="H7019" s="51">
        <v>2005.0</v>
      </c>
      <c r="I7019" s="51">
        <v>49043.0</v>
      </c>
      <c r="J7019" s="49" t="s">
        <v>82</v>
      </c>
      <c r="K7019" s="49" t="s">
        <v>83</v>
      </c>
    </row>
    <row r="7020">
      <c r="A7020" s="49" t="s">
        <v>14297</v>
      </c>
      <c r="B7020" s="49" t="s">
        <v>14298</v>
      </c>
      <c r="C7020" s="50">
        <v>3.53</v>
      </c>
      <c r="D7020" s="51">
        <v>0.2</v>
      </c>
      <c r="E7020" s="52">
        <v>0.0601</v>
      </c>
      <c r="F7020" s="51">
        <v>8392088.0</v>
      </c>
      <c r="G7020" s="49" t="s">
        <v>56</v>
      </c>
      <c r="H7020" s="51">
        <v>2013.0</v>
      </c>
      <c r="I7020" s="51">
        <v>2366.0</v>
      </c>
      <c r="J7020" s="49" t="s">
        <v>520</v>
      </c>
      <c r="K7020" s="49" t="s">
        <v>391</v>
      </c>
    </row>
    <row r="7021">
      <c r="A7021" s="49" t="s">
        <v>14299</v>
      </c>
      <c r="B7021" s="49" t="s">
        <v>14300</v>
      </c>
      <c r="C7021" s="50">
        <v>31.22</v>
      </c>
      <c r="D7021" s="51">
        <v>0.04</v>
      </c>
      <c r="E7021" s="52">
        <v>0.0013</v>
      </c>
      <c r="F7021" s="53">
        <v>2.76E9</v>
      </c>
      <c r="G7021" s="54"/>
      <c r="H7021" s="51">
        <v>2019.0</v>
      </c>
      <c r="I7021" s="51">
        <v>654754.0</v>
      </c>
      <c r="J7021" s="49" t="s">
        <v>223</v>
      </c>
      <c r="K7021" s="49" t="s">
        <v>953</v>
      </c>
    </row>
    <row r="7022">
      <c r="A7022" s="49" t="s">
        <v>14301</v>
      </c>
      <c r="B7022" s="49" t="s">
        <v>14302</v>
      </c>
      <c r="C7022" s="50">
        <v>10.99</v>
      </c>
      <c r="D7022" s="51">
        <v>-0.03</v>
      </c>
      <c r="E7022" s="52">
        <v>-0.0027</v>
      </c>
      <c r="F7022" s="53">
        <v>4.53E8</v>
      </c>
      <c r="G7022" s="49" t="s">
        <v>56</v>
      </c>
      <c r="H7022" s="51">
        <v>2020.0</v>
      </c>
      <c r="I7022" s="51">
        <v>187788.0</v>
      </c>
      <c r="J7022" s="49" t="s">
        <v>145</v>
      </c>
      <c r="K7022" s="49" t="s">
        <v>355</v>
      </c>
    </row>
    <row r="7023">
      <c r="A7023" s="49" t="s">
        <v>14303</v>
      </c>
      <c r="B7023" s="49" t="s">
        <v>14304</v>
      </c>
      <c r="C7023" s="50">
        <v>8.99</v>
      </c>
      <c r="D7023" s="51">
        <v>-0.06</v>
      </c>
      <c r="E7023" s="52">
        <v>-0.0066</v>
      </c>
      <c r="F7023" s="53">
        <v>1.5E10</v>
      </c>
      <c r="G7023" s="49" t="s">
        <v>144</v>
      </c>
      <c r="H7023" s="51">
        <v>2020.0</v>
      </c>
      <c r="I7023" s="51">
        <v>2492291.0</v>
      </c>
      <c r="J7023" s="49" t="s">
        <v>520</v>
      </c>
      <c r="K7023" s="49" t="s">
        <v>391</v>
      </c>
    </row>
    <row r="7024">
      <c r="A7024" s="49" t="s">
        <v>14305</v>
      </c>
      <c r="B7024" s="49" t="s">
        <v>14306</v>
      </c>
      <c r="C7024" s="50">
        <v>0.8</v>
      </c>
      <c r="D7024" s="51">
        <v>0.0</v>
      </c>
      <c r="E7024" s="52">
        <v>0.0</v>
      </c>
      <c r="F7024" s="51">
        <v>1.445187E7</v>
      </c>
      <c r="G7024" s="49" t="s">
        <v>56</v>
      </c>
      <c r="I7024" s="51">
        <v>2870.0</v>
      </c>
      <c r="J7024" s="49" t="s">
        <v>223</v>
      </c>
      <c r="K7024" s="49" t="s">
        <v>224</v>
      </c>
    </row>
    <row r="7025">
      <c r="A7025" s="49" t="s">
        <v>14307</v>
      </c>
      <c r="B7025" s="49" t="s">
        <v>14308</v>
      </c>
      <c r="C7025" s="50">
        <v>1.2101</v>
      </c>
      <c r="D7025" s="51">
        <v>0.0401</v>
      </c>
      <c r="E7025" s="52">
        <v>0.0343</v>
      </c>
      <c r="F7025" s="51">
        <v>1.105393E7</v>
      </c>
      <c r="G7025" s="49" t="s">
        <v>504</v>
      </c>
      <c r="H7025" s="54"/>
      <c r="I7025" s="51">
        <v>5346.0</v>
      </c>
      <c r="J7025" s="49" t="s">
        <v>57</v>
      </c>
      <c r="K7025" s="49" t="s">
        <v>111</v>
      </c>
    </row>
    <row r="7026">
      <c r="A7026" s="49" t="s">
        <v>14309</v>
      </c>
      <c r="B7026" s="49" t="s">
        <v>14310</v>
      </c>
      <c r="C7026" s="50">
        <v>7.25</v>
      </c>
      <c r="D7026" s="51">
        <v>-0.04</v>
      </c>
      <c r="E7026" s="52">
        <v>-0.0055</v>
      </c>
      <c r="F7026" s="53">
        <v>3.22E8</v>
      </c>
      <c r="G7026" s="49" t="s">
        <v>56</v>
      </c>
      <c r="H7026" s="51">
        <v>1993.0</v>
      </c>
      <c r="I7026" s="51">
        <v>153117.0</v>
      </c>
      <c r="J7026" s="49" t="s">
        <v>72</v>
      </c>
      <c r="K7026" s="49" t="s">
        <v>552</v>
      </c>
    </row>
    <row r="7027">
      <c r="A7027" s="49" t="s">
        <v>14311</v>
      </c>
      <c r="B7027" s="49" t="s">
        <v>14312</v>
      </c>
      <c r="C7027" s="50">
        <v>8.13</v>
      </c>
      <c r="D7027" s="51">
        <v>-0.06</v>
      </c>
      <c r="E7027" s="52">
        <v>-0.0073</v>
      </c>
      <c r="F7027" s="53">
        <v>4.5E8</v>
      </c>
      <c r="G7027" s="49" t="s">
        <v>56</v>
      </c>
      <c r="I7027" s="51">
        <v>99445.0</v>
      </c>
      <c r="J7027" s="49" t="s">
        <v>72</v>
      </c>
      <c r="K7027" s="49" t="s">
        <v>481</v>
      </c>
    </row>
    <row r="7028">
      <c r="A7028" s="49" t="s">
        <v>14313</v>
      </c>
      <c r="B7028" s="49" t="s">
        <v>14314</v>
      </c>
      <c r="C7028" s="50">
        <v>10.1</v>
      </c>
      <c r="D7028" s="51">
        <v>-0.28</v>
      </c>
      <c r="E7028" s="52">
        <v>-0.027</v>
      </c>
      <c r="F7028" s="53">
        <v>1.01E9</v>
      </c>
      <c r="G7028" s="49" t="s">
        <v>56</v>
      </c>
      <c r="H7028" s="51">
        <v>2015.0</v>
      </c>
      <c r="I7028" s="51">
        <v>1367876.0</v>
      </c>
      <c r="J7028" s="49" t="s">
        <v>82</v>
      </c>
      <c r="K7028" s="49" t="s">
        <v>83</v>
      </c>
    </row>
    <row r="7029">
      <c r="A7029" s="49" t="s">
        <v>14315</v>
      </c>
      <c r="B7029" s="49" t="s">
        <v>14316</v>
      </c>
      <c r="C7029" s="50">
        <v>1.37</v>
      </c>
      <c r="D7029" s="51">
        <v>0.0</v>
      </c>
      <c r="E7029" s="52">
        <v>0.0</v>
      </c>
      <c r="F7029" s="51">
        <v>8772143.0</v>
      </c>
      <c r="G7029" s="49" t="s">
        <v>56</v>
      </c>
      <c r="H7029" s="51">
        <v>2021.0</v>
      </c>
      <c r="I7029" s="51">
        <v>127127.0</v>
      </c>
      <c r="J7029" s="49" t="s">
        <v>95</v>
      </c>
      <c r="K7029" s="49" t="s">
        <v>1289</v>
      </c>
    </row>
    <row r="7030">
      <c r="A7030" s="49" t="s">
        <v>14317</v>
      </c>
      <c r="B7030" s="49" t="s">
        <v>14318</v>
      </c>
      <c r="C7030" s="50">
        <v>1.35</v>
      </c>
      <c r="D7030" s="51">
        <v>-0.02</v>
      </c>
      <c r="E7030" s="52">
        <v>-0.0146</v>
      </c>
      <c r="F7030" s="53">
        <v>2.66E8</v>
      </c>
      <c r="G7030" s="49" t="s">
        <v>56</v>
      </c>
      <c r="H7030" s="51">
        <v>2021.0</v>
      </c>
      <c r="I7030" s="51">
        <v>1088741.0</v>
      </c>
      <c r="J7030" s="49" t="s">
        <v>57</v>
      </c>
      <c r="K7030" s="49" t="s">
        <v>2603</v>
      </c>
    </row>
    <row r="7031">
      <c r="A7031" s="49" t="s">
        <v>14319</v>
      </c>
      <c r="B7031" s="49" t="s">
        <v>14320</v>
      </c>
      <c r="C7031" s="50">
        <v>24.4</v>
      </c>
      <c r="D7031" s="51">
        <v>0.47</v>
      </c>
      <c r="E7031" s="52">
        <v>0.0196</v>
      </c>
      <c r="F7031" s="53">
        <v>3.62E8</v>
      </c>
      <c r="G7031" s="49" t="s">
        <v>56</v>
      </c>
      <c r="I7031" s="51">
        <v>67764.0</v>
      </c>
      <c r="J7031" s="49" t="s">
        <v>145</v>
      </c>
      <c r="K7031" s="49" t="s">
        <v>254</v>
      </c>
    </row>
    <row r="7032">
      <c r="A7032" s="49" t="s">
        <v>14321</v>
      </c>
      <c r="B7032" s="49" t="s">
        <v>14322</v>
      </c>
      <c r="C7032" s="50">
        <v>2.46</v>
      </c>
      <c r="D7032" s="51">
        <v>-0.02</v>
      </c>
      <c r="E7032" s="52">
        <v>-0.0081</v>
      </c>
      <c r="F7032" s="53">
        <v>2.52E8</v>
      </c>
      <c r="G7032" s="54"/>
      <c r="H7032" s="54"/>
      <c r="I7032" s="51">
        <v>221684.0</v>
      </c>
      <c r="J7032" s="49" t="s">
        <v>107</v>
      </c>
      <c r="K7032" s="49" t="s">
        <v>108</v>
      </c>
    </row>
    <row r="7033">
      <c r="A7033" s="49" t="s">
        <v>14323</v>
      </c>
      <c r="B7033" s="49" t="s">
        <v>14324</v>
      </c>
      <c r="C7033" s="50">
        <v>132.42</v>
      </c>
      <c r="D7033" s="51">
        <v>-1.61</v>
      </c>
      <c r="E7033" s="52">
        <v>-0.012</v>
      </c>
      <c r="F7033" s="53">
        <v>4.68E10</v>
      </c>
      <c r="G7033" s="49" t="s">
        <v>56</v>
      </c>
      <c r="I7033" s="51">
        <v>2996539.0</v>
      </c>
      <c r="J7033" s="49" t="s">
        <v>223</v>
      </c>
      <c r="K7033" s="49" t="s">
        <v>2349</v>
      </c>
    </row>
    <row r="7034">
      <c r="A7034" s="49" t="s">
        <v>14325</v>
      </c>
      <c r="B7034" s="49" t="s">
        <v>14326</v>
      </c>
      <c r="C7034" s="50">
        <v>6.15</v>
      </c>
      <c r="D7034" s="51">
        <v>-0.05</v>
      </c>
      <c r="E7034" s="52">
        <v>-0.0081</v>
      </c>
      <c r="F7034" s="53">
        <v>6.82E8</v>
      </c>
      <c r="G7034" s="54"/>
      <c r="H7034" s="51">
        <v>2013.0</v>
      </c>
      <c r="I7034" s="51">
        <v>939481.0</v>
      </c>
      <c r="J7034" s="49" t="s">
        <v>95</v>
      </c>
      <c r="K7034" s="49" t="s">
        <v>96</v>
      </c>
    </row>
    <row r="7035">
      <c r="A7035" s="49" t="s">
        <v>14327</v>
      </c>
      <c r="B7035" s="49" t="s">
        <v>14328</v>
      </c>
      <c r="C7035" s="50">
        <v>9.43</v>
      </c>
      <c r="D7035" s="51">
        <v>-0.04</v>
      </c>
      <c r="E7035" s="52">
        <v>-0.0042</v>
      </c>
      <c r="F7035" s="51">
        <v>0.0</v>
      </c>
      <c r="G7035" s="49" t="s">
        <v>56</v>
      </c>
      <c r="H7035" s="51">
        <v>1989.0</v>
      </c>
      <c r="I7035" s="51">
        <v>16011.0</v>
      </c>
      <c r="J7035" s="49" t="s">
        <v>72</v>
      </c>
      <c r="K7035" s="49" t="s">
        <v>481</v>
      </c>
    </row>
    <row r="7036">
      <c r="A7036" s="49" t="s">
        <v>14329</v>
      </c>
      <c r="B7036" s="49" t="s">
        <v>14330</v>
      </c>
      <c r="C7036" s="50">
        <v>70.29</v>
      </c>
      <c r="D7036" s="51">
        <v>-2.16</v>
      </c>
      <c r="E7036" s="52">
        <v>-0.0298</v>
      </c>
      <c r="F7036" s="53">
        <v>1.73E10</v>
      </c>
      <c r="G7036" s="49" t="s">
        <v>56</v>
      </c>
      <c r="H7036" s="51">
        <v>2023.0</v>
      </c>
      <c r="I7036" s="51">
        <v>2867355.0</v>
      </c>
      <c r="J7036" s="49" t="s">
        <v>57</v>
      </c>
      <c r="K7036" s="49" t="s">
        <v>58</v>
      </c>
    </row>
    <row r="7037">
      <c r="A7037" s="49" t="s">
        <v>14331</v>
      </c>
      <c r="B7037" s="49" t="s">
        <v>14332</v>
      </c>
      <c r="C7037" s="50">
        <v>8.09</v>
      </c>
      <c r="D7037" s="51">
        <v>-0.12</v>
      </c>
      <c r="E7037" s="52">
        <v>-0.0146</v>
      </c>
      <c r="F7037" s="53">
        <v>4.11E9</v>
      </c>
      <c r="G7037" s="49" t="s">
        <v>56</v>
      </c>
      <c r="I7037" s="51">
        <v>3718428.0</v>
      </c>
      <c r="J7037" s="49" t="s">
        <v>72</v>
      </c>
      <c r="K7037" s="49" t="s">
        <v>133</v>
      </c>
    </row>
    <row r="7038">
      <c r="A7038" s="49" t="s">
        <v>14333</v>
      </c>
      <c r="B7038" s="49" t="s">
        <v>14334</v>
      </c>
      <c r="C7038" s="50">
        <v>20.9</v>
      </c>
      <c r="D7038" s="51">
        <v>-0.1</v>
      </c>
      <c r="E7038" s="52">
        <v>-0.0048</v>
      </c>
      <c r="F7038" s="53">
        <v>1.06E10</v>
      </c>
      <c r="G7038" s="49" t="s">
        <v>56</v>
      </c>
      <c r="I7038" s="51">
        <v>19519.0</v>
      </c>
      <c r="J7038" s="49" t="s">
        <v>72</v>
      </c>
      <c r="K7038" s="49" t="s">
        <v>133</v>
      </c>
    </row>
    <row r="7039">
      <c r="A7039" s="49" t="s">
        <v>14335</v>
      </c>
      <c r="B7039" s="49" t="s">
        <v>14336</v>
      </c>
      <c r="C7039" s="50">
        <v>16.95</v>
      </c>
      <c r="D7039" s="51">
        <v>-0.6</v>
      </c>
      <c r="E7039" s="52">
        <v>-0.0342</v>
      </c>
      <c r="F7039" s="53">
        <v>8.6E9</v>
      </c>
      <c r="G7039" s="49" t="s">
        <v>56</v>
      </c>
      <c r="I7039" s="51">
        <v>86952.0</v>
      </c>
      <c r="J7039" s="49" t="s">
        <v>72</v>
      </c>
      <c r="K7039" s="49" t="s">
        <v>133</v>
      </c>
    </row>
    <row r="7040">
      <c r="A7040" s="49" t="s">
        <v>14337</v>
      </c>
      <c r="B7040" s="49" t="s">
        <v>14338</v>
      </c>
      <c r="C7040" s="50">
        <v>2.15</v>
      </c>
      <c r="D7040" s="51">
        <v>-0.14</v>
      </c>
      <c r="E7040" s="52">
        <v>-0.0611</v>
      </c>
      <c r="F7040" s="51">
        <v>2.13495E7</v>
      </c>
      <c r="G7040" s="49" t="s">
        <v>121</v>
      </c>
      <c r="H7040" s="51">
        <v>2020.0</v>
      </c>
      <c r="I7040" s="51">
        <v>15006.0</v>
      </c>
      <c r="J7040" s="49" t="s">
        <v>57</v>
      </c>
      <c r="K7040" s="49" t="s">
        <v>1315</v>
      </c>
    </row>
    <row r="7041">
      <c r="A7041" s="49" t="s">
        <v>14339</v>
      </c>
      <c r="B7041" s="49" t="s">
        <v>14340</v>
      </c>
      <c r="C7041" s="50">
        <v>202.69</v>
      </c>
      <c r="D7041" s="51">
        <v>-1.05</v>
      </c>
      <c r="E7041" s="52">
        <v>-0.0052</v>
      </c>
      <c r="F7041" s="53">
        <v>2.69E10</v>
      </c>
      <c r="G7041" s="49" t="s">
        <v>56</v>
      </c>
      <c r="I7041" s="51">
        <v>837088.0</v>
      </c>
      <c r="J7041" s="49" t="s">
        <v>57</v>
      </c>
      <c r="K7041" s="49" t="s">
        <v>1467</v>
      </c>
    </row>
    <row r="7042">
      <c r="A7042" s="49" t="s">
        <v>14341</v>
      </c>
      <c r="B7042" s="49" t="s">
        <v>14342</v>
      </c>
      <c r="C7042" s="50">
        <v>11.07</v>
      </c>
      <c r="D7042" s="51">
        <v>0.0</v>
      </c>
      <c r="E7042" s="52">
        <v>0.0</v>
      </c>
      <c r="F7042" s="51">
        <v>0.0</v>
      </c>
      <c r="G7042" s="49" t="s">
        <v>56</v>
      </c>
      <c r="H7042" s="51">
        <v>2022.0</v>
      </c>
      <c r="I7042" s="51">
        <v>1.0</v>
      </c>
      <c r="J7042" s="49" t="s">
        <v>72</v>
      </c>
      <c r="K7042" s="49" t="s">
        <v>73</v>
      </c>
    </row>
    <row r="7043">
      <c r="A7043" s="49" t="s">
        <v>14343</v>
      </c>
      <c r="B7043" s="49" t="s">
        <v>14344</v>
      </c>
      <c r="C7043" s="50">
        <v>0.05</v>
      </c>
      <c r="D7043" s="51">
        <v>0.01</v>
      </c>
      <c r="E7043" s="52">
        <v>0.25</v>
      </c>
      <c r="F7043" s="51">
        <v>0.0</v>
      </c>
      <c r="G7043" s="49" t="s">
        <v>56</v>
      </c>
      <c r="H7043" s="51">
        <v>2022.0</v>
      </c>
      <c r="I7043" s="51">
        <v>103872.0</v>
      </c>
      <c r="J7043" s="49" t="s">
        <v>72</v>
      </c>
      <c r="K7043" s="49" t="s">
        <v>73</v>
      </c>
    </row>
    <row r="7044">
      <c r="A7044" s="49" t="s">
        <v>14345</v>
      </c>
      <c r="B7044" s="49" t="s">
        <v>14346</v>
      </c>
      <c r="C7044" s="50">
        <v>6.44</v>
      </c>
      <c r="D7044" s="51">
        <v>-0.14</v>
      </c>
      <c r="E7044" s="52">
        <v>-0.0213</v>
      </c>
      <c r="F7044" s="53">
        <v>2.47E8</v>
      </c>
      <c r="G7044" s="49" t="s">
        <v>56</v>
      </c>
      <c r="I7044" s="51">
        <v>68718.0</v>
      </c>
      <c r="J7044" s="54"/>
      <c r="K7044" s="54"/>
    </row>
    <row r="7045">
      <c r="A7045" s="49" t="s">
        <v>14347</v>
      </c>
      <c r="B7045" s="49" t="s">
        <v>14348</v>
      </c>
      <c r="C7045" s="50">
        <v>3.12</v>
      </c>
      <c r="D7045" s="51">
        <v>-0.22</v>
      </c>
      <c r="E7045" s="52">
        <v>-0.0659</v>
      </c>
      <c r="F7045" s="53">
        <v>5.21E8</v>
      </c>
      <c r="G7045" s="49" t="s">
        <v>56</v>
      </c>
      <c r="I7045" s="51">
        <v>2640748.0</v>
      </c>
      <c r="J7045" s="49" t="s">
        <v>107</v>
      </c>
      <c r="K7045" s="49" t="s">
        <v>262</v>
      </c>
    </row>
    <row r="7046">
      <c r="A7046" s="49" t="s">
        <v>14349</v>
      </c>
      <c r="B7046" s="49" t="s">
        <v>14350</v>
      </c>
      <c r="C7046" s="50">
        <v>237.69</v>
      </c>
      <c r="D7046" s="51">
        <v>13.9</v>
      </c>
      <c r="E7046" s="52">
        <v>0.0621</v>
      </c>
      <c r="F7046" s="53">
        <v>4.99E9</v>
      </c>
      <c r="G7046" s="49" t="s">
        <v>56</v>
      </c>
      <c r="I7046" s="51">
        <v>336839.0</v>
      </c>
      <c r="J7046" s="49" t="s">
        <v>57</v>
      </c>
      <c r="K7046" s="49" t="s">
        <v>64</v>
      </c>
    </row>
    <row r="7047">
      <c r="A7047" s="49" t="s">
        <v>14351</v>
      </c>
      <c r="B7047" s="49" t="s">
        <v>14352</v>
      </c>
      <c r="C7047" s="50">
        <v>8.04</v>
      </c>
      <c r="D7047" s="51">
        <v>-0.01</v>
      </c>
      <c r="E7047" s="52">
        <v>-0.0012</v>
      </c>
      <c r="F7047" s="53">
        <v>5.42E8</v>
      </c>
      <c r="G7047" s="49" t="s">
        <v>56</v>
      </c>
      <c r="I7047" s="51">
        <v>203954.0</v>
      </c>
      <c r="J7047" s="49" t="s">
        <v>72</v>
      </c>
      <c r="K7047" s="49" t="s">
        <v>481</v>
      </c>
    </row>
    <row r="7048">
      <c r="A7048" s="49" t="s">
        <v>14353</v>
      </c>
      <c r="B7048" s="49" t="s">
        <v>14354</v>
      </c>
      <c r="C7048" s="50">
        <v>150.31</v>
      </c>
      <c r="D7048" s="51">
        <v>-15.94</v>
      </c>
      <c r="E7048" s="52">
        <v>-0.0959</v>
      </c>
      <c r="F7048" s="53">
        <v>6.49E10</v>
      </c>
      <c r="G7048" s="49" t="s">
        <v>56</v>
      </c>
      <c r="H7048" s="51">
        <v>2007.0</v>
      </c>
      <c r="I7048" s="51">
        <v>1.0717454E7</v>
      </c>
      <c r="J7048" s="49" t="s">
        <v>107</v>
      </c>
      <c r="K7048" s="49" t="s">
        <v>262</v>
      </c>
    </row>
    <row r="7049">
      <c r="A7049" s="49" t="s">
        <v>14355</v>
      </c>
      <c r="B7049" s="49" t="s">
        <v>14356</v>
      </c>
      <c r="C7049" s="50">
        <v>1.3201</v>
      </c>
      <c r="D7049" s="51">
        <v>-0.0499</v>
      </c>
      <c r="E7049" s="52">
        <v>-0.0364</v>
      </c>
      <c r="F7049" s="51">
        <v>1.6490854E7</v>
      </c>
      <c r="G7049" s="54"/>
      <c r="H7049" s="51">
        <v>2013.0</v>
      </c>
      <c r="I7049" s="51">
        <v>8796.0</v>
      </c>
      <c r="J7049" s="49" t="s">
        <v>95</v>
      </c>
      <c r="K7049" s="49" t="s">
        <v>451</v>
      </c>
    </row>
    <row r="7050">
      <c r="A7050" s="49" t="s">
        <v>14357</v>
      </c>
      <c r="B7050" s="49" t="s">
        <v>14358</v>
      </c>
      <c r="C7050" s="50">
        <v>4.31</v>
      </c>
      <c r="D7050" s="51">
        <v>-0.17</v>
      </c>
      <c r="E7050" s="52">
        <v>-0.038</v>
      </c>
      <c r="F7050" s="53">
        <v>2.48E8</v>
      </c>
      <c r="G7050" s="49" t="s">
        <v>56</v>
      </c>
      <c r="H7050" s="51">
        <v>2006.0</v>
      </c>
      <c r="I7050" s="51">
        <v>1004977.0</v>
      </c>
      <c r="J7050" s="49" t="s">
        <v>82</v>
      </c>
      <c r="K7050" s="49" t="s">
        <v>83</v>
      </c>
    </row>
    <row r="7051">
      <c r="A7051" s="49" t="s">
        <v>14359</v>
      </c>
      <c r="B7051" s="49" t="s">
        <v>14360</v>
      </c>
      <c r="C7051" s="50">
        <v>2.82</v>
      </c>
      <c r="D7051" s="51">
        <v>-0.04</v>
      </c>
      <c r="E7051" s="52">
        <v>-0.014</v>
      </c>
      <c r="F7051" s="53">
        <v>4.19E8</v>
      </c>
      <c r="G7051" s="49" t="s">
        <v>67</v>
      </c>
      <c r="H7051" s="51">
        <v>2011.0</v>
      </c>
      <c r="I7051" s="51">
        <v>681634.0</v>
      </c>
      <c r="J7051" s="49" t="s">
        <v>107</v>
      </c>
      <c r="K7051" s="49" t="s">
        <v>2079</v>
      </c>
    </row>
    <row r="7052">
      <c r="A7052" s="49" t="s">
        <v>14361</v>
      </c>
      <c r="B7052" s="49" t="s">
        <v>14362</v>
      </c>
      <c r="C7052" s="50">
        <v>20.12</v>
      </c>
      <c r="D7052" s="51">
        <v>-1.54</v>
      </c>
      <c r="E7052" s="52">
        <v>-0.0711</v>
      </c>
      <c r="F7052" s="53">
        <v>3.83E9</v>
      </c>
      <c r="G7052" s="49" t="s">
        <v>56</v>
      </c>
      <c r="I7052" s="51">
        <v>3585976.0</v>
      </c>
      <c r="J7052" s="49" t="s">
        <v>68</v>
      </c>
      <c r="K7052" s="49" t="s">
        <v>86</v>
      </c>
    </row>
    <row r="7053">
      <c r="A7053" s="49" t="s">
        <v>14363</v>
      </c>
      <c r="B7053" s="49" t="s">
        <v>14364</v>
      </c>
      <c r="C7053" s="50">
        <v>13.75</v>
      </c>
      <c r="D7053" s="51">
        <v>0.09</v>
      </c>
      <c r="E7053" s="52">
        <v>0.0066</v>
      </c>
      <c r="F7053" s="54"/>
      <c r="G7053" s="49" t="s">
        <v>56</v>
      </c>
      <c r="I7053" s="51">
        <v>25706.0</v>
      </c>
      <c r="J7053" s="54"/>
      <c r="K7053" s="54"/>
    </row>
    <row r="7054">
      <c r="A7054" s="49" t="s">
        <v>14365</v>
      </c>
      <c r="B7054" s="49" t="s">
        <v>14366</v>
      </c>
      <c r="C7054" s="50">
        <v>13.71</v>
      </c>
      <c r="D7054" s="51">
        <v>0.1</v>
      </c>
      <c r="E7054" s="52">
        <v>0.0074</v>
      </c>
      <c r="F7054" s="54"/>
      <c r="G7054" s="49" t="s">
        <v>56</v>
      </c>
      <c r="I7054" s="51">
        <v>18760.0</v>
      </c>
      <c r="J7054" s="54"/>
      <c r="K7054" s="54"/>
    </row>
    <row r="7055">
      <c r="A7055" s="49" t="s">
        <v>14367</v>
      </c>
      <c r="B7055" s="49" t="s">
        <v>14368</v>
      </c>
      <c r="C7055" s="50">
        <v>13.76</v>
      </c>
      <c r="D7055" s="51">
        <v>-0.05</v>
      </c>
      <c r="E7055" s="52">
        <v>-0.0036</v>
      </c>
      <c r="F7055" s="54"/>
      <c r="G7055" s="49" t="s">
        <v>56</v>
      </c>
      <c r="I7055" s="51">
        <v>12380.0</v>
      </c>
      <c r="J7055" s="54"/>
      <c r="K7055" s="54"/>
    </row>
    <row r="7056">
      <c r="A7056" s="49" t="s">
        <v>14369</v>
      </c>
      <c r="B7056" s="49" t="s">
        <v>14370</v>
      </c>
      <c r="C7056" s="50">
        <v>11.6</v>
      </c>
      <c r="D7056" s="51">
        <v>0.09</v>
      </c>
      <c r="E7056" s="52">
        <v>0.0078</v>
      </c>
      <c r="F7056" s="54"/>
      <c r="G7056" s="49" t="s">
        <v>56</v>
      </c>
      <c r="I7056" s="51">
        <v>35807.0</v>
      </c>
      <c r="J7056" s="54"/>
      <c r="K7056" s="54"/>
    </row>
    <row r="7057">
      <c r="A7057" s="49" t="s">
        <v>14371</v>
      </c>
      <c r="B7057" s="49" t="s">
        <v>14372</v>
      </c>
      <c r="C7057" s="50">
        <v>29.52</v>
      </c>
      <c r="D7057" s="51">
        <v>0.075</v>
      </c>
      <c r="E7057" s="52">
        <v>0.0026</v>
      </c>
      <c r="F7057" s="53">
        <v>4.77E9</v>
      </c>
      <c r="G7057" s="49" t="s">
        <v>56</v>
      </c>
      <c r="H7057" s="51">
        <v>2014.0</v>
      </c>
      <c r="I7057" s="51">
        <v>293717.0</v>
      </c>
      <c r="J7057" s="49" t="s">
        <v>223</v>
      </c>
      <c r="K7057" s="49" t="s">
        <v>953</v>
      </c>
    </row>
    <row r="7058">
      <c r="A7058" s="49" t="s">
        <v>14373</v>
      </c>
      <c r="B7058" s="49" t="s">
        <v>14374</v>
      </c>
      <c r="C7058" s="50">
        <v>0.67</v>
      </c>
      <c r="D7058" s="51">
        <v>-0.2136</v>
      </c>
      <c r="E7058" s="52">
        <v>-0.2417</v>
      </c>
      <c r="F7058" s="51">
        <v>5.2351364E7</v>
      </c>
      <c r="G7058" s="49" t="s">
        <v>476</v>
      </c>
      <c r="H7058" s="51">
        <v>2015.0</v>
      </c>
      <c r="I7058" s="51">
        <v>535738.0</v>
      </c>
      <c r="J7058" s="49" t="s">
        <v>82</v>
      </c>
      <c r="K7058" s="49" t="s">
        <v>139</v>
      </c>
    </row>
    <row r="7059">
      <c r="A7059" s="49" t="s">
        <v>14375</v>
      </c>
      <c r="B7059" s="49" t="s">
        <v>14376</v>
      </c>
      <c r="C7059" s="50">
        <v>30.32</v>
      </c>
      <c r="D7059" s="51">
        <v>-0.06</v>
      </c>
      <c r="E7059" s="52">
        <v>-0.002</v>
      </c>
      <c r="F7059" s="53">
        <v>4.69E9</v>
      </c>
      <c r="G7059" s="49" t="s">
        <v>56</v>
      </c>
      <c r="H7059" s="51">
        <v>2020.0</v>
      </c>
      <c r="I7059" s="51">
        <v>712739.0</v>
      </c>
      <c r="J7059" s="49" t="s">
        <v>57</v>
      </c>
      <c r="K7059" s="49" t="s">
        <v>111</v>
      </c>
    </row>
    <row r="7060">
      <c r="A7060" s="49" t="s">
        <v>14377</v>
      </c>
      <c r="B7060" s="49" t="s">
        <v>14378</v>
      </c>
      <c r="C7060" s="50">
        <v>10.2</v>
      </c>
      <c r="D7060" s="51">
        <v>0.09</v>
      </c>
      <c r="E7060" s="52">
        <v>0.0089</v>
      </c>
      <c r="F7060" s="53">
        <v>1.73E8</v>
      </c>
      <c r="G7060" s="49" t="s">
        <v>56</v>
      </c>
      <c r="H7060" s="51">
        <v>2011.0</v>
      </c>
      <c r="I7060" s="51">
        <v>32699.0</v>
      </c>
      <c r="J7060" s="49" t="s">
        <v>223</v>
      </c>
      <c r="K7060" s="49" t="s">
        <v>953</v>
      </c>
    </row>
    <row r="7061">
      <c r="A7061" s="49" t="s">
        <v>14379</v>
      </c>
      <c r="B7061" s="49" t="s">
        <v>14380</v>
      </c>
      <c r="C7061" s="50">
        <v>9.34</v>
      </c>
      <c r="D7061" s="51">
        <v>-0.14</v>
      </c>
      <c r="E7061" s="52">
        <v>-0.0148</v>
      </c>
      <c r="F7061" s="53">
        <v>2.69E10</v>
      </c>
      <c r="G7061" s="49" t="s">
        <v>138</v>
      </c>
      <c r="I7061" s="51">
        <v>6441211.0</v>
      </c>
      <c r="J7061" s="49" t="s">
        <v>520</v>
      </c>
      <c r="K7061" s="49" t="s">
        <v>391</v>
      </c>
    </row>
    <row r="7062">
      <c r="A7062" s="49" t="s">
        <v>14381</v>
      </c>
      <c r="B7062" s="49" t="s">
        <v>14382</v>
      </c>
      <c r="C7062" s="50">
        <v>2.2</v>
      </c>
      <c r="D7062" s="51">
        <v>0.02</v>
      </c>
      <c r="E7062" s="52">
        <v>0.0092</v>
      </c>
      <c r="F7062" s="53">
        <v>1.49E8</v>
      </c>
      <c r="G7062" s="49" t="s">
        <v>56</v>
      </c>
      <c r="H7062" s="51">
        <v>2021.0</v>
      </c>
      <c r="I7062" s="51">
        <v>80926.0</v>
      </c>
      <c r="J7062" s="49" t="s">
        <v>82</v>
      </c>
      <c r="K7062" s="49" t="s">
        <v>83</v>
      </c>
    </row>
    <row r="7063">
      <c r="A7063" s="49" t="s">
        <v>14383</v>
      </c>
      <c r="B7063" s="49" t="s">
        <v>14384</v>
      </c>
      <c r="C7063" s="50">
        <v>2.01</v>
      </c>
      <c r="D7063" s="51">
        <v>0.06</v>
      </c>
      <c r="E7063" s="52">
        <v>0.0308</v>
      </c>
      <c r="F7063" s="51">
        <v>9.0705182E7</v>
      </c>
      <c r="G7063" s="49" t="s">
        <v>121</v>
      </c>
      <c r="H7063" s="54"/>
      <c r="I7063" s="51">
        <v>93696.0</v>
      </c>
      <c r="J7063" s="49" t="s">
        <v>127</v>
      </c>
      <c r="K7063" s="49" t="s">
        <v>441</v>
      </c>
    </row>
    <row r="7064">
      <c r="A7064" s="49" t="s">
        <v>14385</v>
      </c>
      <c r="B7064" s="49" t="s">
        <v>14386</v>
      </c>
      <c r="C7064" s="50">
        <v>8.83</v>
      </c>
      <c r="D7064" s="51">
        <v>-0.12</v>
      </c>
      <c r="E7064" s="52">
        <v>-0.0134</v>
      </c>
      <c r="F7064" s="53">
        <v>2.0E8</v>
      </c>
      <c r="G7064" s="49" t="s">
        <v>56</v>
      </c>
      <c r="I7064" s="51">
        <v>37957.0</v>
      </c>
      <c r="J7064" s="49" t="s">
        <v>107</v>
      </c>
      <c r="K7064" s="49" t="s">
        <v>1294</v>
      </c>
    </row>
    <row r="7065">
      <c r="A7065" s="49" t="s">
        <v>14387</v>
      </c>
      <c r="B7065" s="49" t="s">
        <v>14388</v>
      </c>
      <c r="C7065" s="50">
        <v>67.19</v>
      </c>
      <c r="D7065" s="51">
        <v>-0.66</v>
      </c>
      <c r="E7065" s="52">
        <v>-0.0097</v>
      </c>
      <c r="F7065" s="53">
        <v>7.11E9</v>
      </c>
      <c r="G7065" s="49" t="s">
        <v>56</v>
      </c>
      <c r="H7065" s="51">
        <v>2013.0</v>
      </c>
      <c r="I7065" s="51">
        <v>761789.0</v>
      </c>
      <c r="J7065" s="49" t="s">
        <v>72</v>
      </c>
      <c r="K7065" s="49" t="s">
        <v>101</v>
      </c>
    </row>
    <row r="7066">
      <c r="A7066" s="49" t="s">
        <v>14389</v>
      </c>
      <c r="B7066" s="49" t="s">
        <v>14390</v>
      </c>
      <c r="C7066" s="50">
        <v>20.43</v>
      </c>
      <c r="D7066" s="51">
        <v>-0.29</v>
      </c>
      <c r="E7066" s="52">
        <v>-0.014</v>
      </c>
      <c r="F7066" s="54"/>
      <c r="G7066" s="49" t="s">
        <v>56</v>
      </c>
      <c r="I7066" s="51">
        <v>20411.0</v>
      </c>
      <c r="J7066" s="54"/>
      <c r="K7066" s="54"/>
    </row>
    <row r="7067">
      <c r="A7067" s="49" t="s">
        <v>14391</v>
      </c>
      <c r="B7067" s="49" t="s">
        <v>14392</v>
      </c>
      <c r="C7067" s="50">
        <v>31.78</v>
      </c>
      <c r="D7067" s="51">
        <v>-0.23</v>
      </c>
      <c r="E7067" s="52">
        <v>-0.0072</v>
      </c>
      <c r="F7067" s="53">
        <v>4.32E8</v>
      </c>
      <c r="G7067" s="49" t="s">
        <v>56</v>
      </c>
      <c r="I7067" s="51">
        <v>28510.0</v>
      </c>
      <c r="J7067" s="49" t="s">
        <v>107</v>
      </c>
      <c r="K7067" s="49" t="s">
        <v>58</v>
      </c>
    </row>
    <row r="7068">
      <c r="A7068" s="49" t="s">
        <v>14393</v>
      </c>
      <c r="B7068" s="49" t="s">
        <v>14394</v>
      </c>
      <c r="C7068" s="50">
        <v>8.64</v>
      </c>
      <c r="D7068" s="51">
        <v>-0.12</v>
      </c>
      <c r="E7068" s="52">
        <v>-0.0137</v>
      </c>
      <c r="F7068" s="53">
        <v>2.06E8</v>
      </c>
      <c r="G7068" s="49" t="s">
        <v>56</v>
      </c>
      <c r="I7068" s="51">
        <v>101124.0</v>
      </c>
      <c r="J7068" s="49" t="s">
        <v>72</v>
      </c>
      <c r="K7068" s="49" t="s">
        <v>481</v>
      </c>
    </row>
    <row r="7069">
      <c r="A7069" s="49" t="s">
        <v>14395</v>
      </c>
      <c r="B7069" s="49" t="s">
        <v>14396</v>
      </c>
      <c r="C7069" s="50">
        <v>6.83</v>
      </c>
      <c r="D7069" s="51">
        <v>-0.03</v>
      </c>
      <c r="E7069" s="52">
        <v>-0.0044</v>
      </c>
      <c r="F7069" s="53">
        <v>2.11E8</v>
      </c>
      <c r="G7069" s="49" t="s">
        <v>56</v>
      </c>
      <c r="H7069" s="51">
        <v>2010.0</v>
      </c>
      <c r="I7069" s="51">
        <v>175110.0</v>
      </c>
      <c r="J7069" s="49" t="s">
        <v>95</v>
      </c>
      <c r="K7069" s="49" t="s">
        <v>2120</v>
      </c>
    </row>
    <row r="7070">
      <c r="A7070" s="49" t="s">
        <v>14397</v>
      </c>
      <c r="B7070" s="49" t="s">
        <v>14398</v>
      </c>
      <c r="C7070" s="50">
        <v>1.08</v>
      </c>
      <c r="D7070" s="51">
        <v>-0.05</v>
      </c>
      <c r="E7070" s="52">
        <v>-0.0443</v>
      </c>
      <c r="F7070" s="51">
        <v>1.5912925E7</v>
      </c>
      <c r="G7070" s="49" t="s">
        <v>56</v>
      </c>
      <c r="H7070" s="51">
        <v>2021.0</v>
      </c>
      <c r="I7070" s="51">
        <v>63034.0</v>
      </c>
      <c r="J7070" s="49" t="s">
        <v>107</v>
      </c>
      <c r="K7070" s="49" t="s">
        <v>282</v>
      </c>
    </row>
    <row r="7071">
      <c r="A7071" s="49" t="s">
        <v>14399</v>
      </c>
      <c r="B7071" s="49" t="s">
        <v>14400</v>
      </c>
      <c r="C7071" s="50">
        <v>0.3</v>
      </c>
      <c r="D7071" s="51">
        <v>0.01</v>
      </c>
      <c r="E7071" s="52">
        <v>0.0345</v>
      </c>
      <c r="F7071" s="51">
        <v>4665000.0</v>
      </c>
      <c r="G7071" s="49" t="s">
        <v>138</v>
      </c>
      <c r="H7071" s="51">
        <v>2022.0</v>
      </c>
      <c r="I7071" s="51">
        <v>64491.0</v>
      </c>
      <c r="J7071" s="49" t="s">
        <v>82</v>
      </c>
      <c r="K7071" s="49" t="s">
        <v>152</v>
      </c>
    </row>
    <row r="7072">
      <c r="A7072" s="49" t="s">
        <v>14401</v>
      </c>
      <c r="B7072" s="49" t="s">
        <v>14402</v>
      </c>
      <c r="C7072" s="50">
        <v>3.54</v>
      </c>
      <c r="D7072" s="51">
        <v>-0.05</v>
      </c>
      <c r="E7072" s="52">
        <v>-0.0139</v>
      </c>
      <c r="F7072" s="53">
        <v>1.49E8</v>
      </c>
      <c r="G7072" s="49" t="s">
        <v>56</v>
      </c>
      <c r="H7072" s="51">
        <v>2018.0</v>
      </c>
      <c r="I7072" s="51">
        <v>102213.0</v>
      </c>
      <c r="J7072" s="49" t="s">
        <v>82</v>
      </c>
      <c r="K7072" s="49" t="s">
        <v>83</v>
      </c>
    </row>
    <row r="7073">
      <c r="A7073" s="49" t="s">
        <v>14403</v>
      </c>
      <c r="B7073" s="49" t="s">
        <v>14404</v>
      </c>
      <c r="C7073" s="50">
        <v>11.76</v>
      </c>
      <c r="D7073" s="51">
        <v>-0.07</v>
      </c>
      <c r="E7073" s="52">
        <v>-0.0059</v>
      </c>
      <c r="F7073" s="53">
        <v>5.14E8</v>
      </c>
      <c r="G7073" s="49" t="s">
        <v>56</v>
      </c>
      <c r="H7073" s="51">
        <v>2014.0</v>
      </c>
      <c r="I7073" s="51">
        <v>1364485.0</v>
      </c>
      <c r="J7073" s="49" t="s">
        <v>82</v>
      </c>
      <c r="K7073" s="49" t="s">
        <v>83</v>
      </c>
    </row>
    <row r="7074">
      <c r="A7074" s="49" t="s">
        <v>14405</v>
      </c>
      <c r="B7074" s="49" t="s">
        <v>14406</v>
      </c>
      <c r="C7074" s="50">
        <v>15.96</v>
      </c>
      <c r="D7074" s="51">
        <v>-0.17</v>
      </c>
      <c r="E7074" s="52">
        <v>-0.0105</v>
      </c>
      <c r="F7074" s="53">
        <v>1.47E9</v>
      </c>
      <c r="G7074" s="49" t="s">
        <v>56</v>
      </c>
      <c r="I7074" s="51">
        <v>922717.0</v>
      </c>
      <c r="J7074" s="49" t="s">
        <v>68</v>
      </c>
      <c r="K7074" s="49" t="s">
        <v>86</v>
      </c>
    </row>
    <row r="7075">
      <c r="A7075" s="49" t="s">
        <v>14407</v>
      </c>
      <c r="B7075" s="49" t="s">
        <v>14408</v>
      </c>
      <c r="C7075" s="50">
        <v>17.91</v>
      </c>
      <c r="D7075" s="51">
        <v>-0.08</v>
      </c>
      <c r="E7075" s="52">
        <v>-0.0045</v>
      </c>
      <c r="F7075" s="53">
        <v>7.24E8</v>
      </c>
      <c r="G7075" s="49" t="s">
        <v>56</v>
      </c>
      <c r="I7075" s="51">
        <v>211166.0</v>
      </c>
      <c r="J7075" s="49" t="s">
        <v>107</v>
      </c>
      <c r="K7075" s="49" t="s">
        <v>111</v>
      </c>
    </row>
    <row r="7076">
      <c r="A7076" s="49" t="s">
        <v>14409</v>
      </c>
      <c r="B7076" s="49" t="s">
        <v>14410</v>
      </c>
      <c r="C7076" s="50">
        <v>0.9</v>
      </c>
      <c r="D7076" s="51">
        <v>-0.0637</v>
      </c>
      <c r="E7076" s="52">
        <v>-0.0661</v>
      </c>
      <c r="F7076" s="53">
        <v>1.26E8</v>
      </c>
      <c r="G7076" s="49" t="s">
        <v>56</v>
      </c>
      <c r="H7076" s="51">
        <v>2020.0</v>
      </c>
      <c r="I7076" s="51">
        <v>1299395.0</v>
      </c>
      <c r="J7076" s="49" t="s">
        <v>95</v>
      </c>
      <c r="K7076" s="49" t="s">
        <v>149</v>
      </c>
    </row>
    <row r="7077">
      <c r="A7077" s="49" t="s">
        <v>14411</v>
      </c>
      <c r="B7077" s="49" t="s">
        <v>14412</v>
      </c>
      <c r="C7077" s="50">
        <v>1.159</v>
      </c>
      <c r="D7077" s="51">
        <v>0.0589</v>
      </c>
      <c r="E7077" s="52">
        <v>0.0535</v>
      </c>
      <c r="F7077" s="51">
        <v>1.147383E7</v>
      </c>
      <c r="G7077" s="49" t="s">
        <v>56</v>
      </c>
      <c r="I7077" s="51">
        <v>8480.0</v>
      </c>
      <c r="J7077" s="49" t="s">
        <v>107</v>
      </c>
      <c r="K7077" s="49" t="s">
        <v>348</v>
      </c>
    </row>
    <row r="7078">
      <c r="A7078" s="49" t="s">
        <v>14413</v>
      </c>
      <c r="B7078" s="49" t="s">
        <v>14414</v>
      </c>
      <c r="C7078" s="50">
        <v>0.0781</v>
      </c>
      <c r="D7078" s="51">
        <v>0.0011</v>
      </c>
      <c r="E7078" s="52">
        <v>0.0143</v>
      </c>
      <c r="F7078" s="51">
        <v>773172.0</v>
      </c>
      <c r="G7078" s="49" t="s">
        <v>56</v>
      </c>
      <c r="I7078" s="51">
        <v>200.0</v>
      </c>
      <c r="J7078" s="49" t="s">
        <v>107</v>
      </c>
      <c r="K7078" s="49" t="s">
        <v>348</v>
      </c>
    </row>
    <row r="7079">
      <c r="A7079" s="49" t="s">
        <v>14415</v>
      </c>
      <c r="B7079" s="49" t="s">
        <v>14416</v>
      </c>
      <c r="C7079" s="50">
        <v>13.31</v>
      </c>
      <c r="D7079" s="51">
        <v>-0.18</v>
      </c>
      <c r="E7079" s="52">
        <v>-0.0133</v>
      </c>
      <c r="F7079" s="53">
        <v>1.06E9</v>
      </c>
      <c r="G7079" s="49" t="s">
        <v>138</v>
      </c>
      <c r="H7079" s="51">
        <v>2017.0</v>
      </c>
      <c r="I7079" s="51">
        <v>371942.0</v>
      </c>
      <c r="J7079" s="49" t="s">
        <v>82</v>
      </c>
      <c r="K7079" s="49" t="s">
        <v>83</v>
      </c>
    </row>
    <row r="7080">
      <c r="A7080" s="49" t="s">
        <v>14417</v>
      </c>
      <c r="B7080" s="49" t="s">
        <v>14418</v>
      </c>
      <c r="C7080" s="50">
        <v>33.0</v>
      </c>
      <c r="D7080" s="51">
        <v>-0.03</v>
      </c>
      <c r="E7080" s="52">
        <v>-9.0E-4</v>
      </c>
      <c r="F7080" s="53">
        <v>3.62E9</v>
      </c>
      <c r="G7080" s="49" t="s">
        <v>56</v>
      </c>
      <c r="H7080" s="51">
        <v>2014.0</v>
      </c>
      <c r="I7080" s="51">
        <v>791793.0</v>
      </c>
      <c r="J7080" s="49" t="s">
        <v>107</v>
      </c>
      <c r="K7080" s="49" t="s">
        <v>262</v>
      </c>
    </row>
    <row r="7081">
      <c r="A7081" s="49" t="s">
        <v>14419</v>
      </c>
      <c r="B7081" s="49" t="s">
        <v>14420</v>
      </c>
      <c r="C7081" s="50">
        <v>20.2</v>
      </c>
      <c r="D7081" s="51">
        <v>-0.12</v>
      </c>
      <c r="E7081" s="52">
        <v>-0.0059</v>
      </c>
      <c r="F7081" s="53">
        <v>1.3E9</v>
      </c>
      <c r="G7081" s="49" t="s">
        <v>56</v>
      </c>
      <c r="H7081" s="51">
        <v>2010.0</v>
      </c>
      <c r="I7081" s="51">
        <v>452097.0</v>
      </c>
      <c r="J7081" s="49" t="s">
        <v>107</v>
      </c>
      <c r="K7081" s="49" t="s">
        <v>348</v>
      </c>
    </row>
    <row r="7082">
      <c r="A7082" s="49" t="s">
        <v>14421</v>
      </c>
      <c r="B7082" s="49" t="s">
        <v>14422</v>
      </c>
      <c r="C7082" s="50">
        <v>0.799</v>
      </c>
      <c r="D7082" s="51">
        <v>0.0189</v>
      </c>
      <c r="E7082" s="52">
        <v>0.0242</v>
      </c>
      <c r="F7082" s="51">
        <v>9359713.0</v>
      </c>
      <c r="G7082" s="49" t="s">
        <v>56</v>
      </c>
      <c r="H7082" s="51">
        <v>2021.0</v>
      </c>
      <c r="I7082" s="51">
        <v>40435.0</v>
      </c>
      <c r="J7082" s="49" t="s">
        <v>82</v>
      </c>
      <c r="K7082" s="49" t="s">
        <v>211</v>
      </c>
    </row>
    <row r="7083">
      <c r="A7083" s="49" t="s">
        <v>14423</v>
      </c>
      <c r="B7083" s="49" t="s">
        <v>14424</v>
      </c>
      <c r="C7083" s="50">
        <v>19.91</v>
      </c>
      <c r="D7083" s="51">
        <v>-0.3</v>
      </c>
      <c r="E7083" s="52">
        <v>-0.0148</v>
      </c>
      <c r="F7083" s="53">
        <v>3.38E9</v>
      </c>
      <c r="G7083" s="49" t="s">
        <v>56</v>
      </c>
      <c r="H7083" s="51">
        <v>2017.0</v>
      </c>
      <c r="I7083" s="51">
        <v>1096462.0</v>
      </c>
      <c r="J7083" s="49" t="s">
        <v>95</v>
      </c>
      <c r="K7083" s="49" t="s">
        <v>1389</v>
      </c>
    </row>
    <row r="7084">
      <c r="A7084" s="49" t="s">
        <v>14425</v>
      </c>
      <c r="B7084" s="49" t="s">
        <v>14426</v>
      </c>
      <c r="C7084" s="50">
        <v>234.45</v>
      </c>
      <c r="D7084" s="51">
        <v>-3.68</v>
      </c>
      <c r="E7084" s="52">
        <v>-0.0155</v>
      </c>
      <c r="F7084" s="53">
        <v>3.4E10</v>
      </c>
      <c r="G7084" s="49" t="s">
        <v>56</v>
      </c>
      <c r="H7084" s="51">
        <v>2009.0</v>
      </c>
      <c r="I7084" s="51">
        <v>901393.0</v>
      </c>
      <c r="J7084" s="49" t="s">
        <v>107</v>
      </c>
      <c r="K7084" s="49" t="s">
        <v>348</v>
      </c>
    </row>
    <row r="7085">
      <c r="A7085" s="49" t="s">
        <v>14427</v>
      </c>
      <c r="B7085" s="49" t="s">
        <v>14428</v>
      </c>
      <c r="C7085" s="50">
        <v>211.66</v>
      </c>
      <c r="D7085" s="51">
        <v>-1.38</v>
      </c>
      <c r="E7085" s="52">
        <v>-0.0065</v>
      </c>
      <c r="F7085" s="53">
        <v>2.18E10</v>
      </c>
      <c r="G7085" s="49" t="s">
        <v>56</v>
      </c>
      <c r="H7085" s="51">
        <v>1998.0</v>
      </c>
      <c r="I7085" s="51">
        <v>555424.0</v>
      </c>
      <c r="J7085" s="49" t="s">
        <v>107</v>
      </c>
      <c r="K7085" s="49" t="s">
        <v>348</v>
      </c>
    </row>
    <row r="7086">
      <c r="A7086" s="49" t="s">
        <v>14429</v>
      </c>
      <c r="B7086" s="49" t="s">
        <v>14430</v>
      </c>
      <c r="C7086" s="50">
        <v>37.42</v>
      </c>
      <c r="D7086" s="51">
        <v>-1.33</v>
      </c>
      <c r="E7086" s="52">
        <v>-0.0343</v>
      </c>
      <c r="F7086" s="53">
        <v>1.42E10</v>
      </c>
      <c r="G7086" s="49" t="s">
        <v>56</v>
      </c>
      <c r="H7086" s="51">
        <v>2018.0</v>
      </c>
      <c r="I7086" s="51">
        <v>8847514.0</v>
      </c>
      <c r="J7086" s="49" t="s">
        <v>107</v>
      </c>
      <c r="K7086" s="49" t="s">
        <v>111</v>
      </c>
    </row>
    <row r="7087">
      <c r="A7087" s="49" t="s">
        <v>14431</v>
      </c>
      <c r="B7087" s="49" t="s">
        <v>14432</v>
      </c>
      <c r="C7087" s="50">
        <v>172.36</v>
      </c>
      <c r="D7087" s="51">
        <v>-5.1</v>
      </c>
      <c r="E7087" s="52">
        <v>-0.0287</v>
      </c>
      <c r="F7087" s="53">
        <v>1.25E9</v>
      </c>
      <c r="G7087" s="49" t="s">
        <v>56</v>
      </c>
      <c r="I7087" s="51">
        <v>46338.0</v>
      </c>
      <c r="J7087" s="49" t="s">
        <v>72</v>
      </c>
      <c r="K7087" s="49" t="s">
        <v>124</v>
      </c>
    </row>
    <row r="7088">
      <c r="A7088" s="49" t="s">
        <v>14433</v>
      </c>
      <c r="B7088" s="49" t="s">
        <v>14434</v>
      </c>
      <c r="C7088" s="50">
        <v>169.19</v>
      </c>
      <c r="D7088" s="51">
        <v>0.14</v>
      </c>
      <c r="E7088" s="52">
        <v>8.0E-4</v>
      </c>
      <c r="F7088" s="53">
        <v>2.29E9</v>
      </c>
      <c r="G7088" s="49" t="s">
        <v>56</v>
      </c>
      <c r="H7088" s="51">
        <v>2014.0</v>
      </c>
      <c r="I7088" s="51">
        <v>138592.0</v>
      </c>
      <c r="J7088" s="49" t="s">
        <v>145</v>
      </c>
      <c r="K7088" s="49" t="s">
        <v>3303</v>
      </c>
    </row>
    <row r="7089">
      <c r="A7089" s="49" t="s">
        <v>14435</v>
      </c>
      <c r="B7089" s="49" t="s">
        <v>14436</v>
      </c>
      <c r="C7089" s="50">
        <v>364.8</v>
      </c>
      <c r="D7089" s="51">
        <v>-2.75</v>
      </c>
      <c r="E7089" s="52">
        <v>-0.0075</v>
      </c>
      <c r="F7089" s="53">
        <v>9.42E10</v>
      </c>
      <c r="G7089" s="49" t="s">
        <v>56</v>
      </c>
      <c r="H7089" s="51">
        <v>1991.0</v>
      </c>
      <c r="I7089" s="51">
        <v>1514722.0</v>
      </c>
      <c r="J7089" s="49" t="s">
        <v>82</v>
      </c>
      <c r="K7089" s="49" t="s">
        <v>83</v>
      </c>
    </row>
    <row r="7090">
      <c r="A7090" s="49" t="s">
        <v>14437</v>
      </c>
      <c r="B7090" s="49" t="s">
        <v>14438</v>
      </c>
      <c r="C7090" s="50">
        <v>0.1838</v>
      </c>
      <c r="D7090" s="51">
        <v>-0.0187</v>
      </c>
      <c r="E7090" s="52">
        <v>-0.0924</v>
      </c>
      <c r="F7090" s="51">
        <v>1969264.0</v>
      </c>
      <c r="G7090" s="49" t="s">
        <v>121</v>
      </c>
      <c r="H7090" s="54"/>
      <c r="I7090" s="51">
        <v>2125989.0</v>
      </c>
      <c r="J7090" s="54"/>
      <c r="K7090" s="54"/>
    </row>
    <row r="7091">
      <c r="A7091" s="49" t="s">
        <v>14439</v>
      </c>
      <c r="B7091" s="49" t="s">
        <v>14440</v>
      </c>
      <c r="C7091" s="50">
        <v>11.05</v>
      </c>
      <c r="D7091" s="51">
        <v>0.0</v>
      </c>
      <c r="E7091" s="52">
        <v>0.0</v>
      </c>
      <c r="F7091" s="51">
        <v>0.0</v>
      </c>
      <c r="G7091" s="49" t="s">
        <v>56</v>
      </c>
      <c r="H7091" s="51">
        <v>2021.0</v>
      </c>
      <c r="I7091" s="51">
        <v>1.0</v>
      </c>
      <c r="J7091" s="49" t="s">
        <v>72</v>
      </c>
      <c r="K7091" s="49" t="s">
        <v>73</v>
      </c>
    </row>
    <row r="7092">
      <c r="A7092" s="49" t="s">
        <v>14441</v>
      </c>
      <c r="B7092" s="49" t="s">
        <v>14442</v>
      </c>
      <c r="C7092" s="50">
        <v>21.44</v>
      </c>
      <c r="D7092" s="51">
        <v>0.0</v>
      </c>
      <c r="E7092" s="52">
        <v>0.0</v>
      </c>
      <c r="F7092" s="53">
        <v>2.66E9</v>
      </c>
      <c r="G7092" s="49" t="s">
        <v>56</v>
      </c>
      <c r="H7092" s="51">
        <v>1996.0</v>
      </c>
      <c r="I7092" s="51">
        <v>1877863.0</v>
      </c>
      <c r="J7092" s="49" t="s">
        <v>107</v>
      </c>
      <c r="K7092" s="49" t="s">
        <v>678</v>
      </c>
    </row>
    <row r="7093">
      <c r="A7093" s="49" t="s">
        <v>14443</v>
      </c>
      <c r="B7093" s="49" t="s">
        <v>14444</v>
      </c>
      <c r="C7093" s="50">
        <v>18.0</v>
      </c>
      <c r="D7093" s="51">
        <v>0.09</v>
      </c>
      <c r="E7093" s="52">
        <v>0.005</v>
      </c>
      <c r="F7093" s="53">
        <v>1.39E9</v>
      </c>
      <c r="G7093" s="49" t="s">
        <v>56</v>
      </c>
      <c r="H7093" s="51">
        <v>2021.0</v>
      </c>
      <c r="I7093" s="51">
        <v>3504463.0</v>
      </c>
      <c r="J7093" s="49" t="s">
        <v>95</v>
      </c>
      <c r="K7093" s="49" t="s">
        <v>451</v>
      </c>
    </row>
    <row r="7094">
      <c r="A7094" s="49" t="s">
        <v>14445</v>
      </c>
      <c r="B7094" s="49" t="s">
        <v>14446</v>
      </c>
      <c r="C7094" s="50">
        <v>55.6</v>
      </c>
      <c r="D7094" s="51">
        <v>-0.46</v>
      </c>
      <c r="E7094" s="52">
        <v>-0.0082</v>
      </c>
      <c r="F7094" s="53">
        <v>8.55E8</v>
      </c>
      <c r="G7094" s="49" t="s">
        <v>56</v>
      </c>
      <c r="I7094" s="51">
        <v>53150.0</v>
      </c>
      <c r="J7094" s="49" t="s">
        <v>95</v>
      </c>
      <c r="K7094" s="49" t="s">
        <v>269</v>
      </c>
    </row>
    <row r="7095">
      <c r="A7095" s="49" t="s">
        <v>14447</v>
      </c>
      <c r="B7095" s="49" t="s">
        <v>14448</v>
      </c>
      <c r="C7095" s="50">
        <v>23.25</v>
      </c>
      <c r="D7095" s="51">
        <v>-0.33</v>
      </c>
      <c r="E7095" s="52">
        <v>-0.014</v>
      </c>
      <c r="F7095" s="53">
        <v>3.23E9</v>
      </c>
      <c r="G7095" s="49" t="s">
        <v>56</v>
      </c>
      <c r="I7095" s="51">
        <v>792086.0</v>
      </c>
      <c r="J7095" s="49" t="s">
        <v>107</v>
      </c>
      <c r="K7095" s="49" t="s">
        <v>111</v>
      </c>
    </row>
    <row r="7096">
      <c r="A7096" s="49" t="s">
        <v>14449</v>
      </c>
      <c r="B7096" s="49" t="s">
        <v>14450</v>
      </c>
      <c r="C7096" s="50">
        <v>0.997</v>
      </c>
      <c r="D7096" s="51">
        <v>-0.043</v>
      </c>
      <c r="E7096" s="52">
        <v>-0.0414</v>
      </c>
      <c r="F7096" s="51">
        <v>2.1934E7</v>
      </c>
      <c r="G7096" s="49" t="s">
        <v>67</v>
      </c>
      <c r="H7096" s="51">
        <v>2023.0</v>
      </c>
      <c r="I7096" s="51">
        <v>192368.0</v>
      </c>
      <c r="J7096" s="54"/>
      <c r="K7096" s="54"/>
    </row>
    <row r="7097">
      <c r="A7097" s="49" t="s">
        <v>14451</v>
      </c>
      <c r="B7097" s="49" t="s">
        <v>14452</v>
      </c>
      <c r="C7097" s="50">
        <v>0.0158</v>
      </c>
      <c r="D7097" s="51">
        <v>-0.0047</v>
      </c>
      <c r="E7097" s="52">
        <v>-0.2293</v>
      </c>
      <c r="F7097" s="51">
        <v>169284.0</v>
      </c>
      <c r="G7097" s="49" t="s">
        <v>121</v>
      </c>
      <c r="H7097" s="54"/>
      <c r="I7097" s="51">
        <v>1900.0</v>
      </c>
      <c r="J7097" s="54"/>
      <c r="K7097" s="54"/>
    </row>
    <row r="7098">
      <c r="A7098" s="49" t="s">
        <v>14453</v>
      </c>
      <c r="B7098" s="49" t="s">
        <v>14454</v>
      </c>
      <c r="C7098" s="50">
        <v>32.11</v>
      </c>
      <c r="D7098" s="51">
        <v>-0.31</v>
      </c>
      <c r="E7098" s="52">
        <v>-0.0096</v>
      </c>
      <c r="F7098" s="53">
        <v>1.18E10</v>
      </c>
      <c r="G7098" s="54"/>
      <c r="H7098" s="54"/>
      <c r="I7098" s="51">
        <v>3717030.0</v>
      </c>
      <c r="J7098" s="49" t="s">
        <v>365</v>
      </c>
      <c r="K7098" s="49" t="s">
        <v>456</v>
      </c>
    </row>
    <row r="7099">
      <c r="A7099" s="49" t="s">
        <v>14455</v>
      </c>
      <c r="B7099" s="49" t="s">
        <v>14456</v>
      </c>
      <c r="C7099" s="50">
        <v>3.92</v>
      </c>
      <c r="D7099" s="51">
        <v>0.04</v>
      </c>
      <c r="E7099" s="52">
        <v>0.0103</v>
      </c>
      <c r="F7099" s="51">
        <v>7.13832E7</v>
      </c>
      <c r="G7099" s="49" t="s">
        <v>144</v>
      </c>
      <c r="H7099" s="51">
        <v>2020.0</v>
      </c>
      <c r="I7099" s="51">
        <v>722.0</v>
      </c>
      <c r="J7099" s="49" t="s">
        <v>68</v>
      </c>
      <c r="K7099" s="49" t="s">
        <v>69</v>
      </c>
    </row>
    <row r="7100">
      <c r="A7100" s="49" t="s">
        <v>14457</v>
      </c>
      <c r="B7100" s="49" t="s">
        <v>14458</v>
      </c>
      <c r="C7100" s="50">
        <v>7.25</v>
      </c>
      <c r="D7100" s="51">
        <v>-0.34</v>
      </c>
      <c r="E7100" s="52">
        <v>-0.0448</v>
      </c>
      <c r="F7100" s="53">
        <v>1.83E8</v>
      </c>
      <c r="G7100" s="49" t="s">
        <v>56</v>
      </c>
      <c r="H7100" s="51">
        <v>2012.0</v>
      </c>
      <c r="I7100" s="51">
        <v>58254.0</v>
      </c>
      <c r="J7100" s="49" t="s">
        <v>82</v>
      </c>
      <c r="K7100" s="49" t="s">
        <v>83</v>
      </c>
    </row>
    <row r="7101">
      <c r="A7101" s="49" t="s">
        <v>14459</v>
      </c>
      <c r="B7101" s="49" t="s">
        <v>14460</v>
      </c>
      <c r="C7101" s="50">
        <v>24.45</v>
      </c>
      <c r="D7101" s="51">
        <v>-0.16</v>
      </c>
      <c r="E7101" s="52">
        <v>-0.0065</v>
      </c>
      <c r="F7101" s="53">
        <v>1.42E9</v>
      </c>
      <c r="G7101" s="49" t="s">
        <v>56</v>
      </c>
      <c r="H7101" s="51">
        <v>2015.0</v>
      </c>
      <c r="I7101" s="51">
        <v>2154496.0</v>
      </c>
      <c r="J7101" s="49" t="s">
        <v>57</v>
      </c>
      <c r="K7101" s="49" t="s">
        <v>1061</v>
      </c>
    </row>
    <row r="7102">
      <c r="A7102" s="49" t="s">
        <v>14461</v>
      </c>
      <c r="B7102" s="49" t="s">
        <v>14462</v>
      </c>
      <c r="C7102" s="50">
        <v>14.3</v>
      </c>
      <c r="D7102" s="51">
        <v>-0.7</v>
      </c>
      <c r="E7102" s="52">
        <v>-0.0467</v>
      </c>
      <c r="F7102" s="53">
        <v>3.52E9</v>
      </c>
      <c r="G7102" s="49" t="s">
        <v>56</v>
      </c>
      <c r="H7102" s="51">
        <v>2023.0</v>
      </c>
      <c r="I7102" s="51">
        <v>1653461.0</v>
      </c>
      <c r="J7102" s="54"/>
      <c r="K7102" s="54"/>
    </row>
    <row r="7103">
      <c r="A7103" s="49" t="s">
        <v>14463</v>
      </c>
      <c r="B7103" s="49" t="s">
        <v>14464</v>
      </c>
      <c r="C7103" s="50">
        <v>0.3785</v>
      </c>
      <c r="D7103" s="51">
        <v>-0.0105</v>
      </c>
      <c r="E7103" s="52">
        <v>-0.027</v>
      </c>
      <c r="F7103" s="51">
        <v>2031665.0</v>
      </c>
      <c r="G7103" s="54"/>
      <c r="H7103" s="51">
        <v>2018.0</v>
      </c>
      <c r="I7103" s="51">
        <v>31073.0</v>
      </c>
      <c r="J7103" s="49" t="s">
        <v>82</v>
      </c>
      <c r="K7103" s="49" t="s">
        <v>178</v>
      </c>
    </row>
    <row r="7104">
      <c r="A7104" s="49" t="s">
        <v>14465</v>
      </c>
      <c r="B7104" s="49" t="s">
        <v>14466</v>
      </c>
      <c r="C7104" s="50">
        <v>5.11</v>
      </c>
      <c r="D7104" s="51">
        <v>0.12</v>
      </c>
      <c r="E7104" s="52">
        <v>0.0241</v>
      </c>
      <c r="F7104" s="53">
        <v>4.15E8</v>
      </c>
      <c r="G7104" s="49" t="s">
        <v>138</v>
      </c>
      <c r="H7104" s="51">
        <v>2021.0</v>
      </c>
      <c r="I7104" s="51">
        <v>905126.0</v>
      </c>
      <c r="J7104" s="49" t="s">
        <v>107</v>
      </c>
      <c r="K7104" s="49" t="s">
        <v>262</v>
      </c>
    </row>
    <row r="7105">
      <c r="A7105" s="49" t="s">
        <v>14467</v>
      </c>
      <c r="B7105" s="49" t="s">
        <v>14468</v>
      </c>
      <c r="C7105" s="50">
        <v>3.01</v>
      </c>
      <c r="D7105" s="51">
        <v>-0.15</v>
      </c>
      <c r="E7105" s="52">
        <v>-0.0475</v>
      </c>
      <c r="F7105" s="51">
        <v>2.8180956E7</v>
      </c>
      <c r="G7105" s="49" t="s">
        <v>56</v>
      </c>
      <c r="I7105" s="51">
        <v>632394.0</v>
      </c>
      <c r="J7105" s="49" t="s">
        <v>82</v>
      </c>
      <c r="K7105" s="49" t="s">
        <v>83</v>
      </c>
    </row>
    <row r="7106">
      <c r="A7106" s="49" t="s">
        <v>14469</v>
      </c>
      <c r="B7106" s="49" t="s">
        <v>14470</v>
      </c>
      <c r="C7106" s="50">
        <v>56.57</v>
      </c>
      <c r="D7106" s="51">
        <v>0.21</v>
      </c>
      <c r="E7106" s="52">
        <v>0.0037</v>
      </c>
      <c r="F7106" s="53">
        <v>4.68E9</v>
      </c>
      <c r="G7106" s="49" t="s">
        <v>56</v>
      </c>
      <c r="H7106" s="51">
        <v>2011.0</v>
      </c>
      <c r="I7106" s="51">
        <v>716946.0</v>
      </c>
      <c r="J7106" s="49" t="s">
        <v>223</v>
      </c>
      <c r="K7106" s="49" t="s">
        <v>953</v>
      </c>
    </row>
    <row r="7107">
      <c r="A7107" s="49" t="s">
        <v>14471</v>
      </c>
      <c r="B7107" s="49" t="s">
        <v>14472</v>
      </c>
      <c r="C7107" s="50">
        <v>30.87</v>
      </c>
      <c r="D7107" s="51">
        <v>0.67</v>
      </c>
      <c r="E7107" s="52">
        <v>0.0222</v>
      </c>
      <c r="F7107" s="53">
        <v>2.58E9</v>
      </c>
      <c r="G7107" s="54"/>
      <c r="H7107" s="51">
        <v>2023.0</v>
      </c>
      <c r="I7107" s="51">
        <v>230154.0</v>
      </c>
      <c r="J7107" s="54"/>
      <c r="K7107" s="54"/>
    </row>
    <row r="7108">
      <c r="A7108" s="49" t="s">
        <v>14473</v>
      </c>
      <c r="B7108" s="49" t="s">
        <v>14474</v>
      </c>
      <c r="C7108" s="50">
        <v>8.59</v>
      </c>
      <c r="D7108" s="51">
        <v>-0.12</v>
      </c>
      <c r="E7108" s="52">
        <v>-0.0138</v>
      </c>
      <c r="F7108" s="53">
        <v>1.67E8</v>
      </c>
      <c r="G7108" s="49" t="s">
        <v>56</v>
      </c>
      <c r="I7108" s="51">
        <v>36716.0</v>
      </c>
      <c r="J7108" s="49" t="s">
        <v>72</v>
      </c>
      <c r="K7108" s="49" t="s">
        <v>552</v>
      </c>
    </row>
    <row r="7109">
      <c r="A7109" s="49" t="s">
        <v>14475</v>
      </c>
      <c r="B7109" s="49" t="s">
        <v>14476</v>
      </c>
      <c r="C7109" s="50">
        <v>4.86</v>
      </c>
      <c r="D7109" s="51">
        <v>-0.04</v>
      </c>
      <c r="E7109" s="52">
        <v>-0.0082</v>
      </c>
      <c r="F7109" s="53">
        <v>4.53E8</v>
      </c>
      <c r="G7109" s="49" t="s">
        <v>56</v>
      </c>
      <c r="I7109" s="51">
        <v>884638.0</v>
      </c>
      <c r="J7109" s="49" t="s">
        <v>223</v>
      </c>
      <c r="K7109" s="49" t="s">
        <v>2349</v>
      </c>
    </row>
    <row r="7110">
      <c r="A7110" s="49" t="s">
        <v>14477</v>
      </c>
      <c r="B7110" s="49" t="s">
        <v>14478</v>
      </c>
      <c r="C7110" s="50">
        <v>28.04</v>
      </c>
      <c r="D7110" s="51">
        <v>0.02</v>
      </c>
      <c r="E7110" s="52">
        <v>7.0E-4</v>
      </c>
      <c r="F7110" s="53">
        <v>7.9E8</v>
      </c>
      <c r="G7110" s="49" t="s">
        <v>56</v>
      </c>
      <c r="I7110" s="51">
        <v>77226.0</v>
      </c>
      <c r="J7110" s="49" t="s">
        <v>95</v>
      </c>
      <c r="K7110" s="49" t="s">
        <v>1389</v>
      </c>
    </row>
    <row r="7111">
      <c r="A7111" s="49" t="s">
        <v>14479</v>
      </c>
      <c r="B7111" s="49" t="s">
        <v>14480</v>
      </c>
      <c r="C7111" s="50">
        <v>41.83</v>
      </c>
      <c r="D7111" s="51">
        <v>-1.34</v>
      </c>
      <c r="E7111" s="52">
        <v>-0.031</v>
      </c>
      <c r="F7111" s="53">
        <v>1.68E10</v>
      </c>
      <c r="G7111" s="49" t="s">
        <v>56</v>
      </c>
      <c r="I7111" s="51">
        <v>3436149.0</v>
      </c>
      <c r="J7111" s="49" t="s">
        <v>68</v>
      </c>
      <c r="K7111" s="49" t="s">
        <v>86</v>
      </c>
    </row>
    <row r="7112">
      <c r="A7112" s="49" t="s">
        <v>14481</v>
      </c>
      <c r="B7112" s="49" t="s">
        <v>14482</v>
      </c>
      <c r="C7112" s="50">
        <v>9.31</v>
      </c>
      <c r="D7112" s="51">
        <v>-0.06</v>
      </c>
      <c r="E7112" s="52">
        <v>-0.0064</v>
      </c>
      <c r="F7112" s="53">
        <v>1.12E10</v>
      </c>
      <c r="G7112" s="49" t="s">
        <v>56</v>
      </c>
      <c r="I7112" s="51">
        <v>7786132.0</v>
      </c>
      <c r="J7112" s="49" t="s">
        <v>82</v>
      </c>
      <c r="K7112" s="49" t="s">
        <v>211</v>
      </c>
    </row>
    <row r="7113">
      <c r="A7113" s="49" t="s">
        <v>14483</v>
      </c>
      <c r="B7113" s="49" t="s">
        <v>14484</v>
      </c>
      <c r="C7113" s="50">
        <v>15.12</v>
      </c>
      <c r="D7113" s="51">
        <v>-0.385</v>
      </c>
      <c r="E7113" s="52">
        <v>-0.0248</v>
      </c>
      <c r="F7113" s="53">
        <v>5.11E8</v>
      </c>
      <c r="G7113" s="49" t="s">
        <v>144</v>
      </c>
      <c r="H7113" s="51">
        <v>2020.0</v>
      </c>
      <c r="I7113" s="51">
        <v>2273.0</v>
      </c>
      <c r="J7113" s="49" t="s">
        <v>68</v>
      </c>
      <c r="K7113" s="49" t="s">
        <v>69</v>
      </c>
    </row>
    <row r="7114">
      <c r="A7114" s="49" t="s">
        <v>14485</v>
      </c>
      <c r="B7114" s="49" t="s">
        <v>14486</v>
      </c>
      <c r="C7114" s="50">
        <v>25.06</v>
      </c>
      <c r="D7114" s="51">
        <v>0.17</v>
      </c>
      <c r="E7114" s="52">
        <v>0.0068</v>
      </c>
      <c r="F7114" s="53">
        <v>7.21E8</v>
      </c>
      <c r="G7114" s="49" t="s">
        <v>56</v>
      </c>
      <c r="H7114" s="51">
        <v>2023.0</v>
      </c>
      <c r="I7114" s="51">
        <v>423402.0</v>
      </c>
      <c r="J7114" s="49" t="s">
        <v>223</v>
      </c>
      <c r="K7114" s="49" t="s">
        <v>953</v>
      </c>
    </row>
    <row r="7115">
      <c r="A7115" s="49" t="s">
        <v>14487</v>
      </c>
      <c r="B7115" s="49" t="s">
        <v>14488</v>
      </c>
      <c r="C7115" s="50">
        <v>4.705</v>
      </c>
      <c r="D7115" s="51">
        <v>-0.155</v>
      </c>
      <c r="E7115" s="52">
        <v>-0.0319</v>
      </c>
      <c r="F7115" s="51">
        <v>5.1410472E7</v>
      </c>
      <c r="G7115" s="49" t="s">
        <v>56</v>
      </c>
      <c r="I7115" s="51">
        <v>22728.0</v>
      </c>
      <c r="J7115" s="49" t="s">
        <v>95</v>
      </c>
      <c r="K7115" s="49" t="s">
        <v>593</v>
      </c>
    </row>
    <row r="7116">
      <c r="A7116" s="49" t="s">
        <v>14489</v>
      </c>
      <c r="B7116" s="49" t="s">
        <v>14490</v>
      </c>
      <c r="C7116" s="50">
        <v>0.43</v>
      </c>
      <c r="D7116" s="51">
        <v>-0.0087</v>
      </c>
      <c r="E7116" s="52">
        <v>-0.0198</v>
      </c>
      <c r="F7116" s="51">
        <v>4.4968308E7</v>
      </c>
      <c r="G7116" s="49" t="s">
        <v>56</v>
      </c>
      <c r="H7116" s="51">
        <v>2015.0</v>
      </c>
      <c r="I7116" s="51">
        <v>26887.0</v>
      </c>
      <c r="J7116" s="49" t="s">
        <v>82</v>
      </c>
      <c r="K7116" s="49" t="s">
        <v>83</v>
      </c>
    </row>
    <row r="7117">
      <c r="A7117" s="49" t="s">
        <v>14491</v>
      </c>
      <c r="B7117" s="49" t="s">
        <v>14492</v>
      </c>
      <c r="C7117" s="50">
        <v>17.11</v>
      </c>
      <c r="D7117" s="51">
        <v>-0.39</v>
      </c>
      <c r="E7117" s="52">
        <v>-0.0223</v>
      </c>
      <c r="F7117" s="53">
        <v>1.01E9</v>
      </c>
      <c r="G7117" s="49" t="s">
        <v>56</v>
      </c>
      <c r="H7117" s="51">
        <v>2021.0</v>
      </c>
      <c r="I7117" s="51">
        <v>1043719.0</v>
      </c>
      <c r="J7117" s="49" t="s">
        <v>82</v>
      </c>
      <c r="K7117" s="49" t="s">
        <v>211</v>
      </c>
    </row>
    <row r="7118">
      <c r="A7118" s="49" t="s">
        <v>14493</v>
      </c>
      <c r="B7118" s="49" t="s">
        <v>14494</v>
      </c>
      <c r="C7118" s="50">
        <v>3.2</v>
      </c>
      <c r="D7118" s="51">
        <v>-0.07</v>
      </c>
      <c r="E7118" s="52">
        <v>-0.0214</v>
      </c>
      <c r="F7118" s="53">
        <v>2.03E8</v>
      </c>
      <c r="G7118" s="49" t="s">
        <v>56</v>
      </c>
      <c r="I7118" s="51">
        <v>385775.0</v>
      </c>
      <c r="J7118" s="49" t="s">
        <v>107</v>
      </c>
      <c r="K7118" s="49" t="s">
        <v>111</v>
      </c>
    </row>
    <row r="7119">
      <c r="A7119" s="49" t="s">
        <v>14495</v>
      </c>
      <c r="B7119" s="49" t="s">
        <v>14496</v>
      </c>
      <c r="C7119" s="50">
        <v>24.71</v>
      </c>
      <c r="D7119" s="51">
        <v>-0.87</v>
      </c>
      <c r="E7119" s="52">
        <v>-0.034</v>
      </c>
      <c r="F7119" s="53">
        <v>5.16E8</v>
      </c>
      <c r="G7119" s="49" t="s">
        <v>56</v>
      </c>
      <c r="I7119" s="51">
        <v>70316.0</v>
      </c>
      <c r="J7119" s="49" t="s">
        <v>95</v>
      </c>
      <c r="K7119" s="49" t="s">
        <v>215</v>
      </c>
    </row>
    <row r="7120">
      <c r="A7120" s="49" t="s">
        <v>14497</v>
      </c>
      <c r="B7120" s="49" t="s">
        <v>14498</v>
      </c>
      <c r="C7120" s="50">
        <v>0.2755</v>
      </c>
      <c r="D7120" s="51">
        <v>-0.0046</v>
      </c>
      <c r="E7120" s="52">
        <v>-0.0164</v>
      </c>
      <c r="F7120" s="51">
        <v>8245381.0</v>
      </c>
      <c r="G7120" s="49" t="s">
        <v>56</v>
      </c>
      <c r="H7120" s="51">
        <v>2020.0</v>
      </c>
      <c r="I7120" s="51">
        <v>401783.0</v>
      </c>
      <c r="J7120" s="49" t="s">
        <v>82</v>
      </c>
      <c r="K7120" s="49" t="s">
        <v>244</v>
      </c>
    </row>
    <row r="7121">
      <c r="A7121" s="49" t="s">
        <v>14499</v>
      </c>
      <c r="B7121" s="49" t="s">
        <v>14500</v>
      </c>
      <c r="C7121" s="50">
        <v>1.82</v>
      </c>
      <c r="D7121" s="51">
        <v>-0.06</v>
      </c>
      <c r="E7121" s="52">
        <v>-0.0319</v>
      </c>
      <c r="F7121" s="51">
        <v>4693463.0</v>
      </c>
      <c r="G7121" s="49" t="s">
        <v>138</v>
      </c>
      <c r="I7121" s="51">
        <v>21884.0</v>
      </c>
      <c r="J7121" s="49" t="s">
        <v>365</v>
      </c>
      <c r="K7121" s="49" t="s">
        <v>366</v>
      </c>
    </row>
    <row r="7122">
      <c r="A7122" s="49" t="s">
        <v>14501</v>
      </c>
      <c r="B7122" s="49" t="s">
        <v>14502</v>
      </c>
      <c r="C7122" s="50">
        <v>3.87</v>
      </c>
      <c r="D7122" s="51">
        <v>-0.04</v>
      </c>
      <c r="E7122" s="52">
        <v>-0.0102</v>
      </c>
      <c r="F7122" s="51">
        <v>0.0</v>
      </c>
      <c r="G7122" s="49" t="s">
        <v>56</v>
      </c>
      <c r="H7122" s="51">
        <v>1998.0</v>
      </c>
      <c r="I7122" s="51">
        <v>836316.0</v>
      </c>
      <c r="J7122" s="49" t="s">
        <v>72</v>
      </c>
      <c r="K7122" s="49" t="s">
        <v>481</v>
      </c>
    </row>
    <row r="7123">
      <c r="A7123" s="49" t="s">
        <v>14503</v>
      </c>
      <c r="B7123" s="49" t="s">
        <v>14504</v>
      </c>
      <c r="C7123" s="50">
        <v>30.99</v>
      </c>
      <c r="D7123" s="51">
        <v>-0.66</v>
      </c>
      <c r="E7123" s="52">
        <v>-0.0209</v>
      </c>
      <c r="F7123" s="53">
        <v>4.3E9</v>
      </c>
      <c r="G7123" s="49" t="s">
        <v>56</v>
      </c>
      <c r="H7123" s="51">
        <v>2016.0</v>
      </c>
      <c r="I7123" s="51">
        <v>1191059.0</v>
      </c>
      <c r="J7123" s="49" t="s">
        <v>57</v>
      </c>
      <c r="K7123" s="49" t="s">
        <v>345</v>
      </c>
    </row>
    <row r="7124">
      <c r="A7124" s="49" t="s">
        <v>14505</v>
      </c>
      <c r="B7124" s="49" t="s">
        <v>14506</v>
      </c>
      <c r="C7124" s="50">
        <v>52.25</v>
      </c>
      <c r="D7124" s="51">
        <v>-0.86</v>
      </c>
      <c r="E7124" s="52">
        <v>-0.0162</v>
      </c>
      <c r="F7124" s="53">
        <v>1.63E9</v>
      </c>
      <c r="G7124" s="49" t="s">
        <v>56</v>
      </c>
      <c r="H7124" s="51">
        <v>2014.0</v>
      </c>
      <c r="I7124" s="51">
        <v>79133.0</v>
      </c>
      <c r="J7124" s="49" t="s">
        <v>95</v>
      </c>
      <c r="K7124" s="49" t="s">
        <v>104</v>
      </c>
    </row>
    <row r="7125">
      <c r="A7125" s="49" t="s">
        <v>14507</v>
      </c>
      <c r="B7125" s="49" t="s">
        <v>14508</v>
      </c>
      <c r="C7125" s="50">
        <v>0.5888</v>
      </c>
      <c r="D7125" s="51">
        <v>-0.0462</v>
      </c>
      <c r="E7125" s="52">
        <v>-0.0728</v>
      </c>
      <c r="F7125" s="51">
        <v>3.6323693E7</v>
      </c>
      <c r="G7125" s="49" t="s">
        <v>56</v>
      </c>
      <c r="I7125" s="51">
        <v>54448.0</v>
      </c>
      <c r="J7125" s="49" t="s">
        <v>145</v>
      </c>
      <c r="K7125" s="49" t="s">
        <v>146</v>
      </c>
    </row>
    <row r="7126">
      <c r="A7126" s="49" t="s">
        <v>14509</v>
      </c>
      <c r="B7126" s="49" t="s">
        <v>14510</v>
      </c>
      <c r="C7126" s="50">
        <v>0.019</v>
      </c>
      <c r="D7126" s="51">
        <v>8.0E-4</v>
      </c>
      <c r="E7126" s="52">
        <v>0.044</v>
      </c>
      <c r="F7126" s="51">
        <v>1172130.0</v>
      </c>
      <c r="G7126" s="49" t="s">
        <v>56</v>
      </c>
      <c r="I7126" s="51">
        <v>2282.0</v>
      </c>
      <c r="J7126" s="49" t="s">
        <v>145</v>
      </c>
      <c r="K7126" s="49" t="s">
        <v>146</v>
      </c>
    </row>
    <row r="7127">
      <c r="A7127" s="49" t="s">
        <v>14511</v>
      </c>
      <c r="B7127" s="49" t="s">
        <v>14512</v>
      </c>
      <c r="C7127" s="50">
        <v>0.6966</v>
      </c>
      <c r="D7127" s="51">
        <v>-0.0038</v>
      </c>
      <c r="E7127" s="52">
        <v>-0.0054</v>
      </c>
      <c r="F7127" s="53">
        <v>1.06E8</v>
      </c>
      <c r="G7127" s="49" t="s">
        <v>56</v>
      </c>
      <c r="I7127" s="51">
        <v>538594.0</v>
      </c>
      <c r="J7127" s="49" t="s">
        <v>82</v>
      </c>
      <c r="K7127" s="49" t="s">
        <v>139</v>
      </c>
    </row>
    <row r="7128">
      <c r="A7128" s="49" t="s">
        <v>14513</v>
      </c>
      <c r="B7128" s="49" t="s">
        <v>14514</v>
      </c>
      <c r="C7128" s="50">
        <v>6.98</v>
      </c>
      <c r="D7128" s="51">
        <v>-0.22</v>
      </c>
      <c r="E7128" s="52">
        <v>-0.0306</v>
      </c>
      <c r="F7128" s="53">
        <v>3.06E8</v>
      </c>
      <c r="G7128" s="49" t="s">
        <v>56</v>
      </c>
      <c r="H7128" s="51">
        <v>2015.0</v>
      </c>
      <c r="I7128" s="51">
        <v>200775.0</v>
      </c>
      <c r="J7128" s="49" t="s">
        <v>82</v>
      </c>
      <c r="K7128" s="49" t="s">
        <v>83</v>
      </c>
    </row>
    <row r="7129">
      <c r="A7129" s="49" t="s">
        <v>14515</v>
      </c>
      <c r="B7129" s="49" t="s">
        <v>14516</v>
      </c>
      <c r="C7129" s="50">
        <v>2.75</v>
      </c>
      <c r="D7129" s="51">
        <v>0.03</v>
      </c>
      <c r="E7129" s="52">
        <v>0.011</v>
      </c>
      <c r="F7129" s="51">
        <v>9019920.0</v>
      </c>
      <c r="G7129" s="49" t="s">
        <v>56</v>
      </c>
      <c r="H7129" s="51">
        <v>2018.0</v>
      </c>
      <c r="I7129" s="51">
        <v>4118.0</v>
      </c>
      <c r="J7129" s="49" t="s">
        <v>82</v>
      </c>
      <c r="K7129" s="49" t="s">
        <v>83</v>
      </c>
    </row>
    <row r="7130">
      <c r="A7130" s="49" t="s">
        <v>14517</v>
      </c>
      <c r="B7130" s="49" t="s">
        <v>14518</v>
      </c>
      <c r="C7130" s="50">
        <v>15.54</v>
      </c>
      <c r="D7130" s="51">
        <v>-0.05</v>
      </c>
      <c r="E7130" s="52">
        <v>-0.0032</v>
      </c>
      <c r="F7130" s="53">
        <v>2.19E9</v>
      </c>
      <c r="G7130" s="49" t="s">
        <v>56</v>
      </c>
      <c r="I7130" s="51">
        <v>3020854.0</v>
      </c>
      <c r="J7130" s="54"/>
      <c r="K7130" s="54"/>
    </row>
    <row r="7131">
      <c r="A7131" s="49" t="s">
        <v>14519</v>
      </c>
      <c r="B7131" s="49" t="s">
        <v>14520</v>
      </c>
      <c r="C7131" s="50">
        <v>31.58</v>
      </c>
      <c r="D7131" s="51">
        <v>0.53</v>
      </c>
      <c r="E7131" s="52">
        <v>0.0171</v>
      </c>
      <c r="F7131" s="53">
        <v>1.33E11</v>
      </c>
      <c r="G7131" s="49" t="s">
        <v>56</v>
      </c>
      <c r="I7131" s="51">
        <v>2.8791598E7</v>
      </c>
      <c r="J7131" s="49" t="s">
        <v>520</v>
      </c>
      <c r="K7131" s="49" t="s">
        <v>391</v>
      </c>
    </row>
    <row r="7132">
      <c r="A7132" s="49" t="s">
        <v>14521</v>
      </c>
      <c r="B7132" s="49" t="s">
        <v>14522</v>
      </c>
      <c r="C7132" s="50">
        <v>5.16</v>
      </c>
      <c r="D7132" s="51">
        <v>-0.05</v>
      </c>
      <c r="E7132" s="52">
        <v>-0.0096</v>
      </c>
      <c r="F7132" s="53">
        <v>1.01E9</v>
      </c>
      <c r="G7132" s="49" t="s">
        <v>56</v>
      </c>
      <c r="H7132" s="51">
        <v>2021.0</v>
      </c>
      <c r="I7132" s="51">
        <v>317396.0</v>
      </c>
      <c r="J7132" s="49" t="s">
        <v>145</v>
      </c>
      <c r="K7132" s="49" t="s">
        <v>1246</v>
      </c>
    </row>
    <row r="7133">
      <c r="A7133" s="49" t="s">
        <v>14523</v>
      </c>
      <c r="B7133" s="49" t="s">
        <v>14524</v>
      </c>
      <c r="C7133" s="50">
        <v>1.06</v>
      </c>
      <c r="D7133" s="51">
        <v>-0.01</v>
      </c>
      <c r="E7133" s="52">
        <v>-0.0094</v>
      </c>
      <c r="F7133" s="53">
        <v>2.2E8</v>
      </c>
      <c r="G7133" s="54"/>
      <c r="H7133" s="51">
        <v>2022.0</v>
      </c>
      <c r="I7133" s="51">
        <v>60243.0</v>
      </c>
      <c r="J7133" s="49" t="s">
        <v>127</v>
      </c>
      <c r="K7133" s="49" t="s">
        <v>441</v>
      </c>
    </row>
    <row r="7134">
      <c r="A7134" s="49" t="s">
        <v>14525</v>
      </c>
      <c r="B7134" s="49" t="s">
        <v>14526</v>
      </c>
      <c r="C7134" s="50">
        <v>43.76</v>
      </c>
      <c r="D7134" s="51">
        <v>-1.4</v>
      </c>
      <c r="E7134" s="52">
        <v>-0.031</v>
      </c>
      <c r="F7134" s="53">
        <v>5.07E9</v>
      </c>
      <c r="G7134" s="49" t="s">
        <v>56</v>
      </c>
      <c r="H7134" s="51">
        <v>2014.0</v>
      </c>
      <c r="I7134" s="51">
        <v>2530160.0</v>
      </c>
      <c r="J7134" s="49" t="s">
        <v>95</v>
      </c>
      <c r="K7134" s="49" t="s">
        <v>707</v>
      </c>
    </row>
    <row r="7135">
      <c r="A7135" s="49" t="s">
        <v>14527</v>
      </c>
      <c r="B7135" s="49" t="s">
        <v>14528</v>
      </c>
      <c r="C7135" s="50">
        <v>100.08</v>
      </c>
      <c r="D7135" s="51">
        <v>-1.58</v>
      </c>
      <c r="E7135" s="52">
        <v>-0.0155</v>
      </c>
      <c r="F7135" s="53">
        <v>1.79E10</v>
      </c>
      <c r="G7135" s="49" t="s">
        <v>56</v>
      </c>
      <c r="I7135" s="51">
        <v>648615.0</v>
      </c>
      <c r="J7135" s="49" t="s">
        <v>57</v>
      </c>
      <c r="K7135" s="49" t="s">
        <v>3581</v>
      </c>
    </row>
    <row r="7136">
      <c r="A7136" s="49" t="s">
        <v>14529</v>
      </c>
      <c r="B7136" s="49" t="s">
        <v>14530</v>
      </c>
      <c r="C7136" s="50">
        <v>44.77</v>
      </c>
      <c r="D7136" s="51">
        <v>-0.15</v>
      </c>
      <c r="E7136" s="52">
        <v>-0.0033</v>
      </c>
      <c r="F7136" s="53">
        <v>1.19E9</v>
      </c>
      <c r="G7136" s="49" t="s">
        <v>56</v>
      </c>
      <c r="I7136" s="51">
        <v>188193.0</v>
      </c>
      <c r="J7136" s="49" t="s">
        <v>72</v>
      </c>
      <c r="K7136" s="49" t="s">
        <v>133</v>
      </c>
    </row>
    <row r="7137">
      <c r="A7137" s="49" t="s">
        <v>14531</v>
      </c>
      <c r="B7137" s="49" t="s">
        <v>14532</v>
      </c>
      <c r="C7137" s="50">
        <v>25.05</v>
      </c>
      <c r="D7137" s="51">
        <v>-0.01</v>
      </c>
      <c r="E7137" s="52">
        <v>-4.0E-4</v>
      </c>
      <c r="F7137" s="53">
        <v>1.62E9</v>
      </c>
      <c r="G7137" s="49" t="s">
        <v>56</v>
      </c>
      <c r="I7137" s="51">
        <v>796094.0</v>
      </c>
      <c r="J7137" s="49" t="s">
        <v>72</v>
      </c>
      <c r="K7137" s="49" t="s">
        <v>133</v>
      </c>
    </row>
    <row r="7138">
      <c r="A7138" s="49" t="s">
        <v>14533</v>
      </c>
      <c r="B7138" s="49" t="s">
        <v>14534</v>
      </c>
      <c r="C7138" s="50">
        <v>12.6</v>
      </c>
      <c r="D7138" s="51">
        <v>-0.05</v>
      </c>
      <c r="E7138" s="52">
        <v>-0.004</v>
      </c>
      <c r="F7138" s="53">
        <v>8.16E8</v>
      </c>
      <c r="G7138" s="49" t="s">
        <v>56</v>
      </c>
      <c r="I7138" s="51">
        <v>49355.0</v>
      </c>
      <c r="J7138" s="49" t="s">
        <v>72</v>
      </c>
      <c r="K7138" s="49" t="s">
        <v>133</v>
      </c>
    </row>
    <row r="7139">
      <c r="A7139" s="49" t="s">
        <v>14535</v>
      </c>
      <c r="B7139" s="49" t="s">
        <v>14536</v>
      </c>
      <c r="C7139" s="50">
        <v>2.22</v>
      </c>
      <c r="D7139" s="51">
        <v>0.01</v>
      </c>
      <c r="E7139" s="52">
        <v>0.0045</v>
      </c>
      <c r="F7139" s="51">
        <v>9791441.0</v>
      </c>
      <c r="G7139" s="49" t="s">
        <v>67</v>
      </c>
      <c r="H7139" s="51">
        <v>2019.0</v>
      </c>
      <c r="I7139" s="51">
        <v>37285.0</v>
      </c>
      <c r="J7139" s="49" t="s">
        <v>68</v>
      </c>
      <c r="K7139" s="49" t="s">
        <v>69</v>
      </c>
    </row>
    <row r="7140">
      <c r="A7140" s="49" t="s">
        <v>14537</v>
      </c>
      <c r="B7140" s="49" t="s">
        <v>14538</v>
      </c>
      <c r="C7140" s="50">
        <v>46.08</v>
      </c>
      <c r="D7140" s="51">
        <v>-0.79</v>
      </c>
      <c r="E7140" s="52">
        <v>-0.0169</v>
      </c>
      <c r="F7140" s="53">
        <v>5.05E9</v>
      </c>
      <c r="G7140" s="49" t="s">
        <v>56</v>
      </c>
      <c r="H7140" s="51">
        <v>2005.0</v>
      </c>
      <c r="I7140" s="51">
        <v>2351033.0</v>
      </c>
      <c r="J7140" s="49" t="s">
        <v>72</v>
      </c>
      <c r="K7140" s="49" t="s">
        <v>133</v>
      </c>
    </row>
    <row r="7141">
      <c r="A7141" s="49" t="s">
        <v>14539</v>
      </c>
      <c r="B7141" s="49" t="s">
        <v>14540</v>
      </c>
      <c r="C7141" s="50">
        <v>15.25</v>
      </c>
      <c r="D7141" s="51">
        <v>0.0</v>
      </c>
      <c r="E7141" s="52">
        <v>0.0</v>
      </c>
      <c r="F7141" s="54"/>
      <c r="G7141" s="49" t="s">
        <v>56</v>
      </c>
      <c r="I7141" s="51">
        <v>11614.0</v>
      </c>
      <c r="J7141" s="54"/>
      <c r="K7141" s="54"/>
    </row>
    <row r="7142">
      <c r="A7142" s="49" t="s">
        <v>14541</v>
      </c>
      <c r="B7142" s="49" t="s">
        <v>14542</v>
      </c>
      <c r="C7142" s="50">
        <v>8.65</v>
      </c>
      <c r="D7142" s="51">
        <v>-0.23</v>
      </c>
      <c r="E7142" s="52">
        <v>-0.0259</v>
      </c>
      <c r="F7142" s="53">
        <v>9.3E8</v>
      </c>
      <c r="G7142" s="49" t="s">
        <v>56</v>
      </c>
      <c r="H7142" s="51">
        <v>2021.0</v>
      </c>
      <c r="I7142" s="51">
        <v>27987.0</v>
      </c>
      <c r="J7142" s="49" t="s">
        <v>95</v>
      </c>
      <c r="K7142" s="49" t="s">
        <v>611</v>
      </c>
    </row>
    <row r="7143">
      <c r="A7143" s="49" t="s">
        <v>14543</v>
      </c>
      <c r="B7143" s="49" t="s">
        <v>14544</v>
      </c>
      <c r="C7143" s="50">
        <v>0.76</v>
      </c>
      <c r="D7143" s="51">
        <v>-0.04</v>
      </c>
      <c r="E7143" s="52">
        <v>-0.05</v>
      </c>
      <c r="F7143" s="51">
        <v>3.2775E7</v>
      </c>
      <c r="G7143" s="49" t="s">
        <v>56</v>
      </c>
      <c r="H7143" s="51">
        <v>2021.0</v>
      </c>
      <c r="I7143" s="51">
        <v>71921.0</v>
      </c>
      <c r="J7143" s="49" t="s">
        <v>95</v>
      </c>
      <c r="K7143" s="49" t="s">
        <v>611</v>
      </c>
    </row>
    <row r="7144">
      <c r="A7144" s="49" t="s">
        <v>14545</v>
      </c>
      <c r="B7144" s="49" t="s">
        <v>14546</v>
      </c>
      <c r="C7144" s="50">
        <v>25.51</v>
      </c>
      <c r="D7144" s="51">
        <v>-0.19</v>
      </c>
      <c r="E7144" s="52">
        <v>-0.0074</v>
      </c>
      <c r="F7144" s="53">
        <v>4.34E8</v>
      </c>
      <c r="G7144" s="49" t="s">
        <v>56</v>
      </c>
      <c r="I7144" s="51">
        <v>76699.0</v>
      </c>
      <c r="J7144" s="49" t="s">
        <v>72</v>
      </c>
      <c r="K7144" s="49" t="s">
        <v>133</v>
      </c>
    </row>
    <row r="7145">
      <c r="A7145" s="49" t="s">
        <v>14547</v>
      </c>
      <c r="B7145" s="49" t="s">
        <v>14548</v>
      </c>
      <c r="C7145" s="50">
        <v>252.33</v>
      </c>
      <c r="D7145" s="51">
        <v>3.82</v>
      </c>
      <c r="E7145" s="52">
        <v>0.0154</v>
      </c>
      <c r="F7145" s="53">
        <v>1.49E10</v>
      </c>
      <c r="G7145" s="49" t="s">
        <v>56</v>
      </c>
      <c r="H7145" s="51">
        <v>1995.0</v>
      </c>
      <c r="I7145" s="51">
        <v>586106.0</v>
      </c>
      <c r="J7145" s="49" t="s">
        <v>57</v>
      </c>
      <c r="K7145" s="49" t="s">
        <v>1611</v>
      </c>
    </row>
    <row r="7146">
      <c r="A7146" s="49" t="s">
        <v>14549</v>
      </c>
      <c r="B7146" s="49" t="s">
        <v>14550</v>
      </c>
      <c r="C7146" s="50">
        <v>1.7678</v>
      </c>
      <c r="D7146" s="51">
        <v>0.0278</v>
      </c>
      <c r="E7146" s="52">
        <v>0.016</v>
      </c>
      <c r="F7146" s="51">
        <v>8138035.0</v>
      </c>
      <c r="G7146" s="49" t="s">
        <v>56</v>
      </c>
      <c r="H7146" s="51">
        <v>2014.0</v>
      </c>
      <c r="I7146" s="51">
        <v>14707.0</v>
      </c>
      <c r="J7146" s="49" t="s">
        <v>107</v>
      </c>
      <c r="K7146" s="49" t="s">
        <v>678</v>
      </c>
    </row>
    <row r="7147">
      <c r="A7147" s="49" t="s">
        <v>14551</v>
      </c>
      <c r="B7147" s="49" t="s">
        <v>14552</v>
      </c>
      <c r="C7147" s="50">
        <v>3.3</v>
      </c>
      <c r="D7147" s="51">
        <v>0.2799</v>
      </c>
      <c r="E7147" s="52">
        <v>0.0927</v>
      </c>
      <c r="F7147" s="51">
        <v>6.4217452E7</v>
      </c>
      <c r="G7147" s="49" t="s">
        <v>56</v>
      </c>
      <c r="I7147" s="51">
        <v>71953.0</v>
      </c>
      <c r="J7147" s="49" t="s">
        <v>107</v>
      </c>
      <c r="K7147" s="49" t="s">
        <v>262</v>
      </c>
    </row>
    <row r="7148">
      <c r="A7148" s="49" t="s">
        <v>14553</v>
      </c>
      <c r="B7148" s="49" t="s">
        <v>14554</v>
      </c>
      <c r="C7148" s="50">
        <v>2.5942</v>
      </c>
      <c r="D7148" s="51">
        <v>-0.0658</v>
      </c>
      <c r="E7148" s="52">
        <v>-0.0247</v>
      </c>
      <c r="F7148" s="51">
        <v>1.439781E7</v>
      </c>
      <c r="G7148" s="49" t="s">
        <v>738</v>
      </c>
      <c r="H7148" s="51">
        <v>2021.0</v>
      </c>
      <c r="I7148" s="51">
        <v>5395.0</v>
      </c>
      <c r="J7148" s="49" t="s">
        <v>365</v>
      </c>
      <c r="K7148" s="49" t="s">
        <v>456</v>
      </c>
    </row>
    <row r="7149">
      <c r="A7149" s="49" t="s">
        <v>14555</v>
      </c>
      <c r="B7149" s="49" t="s">
        <v>14556</v>
      </c>
      <c r="C7149" s="50">
        <v>11.0</v>
      </c>
      <c r="D7149" s="51">
        <v>0.0</v>
      </c>
      <c r="E7149" s="52">
        <v>0.0</v>
      </c>
      <c r="F7149" s="51">
        <v>0.0</v>
      </c>
      <c r="G7149" s="49" t="s">
        <v>56</v>
      </c>
      <c r="H7149" s="51">
        <v>2022.0</v>
      </c>
      <c r="I7149" s="51">
        <v>63.0</v>
      </c>
      <c r="J7149" s="49" t="s">
        <v>107</v>
      </c>
      <c r="K7149" s="49" t="s">
        <v>348</v>
      </c>
    </row>
    <row r="7150">
      <c r="A7150" s="49" t="s">
        <v>14557</v>
      </c>
      <c r="B7150" s="49" t="s">
        <v>14558</v>
      </c>
      <c r="C7150" s="50">
        <v>10.86</v>
      </c>
      <c r="D7150" s="51">
        <v>-1.0</v>
      </c>
      <c r="E7150" s="52">
        <v>-0.0843</v>
      </c>
      <c r="F7150" s="51">
        <v>0.0</v>
      </c>
      <c r="G7150" s="49" t="s">
        <v>56</v>
      </c>
      <c r="H7150" s="51">
        <v>2022.0</v>
      </c>
      <c r="I7150" s="51">
        <v>100.0</v>
      </c>
      <c r="J7150" s="49" t="s">
        <v>107</v>
      </c>
      <c r="K7150" s="49" t="s">
        <v>348</v>
      </c>
    </row>
    <row r="7151">
      <c r="A7151" s="49" t="s">
        <v>14559</v>
      </c>
      <c r="B7151" s="49" t="s">
        <v>14560</v>
      </c>
      <c r="C7151" s="50">
        <v>0.0623</v>
      </c>
      <c r="D7151" s="51">
        <v>0.0036</v>
      </c>
      <c r="E7151" s="52">
        <v>0.0613</v>
      </c>
      <c r="F7151" s="51">
        <v>0.0</v>
      </c>
      <c r="G7151" s="49" t="s">
        <v>56</v>
      </c>
      <c r="H7151" s="51">
        <v>2022.0</v>
      </c>
      <c r="I7151" s="51">
        <v>200.0</v>
      </c>
      <c r="J7151" s="49" t="s">
        <v>107</v>
      </c>
      <c r="K7151" s="49" t="s">
        <v>348</v>
      </c>
    </row>
    <row r="7152">
      <c r="A7152" s="49" t="s">
        <v>14561</v>
      </c>
      <c r="B7152" s="49" t="s">
        <v>14562</v>
      </c>
      <c r="C7152" s="50">
        <v>11.71</v>
      </c>
      <c r="D7152" s="51">
        <v>-0.33</v>
      </c>
      <c r="E7152" s="52">
        <v>-0.0274</v>
      </c>
      <c r="F7152" s="53">
        <v>2.74E9</v>
      </c>
      <c r="G7152" s="49" t="s">
        <v>67</v>
      </c>
      <c r="H7152" s="51">
        <v>2014.0</v>
      </c>
      <c r="I7152" s="51">
        <v>699564.0</v>
      </c>
      <c r="J7152" s="49" t="s">
        <v>107</v>
      </c>
      <c r="K7152" s="49" t="s">
        <v>2079</v>
      </c>
    </row>
    <row r="7153">
      <c r="A7153" s="49" t="s">
        <v>14563</v>
      </c>
      <c r="B7153" s="49" t="s">
        <v>14564</v>
      </c>
      <c r="C7153" s="50">
        <v>20.96</v>
      </c>
      <c r="D7153" s="51">
        <v>-0.29</v>
      </c>
      <c r="E7153" s="52">
        <v>-0.0137</v>
      </c>
      <c r="F7153" s="53">
        <v>1.81E10</v>
      </c>
      <c r="G7153" s="49" t="s">
        <v>56</v>
      </c>
      <c r="I7153" s="51">
        <v>1.0853286E7</v>
      </c>
      <c r="J7153" s="49" t="s">
        <v>145</v>
      </c>
      <c r="K7153" s="49" t="s">
        <v>3198</v>
      </c>
    </row>
    <row r="7154">
      <c r="A7154" s="49" t="s">
        <v>14565</v>
      </c>
      <c r="B7154" s="49" t="s">
        <v>14566</v>
      </c>
      <c r="C7154" s="50">
        <v>10.39</v>
      </c>
      <c r="D7154" s="51">
        <v>-0.19</v>
      </c>
      <c r="E7154" s="52">
        <v>-0.018</v>
      </c>
      <c r="F7154" s="53">
        <v>2.53E10</v>
      </c>
      <c r="G7154" s="49" t="s">
        <v>56</v>
      </c>
      <c r="I7154" s="51">
        <v>1.4651042E7</v>
      </c>
      <c r="J7154" s="49" t="s">
        <v>520</v>
      </c>
      <c r="K7154" s="49" t="s">
        <v>521</v>
      </c>
    </row>
    <row r="7155">
      <c r="A7155" s="49" t="s">
        <v>14567</v>
      </c>
      <c r="B7155" s="49" t="s">
        <v>14568</v>
      </c>
      <c r="C7155" s="50">
        <v>40.13</v>
      </c>
      <c r="D7155" s="51">
        <v>0.81</v>
      </c>
      <c r="E7155" s="52">
        <v>0.0206</v>
      </c>
      <c r="F7155" s="53">
        <v>6.95E9</v>
      </c>
      <c r="G7155" s="49" t="s">
        <v>56</v>
      </c>
      <c r="I7155" s="51">
        <v>1773492.0</v>
      </c>
      <c r="J7155" s="49" t="s">
        <v>72</v>
      </c>
      <c r="K7155" s="49" t="s">
        <v>133</v>
      </c>
    </row>
    <row r="7156">
      <c r="A7156" s="49" t="s">
        <v>14569</v>
      </c>
      <c r="B7156" s="49" t="s">
        <v>14570</v>
      </c>
      <c r="C7156" s="50">
        <v>15.52</v>
      </c>
      <c r="D7156" s="51">
        <v>-0.18</v>
      </c>
      <c r="E7156" s="52">
        <v>-0.0115</v>
      </c>
      <c r="F7156" s="54"/>
      <c r="G7156" s="49" t="s">
        <v>56</v>
      </c>
      <c r="I7156" s="51">
        <v>8791.0</v>
      </c>
      <c r="J7156" s="54"/>
      <c r="K7156" s="54"/>
    </row>
    <row r="7157">
      <c r="A7157" s="49" t="s">
        <v>14571</v>
      </c>
      <c r="B7157" s="49" t="s">
        <v>14572</v>
      </c>
      <c r="C7157" s="50">
        <v>20.25</v>
      </c>
      <c r="D7157" s="51">
        <v>-0.22</v>
      </c>
      <c r="E7157" s="52">
        <v>-0.0108</v>
      </c>
      <c r="F7157" s="54"/>
      <c r="G7157" s="49" t="s">
        <v>56</v>
      </c>
      <c r="I7157" s="51">
        <v>12820.0</v>
      </c>
      <c r="J7157" s="54"/>
      <c r="K7157" s="54"/>
    </row>
    <row r="7158">
      <c r="A7158" s="49" t="s">
        <v>14573</v>
      </c>
      <c r="B7158" s="49" t="s">
        <v>14574</v>
      </c>
      <c r="C7158" s="50">
        <v>5.34</v>
      </c>
      <c r="D7158" s="51">
        <v>1.34</v>
      </c>
      <c r="E7158" s="52">
        <v>0.335</v>
      </c>
      <c r="F7158" s="51">
        <v>0.0</v>
      </c>
      <c r="G7158" s="49" t="s">
        <v>476</v>
      </c>
      <c r="I7158" s="51">
        <v>5407230.0</v>
      </c>
      <c r="J7158" s="54"/>
      <c r="K7158" s="54"/>
    </row>
    <row r="7159">
      <c r="A7159" s="49" t="s">
        <v>14575</v>
      </c>
      <c r="B7159" s="49" t="s">
        <v>14576</v>
      </c>
      <c r="C7159" s="50">
        <v>1.96</v>
      </c>
      <c r="D7159" s="51">
        <v>-0.15</v>
      </c>
      <c r="E7159" s="52">
        <v>-0.0711</v>
      </c>
      <c r="F7159" s="53">
        <v>2.92E8</v>
      </c>
      <c r="G7159" s="49" t="s">
        <v>1812</v>
      </c>
      <c r="H7159" s="54"/>
      <c r="I7159" s="51">
        <v>740982.0</v>
      </c>
      <c r="J7159" s="49" t="s">
        <v>95</v>
      </c>
      <c r="K7159" s="49" t="s">
        <v>379</v>
      </c>
    </row>
    <row r="7160">
      <c r="A7160" s="49" t="s">
        <v>14577</v>
      </c>
      <c r="B7160" s="49" t="s">
        <v>14578</v>
      </c>
      <c r="C7160" s="50">
        <v>130.67</v>
      </c>
      <c r="D7160" s="51">
        <v>-2.13</v>
      </c>
      <c r="E7160" s="52">
        <v>-0.016</v>
      </c>
      <c r="F7160" s="53">
        <v>6.72E9</v>
      </c>
      <c r="G7160" s="49" t="s">
        <v>56</v>
      </c>
      <c r="H7160" s="51">
        <v>1999.0</v>
      </c>
      <c r="I7160" s="51">
        <v>496212.0</v>
      </c>
      <c r="J7160" s="49" t="s">
        <v>95</v>
      </c>
      <c r="K7160" s="49" t="s">
        <v>391</v>
      </c>
    </row>
    <row r="7161">
      <c r="A7161" s="49" t="s">
        <v>14579</v>
      </c>
      <c r="B7161" s="49" t="s">
        <v>14580</v>
      </c>
      <c r="C7161" s="50">
        <v>26.27</v>
      </c>
      <c r="D7161" s="51">
        <v>0.02</v>
      </c>
      <c r="E7161" s="52">
        <v>8.0E-4</v>
      </c>
      <c r="F7161" s="54"/>
      <c r="G7161" s="49" t="s">
        <v>56</v>
      </c>
      <c r="I7161" s="51">
        <v>22038.0</v>
      </c>
      <c r="J7161" s="54"/>
      <c r="K7161" s="54"/>
    </row>
    <row r="7162">
      <c r="A7162" s="49" t="s">
        <v>14581</v>
      </c>
      <c r="B7162" s="49" t="s">
        <v>14582</v>
      </c>
      <c r="C7162" s="50">
        <v>136.03</v>
      </c>
      <c r="D7162" s="51">
        <v>-1.67</v>
      </c>
      <c r="E7162" s="52">
        <v>-0.0121</v>
      </c>
      <c r="F7162" s="53">
        <v>3.5E10</v>
      </c>
      <c r="G7162" s="49" t="s">
        <v>121</v>
      </c>
      <c r="H7162" s="54"/>
      <c r="I7162" s="51">
        <v>686192.0</v>
      </c>
      <c r="J7162" s="49" t="s">
        <v>365</v>
      </c>
      <c r="K7162" s="49" t="s">
        <v>366</v>
      </c>
    </row>
    <row r="7163">
      <c r="A7163" s="49" t="s">
        <v>14583</v>
      </c>
      <c r="B7163" s="49" t="s">
        <v>14584</v>
      </c>
      <c r="C7163" s="50">
        <v>68.13</v>
      </c>
      <c r="D7163" s="51">
        <v>-0.23</v>
      </c>
      <c r="E7163" s="52">
        <v>-0.0034</v>
      </c>
      <c r="F7163" s="53">
        <v>2.27E9</v>
      </c>
      <c r="G7163" s="49" t="s">
        <v>56</v>
      </c>
      <c r="H7163" s="51">
        <v>2010.0</v>
      </c>
      <c r="I7163" s="51">
        <v>200583.0</v>
      </c>
      <c r="J7163" s="49" t="s">
        <v>72</v>
      </c>
      <c r="K7163" s="49" t="s">
        <v>650</v>
      </c>
    </row>
    <row r="7164">
      <c r="A7164" s="49" t="s">
        <v>14585</v>
      </c>
      <c r="B7164" s="49" t="s">
        <v>14586</v>
      </c>
      <c r="C7164" s="50">
        <v>213.26</v>
      </c>
      <c r="D7164" s="51">
        <v>-1.35</v>
      </c>
      <c r="E7164" s="52">
        <v>-0.0063</v>
      </c>
      <c r="F7164" s="53">
        <v>5.59E10</v>
      </c>
      <c r="G7164" s="49" t="s">
        <v>56</v>
      </c>
      <c r="I7164" s="51">
        <v>1156157.0</v>
      </c>
      <c r="J7164" s="49" t="s">
        <v>107</v>
      </c>
      <c r="K7164" s="49" t="s">
        <v>348</v>
      </c>
    </row>
    <row r="7165">
      <c r="A7165" s="49" t="s">
        <v>14587</v>
      </c>
      <c r="B7165" s="49" t="s">
        <v>14588</v>
      </c>
      <c r="C7165" s="50">
        <v>43.06</v>
      </c>
      <c r="D7165" s="51">
        <v>-1.39</v>
      </c>
      <c r="E7165" s="52">
        <v>-0.0313</v>
      </c>
      <c r="F7165" s="53">
        <v>1.39E10</v>
      </c>
      <c r="G7165" s="49" t="s">
        <v>56</v>
      </c>
      <c r="I7165" s="51">
        <v>3406792.0</v>
      </c>
      <c r="J7165" s="49" t="s">
        <v>107</v>
      </c>
      <c r="K7165" s="49" t="s">
        <v>1294</v>
      </c>
    </row>
    <row r="7166">
      <c r="A7166" s="49" t="s">
        <v>14589</v>
      </c>
      <c r="B7166" s="49" t="s">
        <v>14590</v>
      </c>
      <c r="C7166" s="50">
        <v>204.22</v>
      </c>
      <c r="D7166" s="51">
        <v>-1.87</v>
      </c>
      <c r="E7166" s="52">
        <v>-0.0091</v>
      </c>
      <c r="F7166" s="53">
        <v>2.77E9</v>
      </c>
      <c r="G7166" s="49" t="s">
        <v>56</v>
      </c>
      <c r="H7166" s="51">
        <v>1973.0</v>
      </c>
      <c r="I7166" s="51">
        <v>209500.0</v>
      </c>
      <c r="J7166" s="49" t="s">
        <v>57</v>
      </c>
      <c r="K7166" s="49" t="s">
        <v>345</v>
      </c>
    </row>
    <row r="7167">
      <c r="A7167" s="49" t="s">
        <v>14591</v>
      </c>
      <c r="B7167" s="49" t="s">
        <v>14592</v>
      </c>
      <c r="C7167" s="50">
        <v>1.04</v>
      </c>
      <c r="D7167" s="51">
        <v>-0.01</v>
      </c>
      <c r="E7167" s="52">
        <v>-0.0095</v>
      </c>
      <c r="F7167" s="53">
        <v>4.07E8</v>
      </c>
      <c r="G7167" s="54"/>
      <c r="H7167" s="51">
        <v>2021.0</v>
      </c>
      <c r="I7167" s="51">
        <v>28171.0</v>
      </c>
      <c r="J7167" s="49" t="s">
        <v>72</v>
      </c>
      <c r="K7167" s="49" t="s">
        <v>312</v>
      </c>
    </row>
    <row r="7168">
      <c r="A7168" s="49" t="s">
        <v>14593</v>
      </c>
      <c r="B7168" s="49" t="s">
        <v>14594</v>
      </c>
      <c r="C7168" s="50">
        <v>12.49</v>
      </c>
      <c r="D7168" s="51">
        <v>-0.1</v>
      </c>
      <c r="E7168" s="52">
        <v>-0.0079</v>
      </c>
      <c r="F7168" s="51">
        <v>0.0</v>
      </c>
      <c r="G7168" s="49" t="s">
        <v>56</v>
      </c>
      <c r="H7168" s="51">
        <v>2021.0</v>
      </c>
      <c r="I7168" s="51">
        <v>139767.0</v>
      </c>
      <c r="J7168" s="49" t="s">
        <v>72</v>
      </c>
      <c r="K7168" s="49" t="s">
        <v>481</v>
      </c>
    </row>
    <row r="7169">
      <c r="A7169" s="49" t="s">
        <v>14595</v>
      </c>
      <c r="B7169" s="49" t="s">
        <v>14596</v>
      </c>
      <c r="C7169" s="50">
        <v>23.13</v>
      </c>
      <c r="D7169" s="51">
        <v>-0.12</v>
      </c>
      <c r="E7169" s="52">
        <v>-0.0052</v>
      </c>
      <c r="F7169" s="53">
        <v>4.39E10</v>
      </c>
      <c r="G7169" s="49" t="s">
        <v>610</v>
      </c>
      <c r="H7169" s="51">
        <v>2022.0</v>
      </c>
      <c r="I7169" s="51">
        <v>371570.0</v>
      </c>
      <c r="J7169" s="49" t="s">
        <v>223</v>
      </c>
      <c r="K7169" s="49" t="s">
        <v>953</v>
      </c>
    </row>
    <row r="7170">
      <c r="A7170" s="49" t="s">
        <v>14597</v>
      </c>
      <c r="B7170" s="49" t="s">
        <v>14598</v>
      </c>
      <c r="C7170" s="50">
        <v>2.07</v>
      </c>
      <c r="D7170" s="51">
        <v>-0.19</v>
      </c>
      <c r="E7170" s="52">
        <v>-0.0841</v>
      </c>
      <c r="F7170" s="53">
        <v>1.1E8</v>
      </c>
      <c r="G7170" s="49" t="s">
        <v>56</v>
      </c>
      <c r="I7170" s="51">
        <v>812481.0</v>
      </c>
      <c r="J7170" s="49" t="s">
        <v>68</v>
      </c>
      <c r="K7170" s="49" t="s">
        <v>68</v>
      </c>
    </row>
    <row r="7171">
      <c r="A7171" s="49" t="s">
        <v>14599</v>
      </c>
      <c r="B7171" s="49" t="s">
        <v>14600</v>
      </c>
      <c r="C7171" s="50">
        <v>9.85</v>
      </c>
      <c r="D7171" s="51">
        <v>0.0</v>
      </c>
      <c r="E7171" s="52">
        <v>0.0</v>
      </c>
      <c r="F7171" s="51">
        <v>0.0</v>
      </c>
      <c r="G7171" s="49" t="s">
        <v>56</v>
      </c>
      <c r="H7171" s="51">
        <v>2002.0</v>
      </c>
      <c r="I7171" s="51">
        <v>26210.0</v>
      </c>
      <c r="J7171" s="49" t="s">
        <v>72</v>
      </c>
      <c r="K7171" s="49" t="s">
        <v>481</v>
      </c>
    </row>
    <row r="7172">
      <c r="A7172" s="49" t="s">
        <v>14601</v>
      </c>
      <c r="B7172" s="49" t="s">
        <v>14602</v>
      </c>
      <c r="C7172" s="50">
        <v>7.27</v>
      </c>
      <c r="D7172" s="51">
        <v>0.0</v>
      </c>
      <c r="E7172" s="52">
        <v>0.0</v>
      </c>
      <c r="F7172" s="53">
        <v>4.91E8</v>
      </c>
      <c r="G7172" s="49" t="s">
        <v>56</v>
      </c>
      <c r="H7172" s="51">
        <v>2021.0</v>
      </c>
      <c r="I7172" s="51">
        <v>203524.0</v>
      </c>
      <c r="J7172" s="49" t="s">
        <v>107</v>
      </c>
      <c r="K7172" s="49" t="s">
        <v>348</v>
      </c>
    </row>
    <row r="7173">
      <c r="A7173" s="49" t="s">
        <v>14603</v>
      </c>
      <c r="B7173" s="49" t="s">
        <v>14604</v>
      </c>
      <c r="C7173" s="50">
        <v>82.45</v>
      </c>
      <c r="D7173" s="51">
        <v>-0.56</v>
      </c>
      <c r="E7173" s="52">
        <v>-0.0068</v>
      </c>
      <c r="F7173" s="53">
        <v>2.6E10</v>
      </c>
      <c r="G7173" s="49" t="s">
        <v>56</v>
      </c>
      <c r="I7173" s="51">
        <v>1387611.0</v>
      </c>
      <c r="J7173" s="49" t="s">
        <v>365</v>
      </c>
      <c r="K7173" s="49" t="s">
        <v>366</v>
      </c>
    </row>
    <row r="7174">
      <c r="A7174" s="49" t="s">
        <v>14605</v>
      </c>
      <c r="B7174" s="49" t="s">
        <v>14606</v>
      </c>
      <c r="C7174" s="50">
        <v>10.99</v>
      </c>
      <c r="D7174" s="51">
        <v>-0.03</v>
      </c>
      <c r="E7174" s="52">
        <v>-0.0027</v>
      </c>
      <c r="F7174" s="51">
        <v>0.0</v>
      </c>
      <c r="G7174" s="54"/>
      <c r="H7174" s="51">
        <v>2022.0</v>
      </c>
      <c r="I7174" s="51">
        <v>1322.0</v>
      </c>
      <c r="J7174" s="49" t="s">
        <v>72</v>
      </c>
      <c r="K7174" s="49" t="s">
        <v>73</v>
      </c>
    </row>
    <row r="7175">
      <c r="A7175" s="49" t="s">
        <v>14607</v>
      </c>
      <c r="B7175" s="49" t="s">
        <v>14608</v>
      </c>
      <c r="C7175" s="50">
        <v>83.92</v>
      </c>
      <c r="D7175" s="51">
        <v>-1.84</v>
      </c>
      <c r="E7175" s="52">
        <v>-0.0215</v>
      </c>
      <c r="F7175" s="53">
        <v>4.35E10</v>
      </c>
      <c r="G7175" s="49" t="s">
        <v>56</v>
      </c>
      <c r="I7175" s="51">
        <v>3790584.0</v>
      </c>
      <c r="J7175" s="49" t="s">
        <v>68</v>
      </c>
      <c r="K7175" s="49" t="s">
        <v>86</v>
      </c>
    </row>
    <row r="7176">
      <c r="A7176" s="49" t="s">
        <v>14609</v>
      </c>
      <c r="B7176" s="49" t="s">
        <v>14610</v>
      </c>
      <c r="C7176" s="50">
        <v>19.26</v>
      </c>
      <c r="D7176" s="51">
        <v>0.15</v>
      </c>
      <c r="E7176" s="52">
        <v>0.0079</v>
      </c>
      <c r="F7176" s="53">
        <v>4.03E9</v>
      </c>
      <c r="G7176" s="49" t="s">
        <v>56</v>
      </c>
      <c r="I7176" s="51">
        <v>2594724.0</v>
      </c>
      <c r="J7176" s="49" t="s">
        <v>95</v>
      </c>
      <c r="K7176" s="49" t="s">
        <v>1195</v>
      </c>
    </row>
    <row r="7177">
      <c r="A7177" s="49" t="s">
        <v>14611</v>
      </c>
      <c r="B7177" s="49" t="s">
        <v>14612</v>
      </c>
      <c r="C7177" s="50">
        <v>36.51</v>
      </c>
      <c r="D7177" s="51">
        <v>-1.39</v>
      </c>
      <c r="E7177" s="52">
        <v>-0.0367</v>
      </c>
      <c r="F7177" s="53">
        <v>2.31E9</v>
      </c>
      <c r="G7177" s="49" t="s">
        <v>56</v>
      </c>
      <c r="H7177" s="51">
        <v>1986.0</v>
      </c>
      <c r="I7177" s="51">
        <v>807475.0</v>
      </c>
      <c r="J7177" s="49" t="s">
        <v>57</v>
      </c>
      <c r="K7177" s="49" t="s">
        <v>1185</v>
      </c>
    </row>
    <row r="7178">
      <c r="A7178" s="49" t="s">
        <v>14613</v>
      </c>
      <c r="B7178" s="49" t="s">
        <v>14614</v>
      </c>
      <c r="C7178" s="50">
        <v>27.73</v>
      </c>
      <c r="D7178" s="51">
        <v>0.07</v>
      </c>
      <c r="E7178" s="52">
        <v>0.0025</v>
      </c>
      <c r="F7178" s="53">
        <v>1.07E10</v>
      </c>
      <c r="G7178" s="49" t="s">
        <v>56</v>
      </c>
      <c r="H7178" s="51">
        <v>2012.0</v>
      </c>
      <c r="I7178" s="51">
        <v>1231133.0</v>
      </c>
      <c r="J7178" s="49" t="s">
        <v>365</v>
      </c>
      <c r="K7178" s="49" t="s">
        <v>875</v>
      </c>
    </row>
    <row r="7179">
      <c r="A7179" s="49" t="s">
        <v>14615</v>
      </c>
      <c r="B7179" s="49" t="s">
        <v>14616</v>
      </c>
      <c r="C7179" s="50">
        <v>8.69</v>
      </c>
      <c r="D7179" s="51">
        <v>-0.005</v>
      </c>
      <c r="E7179" s="52">
        <v>-6.0E-4</v>
      </c>
      <c r="F7179" s="53">
        <v>7.61E8</v>
      </c>
      <c r="G7179" s="49" t="s">
        <v>56</v>
      </c>
      <c r="I7179" s="51">
        <v>104682.0</v>
      </c>
      <c r="J7179" s="49" t="s">
        <v>145</v>
      </c>
      <c r="K7179" s="49" t="s">
        <v>146</v>
      </c>
    </row>
    <row r="7180">
      <c r="A7180" s="49" t="s">
        <v>14617</v>
      </c>
      <c r="B7180" s="49" t="s">
        <v>14618</v>
      </c>
      <c r="C7180" s="50">
        <v>1.65</v>
      </c>
      <c r="D7180" s="51">
        <v>-0.02</v>
      </c>
      <c r="E7180" s="52">
        <v>-0.012</v>
      </c>
      <c r="F7180" s="53">
        <v>1.45E8</v>
      </c>
      <c r="G7180" s="49" t="s">
        <v>56</v>
      </c>
      <c r="I7180" s="51">
        <v>17568.0</v>
      </c>
      <c r="J7180" s="49" t="s">
        <v>145</v>
      </c>
      <c r="K7180" s="49" t="s">
        <v>146</v>
      </c>
    </row>
    <row r="7181">
      <c r="A7181" s="49" t="s">
        <v>14619</v>
      </c>
      <c r="B7181" s="49" t="s">
        <v>14620</v>
      </c>
      <c r="C7181" s="50">
        <v>12.84</v>
      </c>
      <c r="D7181" s="51">
        <v>0.28</v>
      </c>
      <c r="E7181" s="52">
        <v>0.0223</v>
      </c>
      <c r="F7181" s="51">
        <v>1.3540165E7</v>
      </c>
      <c r="G7181" s="49" t="s">
        <v>67</v>
      </c>
      <c r="H7181" s="54"/>
      <c r="I7181" s="51">
        <v>19481.0</v>
      </c>
      <c r="J7181" s="49" t="s">
        <v>107</v>
      </c>
      <c r="K7181" s="49" t="s">
        <v>262</v>
      </c>
    </row>
    <row r="7182">
      <c r="A7182" s="49" t="s">
        <v>14621</v>
      </c>
      <c r="B7182" s="49" t="s">
        <v>14622</v>
      </c>
      <c r="C7182" s="50">
        <v>190.87</v>
      </c>
      <c r="D7182" s="51">
        <v>-1.4</v>
      </c>
      <c r="E7182" s="52">
        <v>-0.0073</v>
      </c>
      <c r="F7182" s="53">
        <v>8.2E9</v>
      </c>
      <c r="G7182" s="49" t="s">
        <v>56</v>
      </c>
      <c r="I7182" s="51">
        <v>340550.0</v>
      </c>
      <c r="J7182" s="49" t="s">
        <v>95</v>
      </c>
      <c r="K7182" s="49" t="s">
        <v>215</v>
      </c>
    </row>
    <row r="7183">
      <c r="A7183" s="49" t="s">
        <v>14623</v>
      </c>
      <c r="B7183" s="49" t="s">
        <v>14624</v>
      </c>
      <c r="C7183" s="50">
        <v>27.07</v>
      </c>
      <c r="D7183" s="51">
        <v>-0.73</v>
      </c>
      <c r="E7183" s="52">
        <v>-0.0263</v>
      </c>
      <c r="F7183" s="53">
        <v>2.58E8</v>
      </c>
      <c r="G7183" s="49" t="s">
        <v>56</v>
      </c>
      <c r="I7183" s="51">
        <v>7555.0</v>
      </c>
      <c r="J7183" s="49" t="s">
        <v>145</v>
      </c>
      <c r="K7183" s="49" t="s">
        <v>2120</v>
      </c>
    </row>
    <row r="7184">
      <c r="A7184" s="49" t="s">
        <v>14625</v>
      </c>
      <c r="B7184" s="49" t="s">
        <v>14626</v>
      </c>
      <c r="C7184" s="50">
        <v>27.78</v>
      </c>
      <c r="D7184" s="51">
        <v>-0.05</v>
      </c>
      <c r="E7184" s="52">
        <v>-0.0018</v>
      </c>
      <c r="F7184" s="53">
        <v>6.74E9</v>
      </c>
      <c r="G7184" s="49" t="s">
        <v>4099</v>
      </c>
      <c r="I7184" s="51">
        <v>31805.0</v>
      </c>
      <c r="J7184" s="49" t="s">
        <v>72</v>
      </c>
      <c r="K7184" s="49" t="s">
        <v>878</v>
      </c>
    </row>
    <row r="7185">
      <c r="A7185" s="49" t="s">
        <v>14627</v>
      </c>
      <c r="B7185" s="49" t="s">
        <v>14628</v>
      </c>
      <c r="C7185" s="50">
        <v>41.18</v>
      </c>
      <c r="D7185" s="51">
        <v>-0.35</v>
      </c>
      <c r="E7185" s="52">
        <v>-0.0084</v>
      </c>
      <c r="F7185" s="53">
        <v>7.51E10</v>
      </c>
      <c r="G7185" s="49" t="s">
        <v>56</v>
      </c>
      <c r="I7185" s="51">
        <v>1.6117828E7</v>
      </c>
      <c r="J7185" s="49" t="s">
        <v>72</v>
      </c>
      <c r="K7185" s="49" t="s">
        <v>133</v>
      </c>
    </row>
    <row r="7186">
      <c r="A7186" s="49" t="s">
        <v>14629</v>
      </c>
      <c r="B7186" s="49" t="s">
        <v>14630</v>
      </c>
      <c r="C7186" s="50">
        <v>17.53</v>
      </c>
      <c r="D7186" s="51">
        <v>0.0</v>
      </c>
      <c r="E7186" s="52">
        <v>0.0</v>
      </c>
      <c r="F7186" s="54"/>
      <c r="G7186" s="49" t="s">
        <v>56</v>
      </c>
      <c r="I7186" s="51">
        <v>58175.0</v>
      </c>
      <c r="J7186" s="54"/>
      <c r="K7186" s="54"/>
    </row>
    <row r="7187">
      <c r="A7187" s="49" t="s">
        <v>14631</v>
      </c>
      <c r="B7187" s="49" t="s">
        <v>14632</v>
      </c>
      <c r="C7187" s="50">
        <v>16.05</v>
      </c>
      <c r="D7187" s="51">
        <v>-0.11</v>
      </c>
      <c r="E7187" s="52">
        <v>-0.0068</v>
      </c>
      <c r="F7187" s="54"/>
      <c r="G7187" s="49" t="s">
        <v>56</v>
      </c>
      <c r="I7187" s="51">
        <v>75867.0</v>
      </c>
      <c r="J7187" s="54"/>
      <c r="K7187" s="54"/>
    </row>
    <row r="7188">
      <c r="A7188" s="49" t="s">
        <v>14633</v>
      </c>
      <c r="B7188" s="49" t="s">
        <v>14634</v>
      </c>
      <c r="C7188" s="50">
        <v>15.56</v>
      </c>
      <c r="D7188" s="51">
        <v>-0.1</v>
      </c>
      <c r="E7188" s="52">
        <v>-0.0064</v>
      </c>
      <c r="F7188" s="54"/>
      <c r="G7188" s="49" t="s">
        <v>56</v>
      </c>
      <c r="I7188" s="51">
        <v>63906.0</v>
      </c>
      <c r="J7188" s="54"/>
      <c r="K7188" s="54"/>
    </row>
    <row r="7189">
      <c r="A7189" s="49" t="s">
        <v>14635</v>
      </c>
      <c r="B7189" s="49" t="s">
        <v>14636</v>
      </c>
      <c r="C7189" s="50">
        <v>1045.0</v>
      </c>
      <c r="D7189" s="51">
        <v>-5.25</v>
      </c>
      <c r="E7189" s="52">
        <v>-0.005</v>
      </c>
      <c r="F7189" s="54"/>
      <c r="G7189" s="49" t="s">
        <v>56</v>
      </c>
      <c r="I7189" s="51">
        <v>13382.0</v>
      </c>
      <c r="J7189" s="54"/>
      <c r="K7189" s="54"/>
    </row>
    <row r="7190">
      <c r="A7190" s="49" t="s">
        <v>14637</v>
      </c>
      <c r="B7190" s="49" t="s">
        <v>14638</v>
      </c>
      <c r="C7190" s="50">
        <v>25.17</v>
      </c>
      <c r="D7190" s="51">
        <v>0.04</v>
      </c>
      <c r="E7190" s="52">
        <v>0.0016</v>
      </c>
      <c r="F7190" s="54"/>
      <c r="G7190" s="49" t="s">
        <v>56</v>
      </c>
      <c r="I7190" s="51">
        <v>30344.0</v>
      </c>
      <c r="J7190" s="54"/>
      <c r="K7190" s="54"/>
    </row>
    <row r="7191">
      <c r="A7191" s="49" t="s">
        <v>14639</v>
      </c>
      <c r="B7191" s="49" t="s">
        <v>14640</v>
      </c>
      <c r="C7191" s="50">
        <v>21.19</v>
      </c>
      <c r="D7191" s="51">
        <v>-0.07</v>
      </c>
      <c r="E7191" s="52">
        <v>-0.0033</v>
      </c>
      <c r="F7191" s="54"/>
      <c r="G7191" s="49" t="s">
        <v>56</v>
      </c>
      <c r="I7191" s="51">
        <v>36020.0</v>
      </c>
      <c r="J7191" s="54"/>
      <c r="K7191" s="54"/>
    </row>
    <row r="7192">
      <c r="A7192" s="49" t="s">
        <v>14641</v>
      </c>
      <c r="B7192" s="49" t="s">
        <v>14642</v>
      </c>
      <c r="C7192" s="50">
        <v>17.49</v>
      </c>
      <c r="D7192" s="51">
        <v>-0.06</v>
      </c>
      <c r="E7192" s="52">
        <v>-0.0034</v>
      </c>
      <c r="F7192" s="54"/>
      <c r="G7192" s="49" t="s">
        <v>56</v>
      </c>
      <c r="I7192" s="51">
        <v>163358.0</v>
      </c>
      <c r="J7192" s="54"/>
      <c r="K7192" s="54"/>
    </row>
    <row r="7193">
      <c r="A7193" s="49" t="s">
        <v>14643</v>
      </c>
      <c r="B7193" s="49" t="s">
        <v>14644</v>
      </c>
      <c r="C7193" s="50">
        <v>13.36</v>
      </c>
      <c r="D7193" s="51">
        <v>0.12</v>
      </c>
      <c r="E7193" s="52">
        <v>0.0091</v>
      </c>
      <c r="F7193" s="51">
        <v>7.4930201E7</v>
      </c>
      <c r="G7193" s="49" t="s">
        <v>56</v>
      </c>
      <c r="I7193" s="51">
        <v>1885.0</v>
      </c>
      <c r="J7193" s="49" t="s">
        <v>107</v>
      </c>
      <c r="K7193" s="49" t="s">
        <v>262</v>
      </c>
    </row>
    <row r="7194">
      <c r="A7194" s="49" t="s">
        <v>14645</v>
      </c>
      <c r="B7194" s="49" t="s">
        <v>14646</v>
      </c>
      <c r="C7194" s="50">
        <v>68.04</v>
      </c>
      <c r="D7194" s="51">
        <v>-0.24</v>
      </c>
      <c r="E7194" s="52">
        <v>-0.0035</v>
      </c>
      <c r="F7194" s="53">
        <v>5.69E9</v>
      </c>
      <c r="G7194" s="54"/>
      <c r="H7194" s="51">
        <v>2021.0</v>
      </c>
      <c r="I7194" s="51">
        <v>134571.0</v>
      </c>
      <c r="J7194" s="49" t="s">
        <v>127</v>
      </c>
      <c r="K7194" s="49" t="s">
        <v>987</v>
      </c>
    </row>
    <row r="7195">
      <c r="A7195" s="49" t="s">
        <v>14647</v>
      </c>
      <c r="B7195" s="49" t="s">
        <v>14648</v>
      </c>
      <c r="C7195" s="50">
        <v>94.0</v>
      </c>
      <c r="D7195" s="51">
        <v>-0.46</v>
      </c>
      <c r="E7195" s="52">
        <v>-0.0049</v>
      </c>
      <c r="F7195" s="53">
        <v>6.78E9</v>
      </c>
      <c r="G7195" s="49" t="s">
        <v>56</v>
      </c>
      <c r="I7195" s="51">
        <v>1044986.0</v>
      </c>
      <c r="J7195" s="49" t="s">
        <v>57</v>
      </c>
      <c r="K7195" s="49" t="s">
        <v>64</v>
      </c>
    </row>
    <row r="7196">
      <c r="A7196" s="49" t="s">
        <v>14649</v>
      </c>
      <c r="B7196" s="49" t="s">
        <v>14650</v>
      </c>
      <c r="C7196" s="50">
        <v>57.26</v>
      </c>
      <c r="D7196" s="51">
        <v>0.54</v>
      </c>
      <c r="E7196" s="52">
        <v>0.0095</v>
      </c>
      <c r="F7196" s="53">
        <v>1.75E9</v>
      </c>
      <c r="G7196" s="49" t="s">
        <v>56</v>
      </c>
      <c r="I7196" s="51">
        <v>543370.0</v>
      </c>
      <c r="J7196" s="49" t="s">
        <v>57</v>
      </c>
      <c r="K7196" s="49" t="s">
        <v>1658</v>
      </c>
    </row>
    <row r="7197">
      <c r="A7197" s="49" t="s">
        <v>14651</v>
      </c>
      <c r="B7197" s="49" t="s">
        <v>14652</v>
      </c>
      <c r="C7197" s="50">
        <v>3.43</v>
      </c>
      <c r="D7197" s="51">
        <v>-0.06</v>
      </c>
      <c r="E7197" s="52">
        <v>-0.0172</v>
      </c>
      <c r="F7197" s="51">
        <v>8.8402515E7</v>
      </c>
      <c r="G7197" s="49" t="s">
        <v>56</v>
      </c>
      <c r="H7197" s="51">
        <v>2020.0</v>
      </c>
      <c r="I7197" s="51">
        <v>42037.0</v>
      </c>
      <c r="J7197" s="49" t="s">
        <v>107</v>
      </c>
      <c r="K7197" s="49" t="s">
        <v>282</v>
      </c>
    </row>
    <row r="7198">
      <c r="A7198" s="49" t="s">
        <v>14653</v>
      </c>
      <c r="B7198" s="49" t="s">
        <v>14654</v>
      </c>
      <c r="C7198" s="50">
        <v>0.0288</v>
      </c>
      <c r="D7198" s="51">
        <v>-0.0015</v>
      </c>
      <c r="E7198" s="52">
        <v>-0.0495</v>
      </c>
      <c r="F7198" s="51">
        <v>742272.0</v>
      </c>
      <c r="G7198" s="49" t="s">
        <v>56</v>
      </c>
      <c r="H7198" s="51">
        <v>2020.0</v>
      </c>
      <c r="I7198" s="51">
        <v>5208.0</v>
      </c>
      <c r="J7198" s="49" t="s">
        <v>107</v>
      </c>
      <c r="K7198" s="49" t="s">
        <v>282</v>
      </c>
    </row>
    <row r="7199">
      <c r="A7199" s="49" t="s">
        <v>14655</v>
      </c>
      <c r="B7199" s="49" t="s">
        <v>14656</v>
      </c>
      <c r="C7199" s="50">
        <v>73.45</v>
      </c>
      <c r="D7199" s="51">
        <v>-0.63</v>
      </c>
      <c r="E7199" s="52">
        <v>-0.0085</v>
      </c>
      <c r="F7199" s="53">
        <v>6.19E9</v>
      </c>
      <c r="G7199" s="49" t="s">
        <v>56</v>
      </c>
      <c r="H7199" s="51">
        <v>2018.0</v>
      </c>
      <c r="I7199" s="51">
        <v>987914.0</v>
      </c>
      <c r="J7199" s="49" t="s">
        <v>95</v>
      </c>
      <c r="K7199" s="49" t="s">
        <v>163</v>
      </c>
    </row>
    <row r="7200">
      <c r="A7200" s="49" t="s">
        <v>14657</v>
      </c>
      <c r="B7200" s="49" t="s">
        <v>14658</v>
      </c>
      <c r="C7200" s="50">
        <v>51.7</v>
      </c>
      <c r="D7200" s="51">
        <v>-0.33</v>
      </c>
      <c r="E7200" s="52">
        <v>-0.0063</v>
      </c>
      <c r="F7200" s="53">
        <v>4.11E9</v>
      </c>
      <c r="G7200" s="49" t="s">
        <v>56</v>
      </c>
      <c r="H7200" s="51">
        <v>2018.0</v>
      </c>
      <c r="I7200" s="51">
        <v>358253.0</v>
      </c>
      <c r="J7200" s="49" t="s">
        <v>57</v>
      </c>
      <c r="K7200" s="49" t="s">
        <v>64</v>
      </c>
    </row>
    <row r="7201">
      <c r="A7201" s="49" t="s">
        <v>14659</v>
      </c>
      <c r="B7201" s="49" t="s">
        <v>14660</v>
      </c>
      <c r="C7201" s="50">
        <v>12.29</v>
      </c>
      <c r="D7201" s="51">
        <v>-0.11</v>
      </c>
      <c r="E7201" s="52">
        <v>-0.0089</v>
      </c>
      <c r="F7201" s="53">
        <v>2.86E8</v>
      </c>
      <c r="G7201" s="49" t="s">
        <v>56</v>
      </c>
      <c r="I7201" s="51">
        <v>28719.0</v>
      </c>
      <c r="J7201" s="49" t="s">
        <v>72</v>
      </c>
      <c r="K7201" s="49" t="s">
        <v>552</v>
      </c>
    </row>
    <row r="7202">
      <c r="A7202" s="49" t="s">
        <v>14661</v>
      </c>
      <c r="B7202" s="49" t="s">
        <v>14662</v>
      </c>
      <c r="C7202" s="50">
        <v>24.85</v>
      </c>
      <c r="D7202" s="51">
        <v>0.04</v>
      </c>
      <c r="E7202" s="52">
        <v>0.0016</v>
      </c>
      <c r="F7202" s="51">
        <v>0.0</v>
      </c>
      <c r="G7202" s="49" t="s">
        <v>56</v>
      </c>
      <c r="I7202" s="51">
        <v>3322.0</v>
      </c>
      <c r="J7202" s="54"/>
      <c r="K7202" s="54"/>
    </row>
    <row r="7203">
      <c r="A7203" s="49" t="s">
        <v>14663</v>
      </c>
      <c r="B7203" s="49" t="s">
        <v>14664</v>
      </c>
      <c r="C7203" s="50">
        <v>8.97</v>
      </c>
      <c r="D7203" s="51">
        <v>-0.16</v>
      </c>
      <c r="E7203" s="52">
        <v>-0.0175</v>
      </c>
      <c r="F7203" s="51">
        <v>8.2368963E7</v>
      </c>
      <c r="G7203" s="49" t="s">
        <v>56</v>
      </c>
      <c r="I7203" s="51">
        <v>12823.0</v>
      </c>
      <c r="J7203" s="49" t="s">
        <v>72</v>
      </c>
      <c r="K7203" s="49" t="s">
        <v>124</v>
      </c>
    </row>
    <row r="7204">
      <c r="A7204" s="49" t="s">
        <v>14665</v>
      </c>
      <c r="B7204" s="49" t="s">
        <v>14666</v>
      </c>
      <c r="C7204" s="50">
        <v>4.0</v>
      </c>
      <c r="D7204" s="51">
        <v>-0.08</v>
      </c>
      <c r="E7204" s="52">
        <v>-0.0196</v>
      </c>
      <c r="F7204" s="51">
        <v>2.0629376E7</v>
      </c>
      <c r="G7204" s="49" t="s">
        <v>56</v>
      </c>
      <c r="I7204" s="51">
        <v>567.0</v>
      </c>
      <c r="J7204" s="49" t="s">
        <v>95</v>
      </c>
      <c r="K7204" s="49" t="s">
        <v>540</v>
      </c>
    </row>
    <row r="7205">
      <c r="A7205" s="49" t="s">
        <v>14667</v>
      </c>
      <c r="B7205" s="49" t="s">
        <v>14668</v>
      </c>
      <c r="C7205" s="50">
        <v>0.9901</v>
      </c>
      <c r="D7205" s="51">
        <v>-0.1399</v>
      </c>
      <c r="E7205" s="52">
        <v>-0.1238</v>
      </c>
      <c r="F7205" s="51">
        <v>971209.0</v>
      </c>
      <c r="G7205" s="49" t="s">
        <v>56</v>
      </c>
      <c r="H7205" s="51">
        <v>2012.0</v>
      </c>
      <c r="I7205" s="51">
        <v>3031744.0</v>
      </c>
      <c r="J7205" s="49" t="s">
        <v>68</v>
      </c>
      <c r="K7205" s="49" t="s">
        <v>86</v>
      </c>
    </row>
    <row r="7206">
      <c r="A7206" s="49" t="s">
        <v>14669</v>
      </c>
      <c r="B7206" s="49" t="s">
        <v>14670</v>
      </c>
      <c r="C7206" s="50">
        <v>12.0</v>
      </c>
      <c r="D7206" s="51">
        <v>-0.1</v>
      </c>
      <c r="E7206" s="52">
        <v>-0.0083</v>
      </c>
      <c r="F7206" s="51">
        <v>1.177104E7</v>
      </c>
      <c r="G7206" s="49" t="s">
        <v>56</v>
      </c>
      <c r="I7206" s="51">
        <v>24697.0</v>
      </c>
      <c r="J7206" s="49" t="s">
        <v>68</v>
      </c>
      <c r="K7206" s="49" t="s">
        <v>86</v>
      </c>
    </row>
    <row r="7207">
      <c r="A7207" s="49" t="s">
        <v>14671</v>
      </c>
      <c r="B7207" s="49" t="s">
        <v>14672</v>
      </c>
      <c r="C7207" s="50">
        <v>58.04</v>
      </c>
      <c r="D7207" s="51">
        <v>0.0</v>
      </c>
      <c r="E7207" s="52">
        <v>0.0</v>
      </c>
      <c r="F7207" s="51">
        <v>5.6932597E7</v>
      </c>
      <c r="G7207" s="49" t="s">
        <v>56</v>
      </c>
      <c r="I7207" s="51">
        <v>1.0</v>
      </c>
      <c r="J7207" s="49" t="s">
        <v>68</v>
      </c>
      <c r="K7207" s="49" t="s">
        <v>86</v>
      </c>
    </row>
    <row r="7208">
      <c r="A7208" s="49" t="s">
        <v>14673</v>
      </c>
      <c r="B7208" s="49" t="s">
        <v>14674</v>
      </c>
      <c r="C7208" s="50">
        <v>1.505</v>
      </c>
      <c r="D7208" s="51">
        <v>0.0313</v>
      </c>
      <c r="E7208" s="52">
        <v>0.0212</v>
      </c>
      <c r="F7208" s="51">
        <v>1476285.0</v>
      </c>
      <c r="G7208" s="49" t="s">
        <v>56</v>
      </c>
      <c r="I7208" s="51">
        <v>2945.0</v>
      </c>
      <c r="J7208" s="49" t="s">
        <v>68</v>
      </c>
      <c r="K7208" s="49" t="s">
        <v>86</v>
      </c>
    </row>
    <row r="7209">
      <c r="A7209" s="49" t="s">
        <v>14675</v>
      </c>
      <c r="B7209" s="49" t="s">
        <v>14676</v>
      </c>
      <c r="C7209" s="50">
        <v>129.15</v>
      </c>
      <c r="D7209" s="51">
        <v>-1.15</v>
      </c>
      <c r="E7209" s="52">
        <v>-0.0088</v>
      </c>
      <c r="F7209" s="53">
        <v>7.08E9</v>
      </c>
      <c r="G7209" s="49" t="s">
        <v>56</v>
      </c>
      <c r="I7209" s="51">
        <v>623628.0</v>
      </c>
      <c r="J7209" s="49" t="s">
        <v>95</v>
      </c>
      <c r="K7209" s="49" t="s">
        <v>1246</v>
      </c>
    </row>
    <row r="7210">
      <c r="A7210" s="49" t="s">
        <v>14677</v>
      </c>
      <c r="B7210" s="49" t="s">
        <v>14678</v>
      </c>
      <c r="C7210" s="50">
        <v>7.7</v>
      </c>
      <c r="D7210" s="51">
        <v>-0.0202</v>
      </c>
      <c r="E7210" s="52">
        <v>-0.0026</v>
      </c>
      <c r="F7210" s="51">
        <v>0.0</v>
      </c>
      <c r="G7210" s="49" t="s">
        <v>56</v>
      </c>
      <c r="H7210" s="51">
        <v>2003.0</v>
      </c>
      <c r="I7210" s="51">
        <v>33781.0</v>
      </c>
      <c r="J7210" s="49" t="s">
        <v>72</v>
      </c>
      <c r="K7210" s="49" t="s">
        <v>481</v>
      </c>
    </row>
    <row r="7211">
      <c r="A7211" s="49" t="s">
        <v>14679</v>
      </c>
      <c r="B7211" s="49" t="s">
        <v>14680</v>
      </c>
      <c r="C7211" s="50">
        <v>8.61</v>
      </c>
      <c r="D7211" s="51">
        <v>0.4899</v>
      </c>
      <c r="E7211" s="52">
        <v>0.0603</v>
      </c>
      <c r="F7211" s="53">
        <v>1.19E8</v>
      </c>
      <c r="G7211" s="49" t="s">
        <v>738</v>
      </c>
      <c r="H7211" s="54"/>
      <c r="I7211" s="51">
        <v>587.0</v>
      </c>
      <c r="J7211" s="49" t="s">
        <v>95</v>
      </c>
      <c r="K7211" s="49" t="s">
        <v>3065</v>
      </c>
    </row>
    <row r="7212">
      <c r="A7212" s="49" t="s">
        <v>14681</v>
      </c>
      <c r="B7212" s="49" t="s">
        <v>14682</v>
      </c>
      <c r="C7212" s="50">
        <v>0.66</v>
      </c>
      <c r="D7212" s="51">
        <v>-0.048</v>
      </c>
      <c r="E7212" s="52">
        <v>-0.0678</v>
      </c>
      <c r="F7212" s="51">
        <v>5.7227308E7</v>
      </c>
      <c r="G7212" s="49" t="s">
        <v>67</v>
      </c>
      <c r="H7212" s="51">
        <v>2020.0</v>
      </c>
      <c r="I7212" s="51">
        <v>105085.0</v>
      </c>
      <c r="J7212" s="49" t="s">
        <v>107</v>
      </c>
      <c r="K7212" s="49" t="s">
        <v>262</v>
      </c>
    </row>
    <row r="7213">
      <c r="A7213" s="49" t="s">
        <v>14683</v>
      </c>
      <c r="B7213" s="49" t="s">
        <v>14684</v>
      </c>
      <c r="C7213" s="50">
        <v>419.33</v>
      </c>
      <c r="D7213" s="51">
        <v>15.21</v>
      </c>
      <c r="E7213" s="52">
        <v>0.0376</v>
      </c>
      <c r="F7213" s="53">
        <v>1.46E9</v>
      </c>
      <c r="G7213" s="49" t="s">
        <v>56</v>
      </c>
      <c r="I7213" s="51">
        <v>48378.0</v>
      </c>
      <c r="J7213" s="49" t="s">
        <v>95</v>
      </c>
      <c r="K7213" s="49" t="s">
        <v>800</v>
      </c>
    </row>
    <row r="7214">
      <c r="A7214" s="49" t="s">
        <v>14685</v>
      </c>
      <c r="B7214" s="49" t="s">
        <v>14686</v>
      </c>
      <c r="C7214" s="50">
        <v>181.5</v>
      </c>
      <c r="D7214" s="51">
        <v>-0.99</v>
      </c>
      <c r="E7214" s="52">
        <v>-0.0054</v>
      </c>
      <c r="F7214" s="53">
        <v>5.44E9</v>
      </c>
      <c r="G7214" s="49" t="s">
        <v>56</v>
      </c>
      <c r="H7214" s="51">
        <v>2015.0</v>
      </c>
      <c r="I7214" s="51">
        <v>386337.0</v>
      </c>
      <c r="J7214" s="49" t="s">
        <v>95</v>
      </c>
      <c r="K7214" s="49" t="s">
        <v>1195</v>
      </c>
    </row>
    <row r="7215">
      <c r="A7215" s="49" t="s">
        <v>14687</v>
      </c>
      <c r="B7215" s="49" t="s">
        <v>14688</v>
      </c>
      <c r="C7215" s="50">
        <v>1.27</v>
      </c>
      <c r="D7215" s="51">
        <v>-0.01</v>
      </c>
      <c r="E7215" s="52">
        <v>-0.0078</v>
      </c>
      <c r="F7215" s="51">
        <v>6538238.0</v>
      </c>
      <c r="G7215" s="49" t="s">
        <v>56</v>
      </c>
      <c r="I7215" s="51">
        <v>45368.0</v>
      </c>
      <c r="J7215" s="49" t="s">
        <v>82</v>
      </c>
      <c r="K7215" s="49" t="s">
        <v>139</v>
      </c>
    </row>
    <row r="7216">
      <c r="A7216" s="49" t="s">
        <v>14689</v>
      </c>
      <c r="B7216" s="49" t="s">
        <v>14690</v>
      </c>
      <c r="C7216" s="50">
        <v>10.99</v>
      </c>
      <c r="D7216" s="51">
        <v>0.0</v>
      </c>
      <c r="E7216" s="52">
        <v>0.0</v>
      </c>
      <c r="F7216" s="51">
        <v>0.0</v>
      </c>
      <c r="G7216" s="49" t="s">
        <v>56</v>
      </c>
      <c r="H7216" s="51">
        <v>2021.0</v>
      </c>
      <c r="I7216" s="51">
        <v>910.0</v>
      </c>
      <c r="J7216" s="49" t="s">
        <v>72</v>
      </c>
      <c r="K7216" s="49" t="s">
        <v>73</v>
      </c>
    </row>
    <row r="7217">
      <c r="A7217" s="49" t="s">
        <v>14691</v>
      </c>
      <c r="B7217" s="49" t="s">
        <v>14692</v>
      </c>
      <c r="C7217" s="50">
        <v>0.0854</v>
      </c>
      <c r="D7217" s="51">
        <v>0.0</v>
      </c>
      <c r="E7217" s="52">
        <v>0.0</v>
      </c>
      <c r="F7217" s="51">
        <v>0.0</v>
      </c>
      <c r="G7217" s="49" t="s">
        <v>56</v>
      </c>
      <c r="H7217" s="51">
        <v>2021.0</v>
      </c>
      <c r="I7217" s="51">
        <v>1.0</v>
      </c>
      <c r="J7217" s="49" t="s">
        <v>72</v>
      </c>
      <c r="K7217" s="49" t="s">
        <v>73</v>
      </c>
    </row>
    <row r="7218">
      <c r="A7218" s="49" t="s">
        <v>14693</v>
      </c>
      <c r="B7218" s="49" t="s">
        <v>14694</v>
      </c>
      <c r="C7218" s="50">
        <v>173.2</v>
      </c>
      <c r="D7218" s="51">
        <v>-2.0</v>
      </c>
      <c r="E7218" s="52">
        <v>-0.0114</v>
      </c>
      <c r="F7218" s="53">
        <v>2.91E9</v>
      </c>
      <c r="G7218" s="49" t="s">
        <v>56</v>
      </c>
      <c r="H7218" s="51">
        <v>1992.0</v>
      </c>
      <c r="I7218" s="51">
        <v>272301.0</v>
      </c>
      <c r="J7218" s="49" t="s">
        <v>57</v>
      </c>
      <c r="K7218" s="49" t="s">
        <v>64</v>
      </c>
    </row>
    <row r="7219">
      <c r="A7219" s="49" t="s">
        <v>14695</v>
      </c>
      <c r="B7219" s="49" t="s">
        <v>14696</v>
      </c>
      <c r="C7219" s="50">
        <v>0.2045</v>
      </c>
      <c r="D7219" s="51">
        <v>-0.0145</v>
      </c>
      <c r="E7219" s="52">
        <v>-0.0662</v>
      </c>
      <c r="F7219" s="51">
        <v>1345601.0</v>
      </c>
      <c r="G7219" s="49" t="s">
        <v>56</v>
      </c>
      <c r="H7219" s="51">
        <v>2018.0</v>
      </c>
      <c r="I7219" s="51">
        <v>1970778.0</v>
      </c>
      <c r="J7219" s="49" t="s">
        <v>107</v>
      </c>
      <c r="K7219" s="49" t="s">
        <v>108</v>
      </c>
    </row>
    <row r="7220">
      <c r="A7220" s="49" t="s">
        <v>14697</v>
      </c>
      <c r="B7220" s="49" t="s">
        <v>14698</v>
      </c>
      <c r="C7220" s="50">
        <v>3.94</v>
      </c>
      <c r="D7220" s="51">
        <v>-0.21</v>
      </c>
      <c r="E7220" s="52">
        <v>-0.0506</v>
      </c>
      <c r="F7220" s="51">
        <v>9.370108E7</v>
      </c>
      <c r="G7220" s="49" t="s">
        <v>56</v>
      </c>
      <c r="H7220" s="51">
        <v>2020.0</v>
      </c>
      <c r="I7220" s="51">
        <v>602643.0</v>
      </c>
      <c r="J7220" s="49" t="s">
        <v>95</v>
      </c>
      <c r="K7220" s="49" t="s">
        <v>446</v>
      </c>
    </row>
    <row r="7221">
      <c r="A7221" s="49" t="s">
        <v>14699</v>
      </c>
      <c r="B7221" s="49" t="s">
        <v>14700</v>
      </c>
      <c r="C7221" s="50">
        <v>4.67</v>
      </c>
      <c r="D7221" s="51">
        <v>-0.05</v>
      </c>
      <c r="E7221" s="52">
        <v>-0.0106</v>
      </c>
      <c r="F7221" s="53">
        <v>2.56E10</v>
      </c>
      <c r="G7221" s="49" t="s">
        <v>6560</v>
      </c>
      <c r="H7221" s="54"/>
      <c r="I7221" s="51">
        <v>1881810.0</v>
      </c>
      <c r="J7221" s="49" t="s">
        <v>107</v>
      </c>
      <c r="K7221" s="49" t="s">
        <v>348</v>
      </c>
    </row>
    <row r="7222">
      <c r="A7222" s="49" t="s">
        <v>14701</v>
      </c>
      <c r="B7222" s="49" t="s">
        <v>14702</v>
      </c>
      <c r="C7222" s="50">
        <v>8.14</v>
      </c>
      <c r="D7222" s="51">
        <v>-0.02</v>
      </c>
      <c r="E7222" s="52">
        <v>-0.0025</v>
      </c>
      <c r="F7222" s="51">
        <v>0.0</v>
      </c>
      <c r="G7222" s="49" t="s">
        <v>56</v>
      </c>
      <c r="H7222" s="51">
        <v>2004.0</v>
      </c>
      <c r="I7222" s="51">
        <v>174697.0</v>
      </c>
      <c r="J7222" s="49" t="s">
        <v>72</v>
      </c>
      <c r="K7222" s="49" t="s">
        <v>552</v>
      </c>
    </row>
    <row r="7223">
      <c r="A7223" s="49" t="s">
        <v>14703</v>
      </c>
      <c r="B7223" s="49" t="s">
        <v>14704</v>
      </c>
      <c r="C7223" s="50">
        <v>84.08</v>
      </c>
      <c r="D7223" s="51">
        <v>-0.13</v>
      </c>
      <c r="E7223" s="52">
        <v>-0.0015</v>
      </c>
      <c r="F7223" s="53">
        <v>4.78E9</v>
      </c>
      <c r="G7223" s="49" t="s">
        <v>738</v>
      </c>
      <c r="H7223" s="51">
        <v>2013.0</v>
      </c>
      <c r="I7223" s="51">
        <v>276833.0</v>
      </c>
      <c r="J7223" s="49" t="s">
        <v>107</v>
      </c>
      <c r="K7223" s="49" t="s">
        <v>2079</v>
      </c>
    </row>
    <row r="7224">
      <c r="A7224" s="49" t="s">
        <v>14705</v>
      </c>
      <c r="B7224" s="49" t="s">
        <v>14706</v>
      </c>
      <c r="C7224" s="50">
        <v>100.08</v>
      </c>
      <c r="D7224" s="51">
        <v>-0.05</v>
      </c>
      <c r="E7224" s="52">
        <v>-5.0E-4</v>
      </c>
      <c r="F7224" s="53">
        <v>5.37E9</v>
      </c>
      <c r="G7224" s="49" t="s">
        <v>56</v>
      </c>
      <c r="H7224" s="51">
        <v>2014.0</v>
      </c>
      <c r="I7224" s="51">
        <v>381175.0</v>
      </c>
      <c r="J7224" s="49" t="s">
        <v>107</v>
      </c>
      <c r="K7224" s="49" t="s">
        <v>262</v>
      </c>
    </row>
    <row r="7225">
      <c r="A7225" s="49" t="s">
        <v>14707</v>
      </c>
      <c r="B7225" s="49" t="s">
        <v>14708</v>
      </c>
      <c r="C7225" s="50">
        <v>20.48</v>
      </c>
      <c r="D7225" s="51">
        <v>-0.44</v>
      </c>
      <c r="E7225" s="52">
        <v>-0.021</v>
      </c>
      <c r="F7225" s="53">
        <v>1.23E9</v>
      </c>
      <c r="G7225" s="49" t="s">
        <v>56</v>
      </c>
      <c r="I7225" s="51">
        <v>596602.0</v>
      </c>
      <c r="J7225" s="49" t="s">
        <v>223</v>
      </c>
      <c r="K7225" s="49" t="s">
        <v>409</v>
      </c>
    </row>
    <row r="7226">
      <c r="A7226" s="49" t="s">
        <v>14709</v>
      </c>
      <c r="B7226" s="49" t="s">
        <v>14710</v>
      </c>
      <c r="C7226" s="50">
        <v>1.52</v>
      </c>
      <c r="D7226" s="51">
        <v>-0.0201</v>
      </c>
      <c r="E7226" s="52">
        <v>-0.0131</v>
      </c>
      <c r="F7226" s="51">
        <v>2.1258604E7</v>
      </c>
      <c r="G7226" s="49" t="s">
        <v>259</v>
      </c>
      <c r="I7226" s="51">
        <v>8365.0</v>
      </c>
      <c r="J7226" s="49" t="s">
        <v>107</v>
      </c>
      <c r="K7226" s="49" t="s">
        <v>348</v>
      </c>
    </row>
    <row r="7227">
      <c r="A7227" s="49" t="s">
        <v>14711</v>
      </c>
      <c r="B7227" s="49" t="s">
        <v>14712</v>
      </c>
      <c r="C7227" s="50">
        <v>0.4169</v>
      </c>
      <c r="D7227" s="51">
        <v>-0.0421</v>
      </c>
      <c r="E7227" s="52">
        <v>-0.0917</v>
      </c>
      <c r="F7227" s="51">
        <v>8.7879648E7</v>
      </c>
      <c r="G7227" s="49" t="s">
        <v>56</v>
      </c>
      <c r="I7227" s="51">
        <v>6669931.0</v>
      </c>
      <c r="J7227" s="49" t="s">
        <v>95</v>
      </c>
      <c r="K7227" s="49" t="s">
        <v>1289</v>
      </c>
    </row>
    <row r="7228">
      <c r="A7228" s="49" t="s">
        <v>14713</v>
      </c>
      <c r="B7228" s="49" t="s">
        <v>14714</v>
      </c>
      <c r="C7228" s="50">
        <v>8.94</v>
      </c>
      <c r="D7228" s="51">
        <v>-0.16</v>
      </c>
      <c r="E7228" s="52">
        <v>-0.0176</v>
      </c>
      <c r="F7228" s="53">
        <v>7.89E8</v>
      </c>
      <c r="G7228" s="49" t="s">
        <v>738</v>
      </c>
      <c r="H7228" s="51">
        <v>2021.0</v>
      </c>
      <c r="I7228" s="51">
        <v>118235.0</v>
      </c>
      <c r="J7228" s="49" t="s">
        <v>107</v>
      </c>
      <c r="K7228" s="49" t="s">
        <v>348</v>
      </c>
    </row>
    <row r="7229">
      <c r="A7229" s="49" t="s">
        <v>14715</v>
      </c>
      <c r="B7229" s="49" t="s">
        <v>14716</v>
      </c>
      <c r="C7229" s="50">
        <v>1.47</v>
      </c>
      <c r="D7229" s="51">
        <v>-0.04</v>
      </c>
      <c r="E7229" s="52">
        <v>-0.0265</v>
      </c>
      <c r="F7229" s="51">
        <v>2.5632103E7</v>
      </c>
      <c r="G7229" s="49" t="s">
        <v>121</v>
      </c>
      <c r="H7229" s="54"/>
      <c r="I7229" s="51">
        <v>90973.0</v>
      </c>
      <c r="J7229" s="49" t="s">
        <v>95</v>
      </c>
      <c r="K7229" s="49" t="s">
        <v>362</v>
      </c>
    </row>
    <row r="7230">
      <c r="A7230" s="49" t="s">
        <v>14717</v>
      </c>
      <c r="B7230" s="49" t="s">
        <v>14718</v>
      </c>
      <c r="C7230" s="50">
        <v>0.2386</v>
      </c>
      <c r="D7230" s="51">
        <v>-0.0614</v>
      </c>
      <c r="E7230" s="52">
        <v>-0.2047</v>
      </c>
      <c r="F7230" s="51">
        <v>4160422.0</v>
      </c>
      <c r="G7230" s="49" t="s">
        <v>121</v>
      </c>
      <c r="H7230" s="54"/>
      <c r="I7230" s="51">
        <v>800.0</v>
      </c>
      <c r="J7230" s="49" t="s">
        <v>95</v>
      </c>
      <c r="K7230" s="49" t="s">
        <v>362</v>
      </c>
    </row>
    <row r="7231">
      <c r="A7231" s="49" t="s">
        <v>14719</v>
      </c>
      <c r="B7231" s="49" t="s">
        <v>14720</v>
      </c>
      <c r="C7231" s="50">
        <v>19.1</v>
      </c>
      <c r="D7231" s="51">
        <v>-0.245</v>
      </c>
      <c r="E7231" s="52">
        <v>-0.0127</v>
      </c>
      <c r="F7231" s="53">
        <v>2.6E8</v>
      </c>
      <c r="G7231" s="49" t="s">
        <v>56</v>
      </c>
      <c r="H7231" s="51">
        <v>2006.0</v>
      </c>
      <c r="I7231" s="51">
        <v>17139.0</v>
      </c>
      <c r="J7231" s="49" t="s">
        <v>95</v>
      </c>
      <c r="K7231" s="49" t="s">
        <v>269</v>
      </c>
    </row>
    <row r="7232">
      <c r="A7232" s="49" t="s">
        <v>14721</v>
      </c>
      <c r="B7232" s="49" t="s">
        <v>14722</v>
      </c>
      <c r="C7232" s="50">
        <v>0.5512</v>
      </c>
      <c r="D7232" s="51">
        <v>-0.0887</v>
      </c>
      <c r="E7232" s="52">
        <v>-0.1386</v>
      </c>
      <c r="F7232" s="51">
        <v>8295560.0</v>
      </c>
      <c r="G7232" s="49" t="s">
        <v>738</v>
      </c>
      <c r="H7232" s="51">
        <v>2022.0</v>
      </c>
      <c r="I7232" s="51">
        <v>127524.0</v>
      </c>
      <c r="J7232" s="49" t="s">
        <v>520</v>
      </c>
      <c r="K7232" s="49" t="s">
        <v>2332</v>
      </c>
    </row>
    <row r="7233">
      <c r="A7233" s="49" t="s">
        <v>14723</v>
      </c>
      <c r="B7233" s="49" t="s">
        <v>14724</v>
      </c>
      <c r="C7233" s="50">
        <v>0.07</v>
      </c>
      <c r="D7233" s="51">
        <v>-0.01</v>
      </c>
      <c r="E7233" s="52">
        <v>-0.125</v>
      </c>
      <c r="F7233" s="51">
        <v>1053500.0</v>
      </c>
      <c r="G7233" s="49" t="s">
        <v>738</v>
      </c>
      <c r="H7233" s="51">
        <v>2022.0</v>
      </c>
      <c r="I7233" s="51">
        <v>20049.0</v>
      </c>
      <c r="J7233" s="49" t="s">
        <v>520</v>
      </c>
      <c r="K7233" s="49" t="s">
        <v>2332</v>
      </c>
    </row>
    <row r="7234">
      <c r="A7234" s="49" t="s">
        <v>14725</v>
      </c>
      <c r="B7234" s="49" t="s">
        <v>14726</v>
      </c>
      <c r="C7234" s="50">
        <v>40.21</v>
      </c>
      <c r="D7234" s="51">
        <v>-0.42</v>
      </c>
      <c r="E7234" s="52">
        <v>-0.0103</v>
      </c>
      <c r="F7234" s="53">
        <v>2.56E8</v>
      </c>
      <c r="G7234" s="49" t="s">
        <v>56</v>
      </c>
      <c r="H7234" s="51">
        <v>1996.0</v>
      </c>
      <c r="I7234" s="51">
        <v>11347.0</v>
      </c>
      <c r="J7234" s="49" t="s">
        <v>95</v>
      </c>
      <c r="K7234" s="49" t="s">
        <v>379</v>
      </c>
    </row>
    <row r="7235">
      <c r="A7235" s="49" t="s">
        <v>14727</v>
      </c>
      <c r="B7235" s="49" t="s">
        <v>14728</v>
      </c>
      <c r="C7235" s="50">
        <v>0.5482</v>
      </c>
      <c r="D7235" s="51">
        <v>-0.0269</v>
      </c>
      <c r="E7235" s="52">
        <v>-0.0468</v>
      </c>
      <c r="F7235" s="51">
        <v>8275809.0</v>
      </c>
      <c r="G7235" s="49" t="s">
        <v>214</v>
      </c>
      <c r="H7235" s="51">
        <v>2023.0</v>
      </c>
      <c r="I7235" s="51">
        <v>11930.0</v>
      </c>
      <c r="J7235" s="49" t="s">
        <v>95</v>
      </c>
      <c r="K7235" s="49" t="s">
        <v>340</v>
      </c>
    </row>
    <row r="7236">
      <c r="A7236" s="49" t="s">
        <v>14729</v>
      </c>
      <c r="B7236" s="49" t="s">
        <v>14730</v>
      </c>
      <c r="C7236" s="50">
        <v>117.99</v>
      </c>
      <c r="D7236" s="51">
        <v>-2.74</v>
      </c>
      <c r="E7236" s="52">
        <v>-0.0227</v>
      </c>
      <c r="F7236" s="53">
        <v>1.51E10</v>
      </c>
      <c r="G7236" s="49" t="s">
        <v>56</v>
      </c>
      <c r="H7236" s="51">
        <v>2004.0</v>
      </c>
      <c r="I7236" s="51">
        <v>458049.0</v>
      </c>
      <c r="J7236" s="49" t="s">
        <v>57</v>
      </c>
      <c r="K7236" s="49" t="s">
        <v>345</v>
      </c>
    </row>
    <row r="7237">
      <c r="A7237" s="49" t="s">
        <v>14731</v>
      </c>
      <c r="B7237" s="49" t="s">
        <v>14732</v>
      </c>
      <c r="C7237" s="50">
        <v>21.42</v>
      </c>
      <c r="D7237" s="51">
        <v>-0.16</v>
      </c>
      <c r="E7237" s="52">
        <v>-0.0074</v>
      </c>
      <c r="F7237" s="53">
        <v>7.54E8</v>
      </c>
      <c r="G7237" s="49" t="s">
        <v>56</v>
      </c>
      <c r="H7237" s="51">
        <v>2014.0</v>
      </c>
      <c r="I7237" s="51">
        <v>27001.0</v>
      </c>
      <c r="J7237" s="49" t="s">
        <v>57</v>
      </c>
      <c r="K7237" s="49" t="s">
        <v>345</v>
      </c>
    </row>
    <row r="7238">
      <c r="A7238" s="49" t="s">
        <v>14733</v>
      </c>
      <c r="B7238" s="49" t="s">
        <v>14734</v>
      </c>
      <c r="C7238" s="50">
        <v>30.74</v>
      </c>
      <c r="D7238" s="51">
        <v>1.19</v>
      </c>
      <c r="E7238" s="52">
        <v>0.0403</v>
      </c>
      <c r="F7238" s="53">
        <v>1.7E9</v>
      </c>
      <c r="G7238" s="49" t="s">
        <v>56</v>
      </c>
      <c r="I7238" s="51">
        <v>672657.0</v>
      </c>
      <c r="J7238" s="49" t="s">
        <v>95</v>
      </c>
      <c r="K7238" s="49" t="s">
        <v>11246</v>
      </c>
    </row>
    <row r="7239">
      <c r="A7239" s="49" t="s">
        <v>14735</v>
      </c>
      <c r="B7239" s="49" t="s">
        <v>14734</v>
      </c>
      <c r="C7239" s="50">
        <v>30.98</v>
      </c>
      <c r="D7239" s="51">
        <v>1.655</v>
      </c>
      <c r="E7239" s="52">
        <v>0.0564</v>
      </c>
      <c r="F7239" s="53">
        <v>1.71E9</v>
      </c>
      <c r="G7239" s="49" t="s">
        <v>56</v>
      </c>
      <c r="I7239" s="51">
        <v>526.0</v>
      </c>
      <c r="J7239" s="49" t="s">
        <v>95</v>
      </c>
      <c r="K7239" s="49" t="s">
        <v>11246</v>
      </c>
    </row>
    <row r="7240">
      <c r="A7240" s="49" t="s">
        <v>14736</v>
      </c>
      <c r="B7240" s="49" t="s">
        <v>14737</v>
      </c>
      <c r="C7240" s="50">
        <v>157.07</v>
      </c>
      <c r="D7240" s="51">
        <v>-1.98</v>
      </c>
      <c r="E7240" s="52">
        <v>-0.0125</v>
      </c>
      <c r="F7240" s="53">
        <v>6.36E10</v>
      </c>
      <c r="G7240" s="49" t="s">
        <v>56</v>
      </c>
      <c r="I7240" s="51">
        <v>1168279.0</v>
      </c>
      <c r="J7240" s="49" t="s">
        <v>365</v>
      </c>
      <c r="K7240" s="49" t="s">
        <v>893</v>
      </c>
    </row>
    <row r="7241">
      <c r="A7241" s="49" t="s">
        <v>14738</v>
      </c>
      <c r="B7241" s="49" t="s">
        <v>14739</v>
      </c>
      <c r="C7241" s="50">
        <v>35.57</v>
      </c>
      <c r="D7241" s="51">
        <v>-0.08</v>
      </c>
      <c r="E7241" s="52">
        <v>-0.0022</v>
      </c>
      <c r="F7241" s="53">
        <v>4.33E10</v>
      </c>
      <c r="G7241" s="49" t="s">
        <v>56</v>
      </c>
      <c r="I7241" s="51">
        <v>5424129.0</v>
      </c>
      <c r="J7241" s="49" t="s">
        <v>365</v>
      </c>
      <c r="K7241" s="49" t="s">
        <v>875</v>
      </c>
    </row>
    <row r="7242">
      <c r="A7242" s="49" t="s">
        <v>14740</v>
      </c>
      <c r="B7242" s="49" t="s">
        <v>14741</v>
      </c>
      <c r="C7242" s="50">
        <v>8.15</v>
      </c>
      <c r="D7242" s="51">
        <v>-0.34</v>
      </c>
      <c r="E7242" s="52">
        <v>-0.0401</v>
      </c>
      <c r="F7242" s="51">
        <v>4.9209798E7</v>
      </c>
      <c r="G7242" s="49" t="s">
        <v>56</v>
      </c>
      <c r="H7242" s="51">
        <v>2012.0</v>
      </c>
      <c r="I7242" s="51">
        <v>13527.0</v>
      </c>
      <c r="J7242" s="49" t="s">
        <v>68</v>
      </c>
      <c r="K7242" s="49" t="s">
        <v>86</v>
      </c>
    </row>
    <row r="7243">
      <c r="A7243" s="49" t="s">
        <v>14742</v>
      </c>
      <c r="B7243" s="49" t="s">
        <v>14743</v>
      </c>
      <c r="C7243" s="50">
        <v>32.66</v>
      </c>
      <c r="D7243" s="51">
        <v>0.36</v>
      </c>
      <c r="E7243" s="52">
        <v>0.0112</v>
      </c>
      <c r="F7243" s="53">
        <v>1.69E10</v>
      </c>
      <c r="G7243" s="49" t="s">
        <v>56</v>
      </c>
      <c r="H7243" s="51">
        <v>2020.0</v>
      </c>
      <c r="I7243" s="51">
        <v>1036913.0</v>
      </c>
      <c r="J7243" s="49" t="s">
        <v>95</v>
      </c>
      <c r="K7243" s="49" t="s">
        <v>229</v>
      </c>
    </row>
    <row r="7244">
      <c r="A7244" s="49" t="s">
        <v>14744</v>
      </c>
      <c r="B7244" s="49" t="s">
        <v>14745</v>
      </c>
      <c r="C7244" s="50">
        <v>65.35</v>
      </c>
      <c r="D7244" s="51">
        <v>-0.35</v>
      </c>
      <c r="E7244" s="52">
        <v>-0.0053</v>
      </c>
      <c r="F7244" s="53">
        <v>1.76E9</v>
      </c>
      <c r="G7244" s="49" t="s">
        <v>56</v>
      </c>
      <c r="I7244" s="51">
        <v>77537.0</v>
      </c>
      <c r="J7244" s="49" t="s">
        <v>145</v>
      </c>
      <c r="K7244" s="49" t="s">
        <v>254</v>
      </c>
    </row>
    <row r="7245">
      <c r="A7245" s="49" t="s">
        <v>14746</v>
      </c>
      <c r="B7245" s="49" t="s">
        <v>14747</v>
      </c>
      <c r="C7245" s="50">
        <v>12.16</v>
      </c>
      <c r="D7245" s="51">
        <v>-0.13</v>
      </c>
      <c r="E7245" s="52">
        <v>-0.0106</v>
      </c>
      <c r="F7245" s="53">
        <v>1.35E8</v>
      </c>
      <c r="G7245" s="49" t="s">
        <v>56</v>
      </c>
      <c r="H7245" s="51">
        <v>2021.0</v>
      </c>
      <c r="I7245" s="51">
        <v>23277.0</v>
      </c>
      <c r="J7245" s="49" t="s">
        <v>72</v>
      </c>
      <c r="K7245" s="49" t="s">
        <v>1641</v>
      </c>
    </row>
    <row r="7246">
      <c r="A7246" s="49" t="s">
        <v>14748</v>
      </c>
      <c r="B7246" s="49" t="s">
        <v>14749</v>
      </c>
      <c r="C7246" s="50">
        <v>110.21</v>
      </c>
      <c r="D7246" s="51">
        <v>-3.26</v>
      </c>
      <c r="E7246" s="52">
        <v>-0.0287</v>
      </c>
      <c r="F7246" s="53">
        <v>8.67E9</v>
      </c>
      <c r="G7246" s="49" t="s">
        <v>56</v>
      </c>
      <c r="H7246" s="51">
        <v>2014.0</v>
      </c>
      <c r="I7246" s="51">
        <v>850704.0</v>
      </c>
      <c r="J7246" s="49" t="s">
        <v>95</v>
      </c>
      <c r="K7246" s="49" t="s">
        <v>898</v>
      </c>
    </row>
    <row r="7247">
      <c r="A7247" s="49" t="s">
        <v>14750</v>
      </c>
      <c r="B7247" s="49" t="s">
        <v>14751</v>
      </c>
      <c r="C7247" s="50">
        <v>160.77</v>
      </c>
      <c r="D7247" s="51">
        <v>-0.77</v>
      </c>
      <c r="E7247" s="52">
        <v>-0.0048</v>
      </c>
      <c r="F7247" s="53">
        <v>4.33E11</v>
      </c>
      <c r="G7247" s="49" t="s">
        <v>56</v>
      </c>
      <c r="I7247" s="51">
        <v>3914883.0</v>
      </c>
      <c r="J7247" s="49" t="s">
        <v>95</v>
      </c>
      <c r="K7247" s="49" t="s">
        <v>1767</v>
      </c>
    </row>
    <row r="7248">
      <c r="A7248" s="49" t="s">
        <v>14752</v>
      </c>
      <c r="B7248" s="49" t="s">
        <v>14753</v>
      </c>
      <c r="C7248" s="50">
        <v>20.51</v>
      </c>
      <c r="D7248" s="51">
        <v>-0.8</v>
      </c>
      <c r="E7248" s="52">
        <v>-0.0375</v>
      </c>
      <c r="F7248" s="53">
        <v>9.64E8</v>
      </c>
      <c r="G7248" s="49" t="s">
        <v>56</v>
      </c>
      <c r="H7248" s="51">
        <v>1991.0</v>
      </c>
      <c r="I7248" s="51">
        <v>418411.0</v>
      </c>
      <c r="J7248" s="49" t="s">
        <v>57</v>
      </c>
      <c r="K7248" s="49" t="s">
        <v>1380</v>
      </c>
    </row>
    <row r="7249">
      <c r="A7249" s="49" t="s">
        <v>14754</v>
      </c>
      <c r="B7249" s="49" t="s">
        <v>14755</v>
      </c>
      <c r="C7249" s="50">
        <v>7.0</v>
      </c>
      <c r="D7249" s="51">
        <v>0.03</v>
      </c>
      <c r="E7249" s="52">
        <v>0.0043</v>
      </c>
      <c r="F7249" s="53">
        <v>1.55E8</v>
      </c>
      <c r="G7249" s="49" t="s">
        <v>56</v>
      </c>
      <c r="I7249" s="51">
        <v>9637.0</v>
      </c>
      <c r="J7249" s="49" t="s">
        <v>72</v>
      </c>
      <c r="K7249" s="49" t="s">
        <v>1641</v>
      </c>
    </row>
    <row r="7250">
      <c r="A7250" s="49" t="s">
        <v>14756</v>
      </c>
      <c r="B7250" s="49" t="s">
        <v>14757</v>
      </c>
      <c r="C7250" s="50">
        <v>10.76</v>
      </c>
      <c r="D7250" s="51">
        <v>0.01</v>
      </c>
      <c r="E7250" s="52">
        <v>9.0E-4</v>
      </c>
      <c r="F7250" s="51">
        <v>0.0</v>
      </c>
      <c r="G7250" s="54"/>
      <c r="H7250" s="51">
        <v>2022.0</v>
      </c>
      <c r="I7250" s="51">
        <v>5512.0</v>
      </c>
      <c r="J7250" s="49" t="s">
        <v>72</v>
      </c>
      <c r="K7250" s="49" t="s">
        <v>73</v>
      </c>
    </row>
    <row r="7251">
      <c r="A7251" s="49" t="s">
        <v>14758</v>
      </c>
      <c r="B7251" s="49" t="s">
        <v>14759</v>
      </c>
      <c r="C7251" s="50">
        <v>55.88</v>
      </c>
      <c r="D7251" s="51">
        <v>-12.81</v>
      </c>
      <c r="E7251" s="52">
        <v>-0.1865</v>
      </c>
      <c r="F7251" s="53">
        <v>2.7E9</v>
      </c>
      <c r="G7251" s="49" t="s">
        <v>6560</v>
      </c>
      <c r="H7251" s="51">
        <v>2006.0</v>
      </c>
      <c r="I7251" s="51">
        <v>2211305.0</v>
      </c>
      <c r="J7251" s="49" t="s">
        <v>95</v>
      </c>
      <c r="K7251" s="49" t="s">
        <v>215</v>
      </c>
    </row>
    <row r="7252">
      <c r="A7252" s="49" t="s">
        <v>14760</v>
      </c>
      <c r="B7252" s="49" t="s">
        <v>14761</v>
      </c>
      <c r="C7252" s="50">
        <v>0.0965</v>
      </c>
      <c r="D7252" s="51">
        <v>-0.0065</v>
      </c>
      <c r="E7252" s="52">
        <v>-0.0631</v>
      </c>
      <c r="F7252" s="51">
        <v>9714674.0</v>
      </c>
      <c r="G7252" s="49" t="s">
        <v>67</v>
      </c>
      <c r="H7252" s="51">
        <v>2020.0</v>
      </c>
      <c r="I7252" s="51">
        <v>1151231.0</v>
      </c>
      <c r="J7252" s="49" t="s">
        <v>95</v>
      </c>
      <c r="K7252" s="49" t="s">
        <v>707</v>
      </c>
    </row>
    <row r="7253">
      <c r="A7253" s="49" t="s">
        <v>14762</v>
      </c>
      <c r="B7253" s="49" t="s">
        <v>14763</v>
      </c>
      <c r="C7253" s="50">
        <v>34.0</v>
      </c>
      <c r="D7253" s="51">
        <v>-0.28</v>
      </c>
      <c r="E7253" s="52">
        <v>-0.0082</v>
      </c>
      <c r="F7253" s="53">
        <v>4.26E9</v>
      </c>
      <c r="G7253" s="49" t="s">
        <v>56</v>
      </c>
      <c r="I7253" s="51">
        <v>3889401.0</v>
      </c>
      <c r="J7253" s="49" t="s">
        <v>107</v>
      </c>
      <c r="K7253" s="49" t="s">
        <v>108</v>
      </c>
    </row>
    <row r="7254">
      <c r="A7254" s="49" t="s">
        <v>14764</v>
      </c>
      <c r="B7254" s="49" t="s">
        <v>14765</v>
      </c>
      <c r="C7254" s="50">
        <v>3.46</v>
      </c>
      <c r="D7254" s="51">
        <v>-0.1</v>
      </c>
      <c r="E7254" s="52">
        <v>-0.0281</v>
      </c>
      <c r="F7254" s="53">
        <v>1.06E9</v>
      </c>
      <c r="G7254" s="49" t="s">
        <v>56</v>
      </c>
      <c r="H7254" s="51">
        <v>2021.0</v>
      </c>
      <c r="I7254" s="51">
        <v>2928681.0</v>
      </c>
      <c r="J7254" s="49" t="s">
        <v>95</v>
      </c>
      <c r="K7254" s="49" t="s">
        <v>800</v>
      </c>
    </row>
    <row r="7255">
      <c r="A7255" s="49" t="s">
        <v>14766</v>
      </c>
      <c r="B7255" s="49" t="s">
        <v>14767</v>
      </c>
      <c r="C7255" s="50">
        <v>59.95</v>
      </c>
      <c r="D7255" s="51">
        <v>-0.52</v>
      </c>
      <c r="E7255" s="52">
        <v>-0.0086</v>
      </c>
      <c r="F7255" s="53">
        <v>3.0E9</v>
      </c>
      <c r="G7255" s="49" t="s">
        <v>56</v>
      </c>
      <c r="I7255" s="51">
        <v>275590.0</v>
      </c>
      <c r="J7255" s="49" t="s">
        <v>95</v>
      </c>
      <c r="K7255" s="49" t="s">
        <v>249</v>
      </c>
    </row>
    <row r="7256">
      <c r="A7256" s="49" t="s">
        <v>14768</v>
      </c>
      <c r="B7256" s="49" t="s">
        <v>14769</v>
      </c>
      <c r="C7256" s="50">
        <v>2.24</v>
      </c>
      <c r="D7256" s="51">
        <v>-0.09</v>
      </c>
      <c r="E7256" s="52">
        <v>-0.0386</v>
      </c>
      <c r="F7256" s="51">
        <v>2493384.0</v>
      </c>
      <c r="G7256" s="49" t="s">
        <v>56</v>
      </c>
      <c r="H7256" s="51">
        <v>2016.0</v>
      </c>
      <c r="I7256" s="51">
        <v>25965.0</v>
      </c>
      <c r="J7256" s="49" t="s">
        <v>95</v>
      </c>
      <c r="K7256" s="49" t="s">
        <v>229</v>
      </c>
    </row>
    <row r="7257">
      <c r="A7257" s="49" t="s">
        <v>14770</v>
      </c>
      <c r="B7257" s="49" t="s">
        <v>14771</v>
      </c>
      <c r="C7257" s="50">
        <v>7.05</v>
      </c>
      <c r="D7257" s="51">
        <v>-0.22</v>
      </c>
      <c r="E7257" s="52">
        <v>-0.0303</v>
      </c>
      <c r="F7257" s="53">
        <v>5.9E8</v>
      </c>
      <c r="G7257" s="49" t="s">
        <v>56</v>
      </c>
      <c r="H7257" s="51">
        <v>2017.0</v>
      </c>
      <c r="I7257" s="51">
        <v>145669.0</v>
      </c>
      <c r="J7257" s="49" t="s">
        <v>520</v>
      </c>
      <c r="K7257" s="49" t="s">
        <v>521</v>
      </c>
    </row>
    <row r="7258">
      <c r="A7258" s="49" t="s">
        <v>14772</v>
      </c>
      <c r="B7258" s="49" t="s">
        <v>14773</v>
      </c>
      <c r="C7258" s="50">
        <v>53.52</v>
      </c>
      <c r="D7258" s="51">
        <v>-0.3</v>
      </c>
      <c r="E7258" s="52">
        <v>-0.0056</v>
      </c>
      <c r="F7258" s="53">
        <v>1.14E10</v>
      </c>
      <c r="G7258" s="49" t="s">
        <v>56</v>
      </c>
      <c r="I7258" s="51">
        <v>1304735.0</v>
      </c>
      <c r="J7258" s="49" t="s">
        <v>68</v>
      </c>
      <c r="K7258" s="49" t="s">
        <v>86</v>
      </c>
    </row>
    <row r="7259">
      <c r="A7259" s="49" t="s">
        <v>14774</v>
      </c>
      <c r="B7259" s="49" t="s">
        <v>14775</v>
      </c>
      <c r="C7259" s="50">
        <v>42.98</v>
      </c>
      <c r="D7259" s="51">
        <v>0.0</v>
      </c>
      <c r="E7259" s="52">
        <v>0.0</v>
      </c>
      <c r="F7259" s="53">
        <v>1.95E10</v>
      </c>
      <c r="G7259" s="49" t="s">
        <v>121</v>
      </c>
      <c r="H7259" s="54"/>
      <c r="I7259" s="51">
        <v>1390840.0</v>
      </c>
      <c r="J7259" s="54"/>
      <c r="K7259" s="54"/>
    </row>
    <row r="7260">
      <c r="A7260" s="49" t="s">
        <v>14776</v>
      </c>
      <c r="B7260" s="49" t="s">
        <v>14777</v>
      </c>
      <c r="C7260" s="50">
        <v>42.37</v>
      </c>
      <c r="D7260" s="51">
        <v>-0.86</v>
      </c>
      <c r="E7260" s="52">
        <v>-0.0199</v>
      </c>
      <c r="F7260" s="53">
        <v>4.55E10</v>
      </c>
      <c r="G7260" s="49" t="s">
        <v>274</v>
      </c>
      <c r="H7260" s="54"/>
      <c r="I7260" s="51">
        <v>144064.0</v>
      </c>
      <c r="J7260" s="49" t="s">
        <v>95</v>
      </c>
      <c r="K7260" s="49" t="s">
        <v>388</v>
      </c>
    </row>
    <row r="7261">
      <c r="A7261" s="49" t="s">
        <v>14778</v>
      </c>
      <c r="B7261" s="49" t="s">
        <v>14779</v>
      </c>
      <c r="C7261" s="50">
        <v>5.57</v>
      </c>
      <c r="D7261" s="51">
        <v>-0.19</v>
      </c>
      <c r="E7261" s="52">
        <v>-0.033</v>
      </c>
      <c r="F7261" s="51">
        <v>9.5664594E7</v>
      </c>
      <c r="G7261" s="49" t="s">
        <v>121</v>
      </c>
      <c r="H7261" s="51">
        <v>2008.0</v>
      </c>
      <c r="I7261" s="51">
        <v>13940.0</v>
      </c>
      <c r="J7261" s="49" t="s">
        <v>57</v>
      </c>
      <c r="K7261" s="49" t="s">
        <v>111</v>
      </c>
    </row>
    <row r="7262">
      <c r="A7262" s="49" t="s">
        <v>14780</v>
      </c>
      <c r="B7262" s="49" t="s">
        <v>14781</v>
      </c>
      <c r="C7262" s="50">
        <v>10.42</v>
      </c>
      <c r="D7262" s="51">
        <v>0.0</v>
      </c>
      <c r="E7262" s="52">
        <v>0.0</v>
      </c>
      <c r="F7262" s="51">
        <v>0.0</v>
      </c>
      <c r="G7262" s="54"/>
      <c r="H7262" s="51">
        <v>2021.0</v>
      </c>
      <c r="I7262" s="51">
        <v>7.0</v>
      </c>
      <c r="J7262" s="49" t="s">
        <v>72</v>
      </c>
      <c r="K7262" s="49" t="s">
        <v>73</v>
      </c>
    </row>
    <row r="7263">
      <c r="A7263" s="49" t="s">
        <v>14782</v>
      </c>
      <c r="B7263" s="49" t="s">
        <v>14783</v>
      </c>
      <c r="C7263" s="50">
        <v>1.37</v>
      </c>
      <c r="D7263" s="51">
        <v>-0.05</v>
      </c>
      <c r="E7263" s="52">
        <v>-0.0352</v>
      </c>
      <c r="F7263" s="51">
        <v>5.7496693E7</v>
      </c>
      <c r="G7263" s="49" t="s">
        <v>56</v>
      </c>
      <c r="I7263" s="51">
        <v>32582.0</v>
      </c>
      <c r="J7263" s="49" t="s">
        <v>57</v>
      </c>
      <c r="K7263" s="49" t="s">
        <v>1061</v>
      </c>
    </row>
    <row r="7264">
      <c r="A7264" s="49" t="s">
        <v>14784</v>
      </c>
      <c r="B7264" s="49" t="s">
        <v>14785</v>
      </c>
      <c r="C7264" s="50">
        <v>64.24</v>
      </c>
      <c r="D7264" s="51">
        <v>-1.0</v>
      </c>
      <c r="E7264" s="52">
        <v>-0.0153</v>
      </c>
      <c r="F7264" s="53">
        <v>1.65E10</v>
      </c>
      <c r="G7264" s="49" t="s">
        <v>56</v>
      </c>
      <c r="I7264" s="51">
        <v>729937.0</v>
      </c>
      <c r="J7264" s="49" t="s">
        <v>72</v>
      </c>
      <c r="K7264" s="49" t="s">
        <v>237</v>
      </c>
    </row>
    <row r="7265">
      <c r="A7265" s="49" t="s">
        <v>14786</v>
      </c>
      <c r="B7265" s="49" t="s">
        <v>14787</v>
      </c>
      <c r="C7265" s="50">
        <v>21.77</v>
      </c>
      <c r="D7265" s="51">
        <v>0.1</v>
      </c>
      <c r="E7265" s="52">
        <v>0.0046</v>
      </c>
      <c r="F7265" s="54"/>
      <c r="G7265" s="49" t="s">
        <v>56</v>
      </c>
      <c r="I7265" s="51">
        <v>32293.0</v>
      </c>
      <c r="J7265" s="54"/>
      <c r="K7265" s="54"/>
    </row>
    <row r="7266">
      <c r="A7266" s="49" t="s">
        <v>14788</v>
      </c>
      <c r="B7266" s="49" t="s">
        <v>14789</v>
      </c>
      <c r="C7266" s="50">
        <v>18.93</v>
      </c>
      <c r="D7266" s="51">
        <v>-0.41</v>
      </c>
      <c r="E7266" s="52">
        <v>-0.0212</v>
      </c>
      <c r="F7266" s="54"/>
      <c r="G7266" s="49" t="s">
        <v>56</v>
      </c>
      <c r="I7266" s="51">
        <v>18893.0</v>
      </c>
      <c r="J7266" s="54"/>
      <c r="K7266" s="54"/>
    </row>
    <row r="7267">
      <c r="A7267" s="49" t="s">
        <v>14790</v>
      </c>
      <c r="B7267" s="49" t="s">
        <v>14791</v>
      </c>
      <c r="C7267" s="50">
        <v>17.35</v>
      </c>
      <c r="D7267" s="51">
        <v>-0.17</v>
      </c>
      <c r="E7267" s="52">
        <v>-0.0097</v>
      </c>
      <c r="F7267" s="54"/>
      <c r="G7267" s="49" t="s">
        <v>56</v>
      </c>
      <c r="I7267" s="51">
        <v>21605.0</v>
      </c>
      <c r="J7267" s="54"/>
      <c r="K7267" s="54"/>
    </row>
    <row r="7268">
      <c r="A7268" s="49" t="s">
        <v>14792</v>
      </c>
      <c r="B7268" s="49" t="s">
        <v>14793</v>
      </c>
      <c r="C7268" s="50">
        <v>15.6001</v>
      </c>
      <c r="D7268" s="51">
        <v>-0.1499</v>
      </c>
      <c r="E7268" s="52">
        <v>-0.0095</v>
      </c>
      <c r="F7268" s="54"/>
      <c r="G7268" s="49" t="s">
        <v>56</v>
      </c>
      <c r="I7268" s="51">
        <v>21176.0</v>
      </c>
      <c r="J7268" s="54"/>
      <c r="K7268" s="54"/>
    </row>
    <row r="7269">
      <c r="A7269" s="49" t="s">
        <v>14794</v>
      </c>
      <c r="B7269" s="49" t="s">
        <v>14795</v>
      </c>
      <c r="C7269" s="50">
        <v>14.22</v>
      </c>
      <c r="D7269" s="51">
        <v>0.04</v>
      </c>
      <c r="E7269" s="52">
        <v>0.0028</v>
      </c>
      <c r="F7269" s="53">
        <v>1.67E9</v>
      </c>
      <c r="G7269" s="49" t="s">
        <v>56</v>
      </c>
      <c r="H7269" s="51">
        <v>2021.0</v>
      </c>
      <c r="I7269" s="51">
        <v>549335.0</v>
      </c>
      <c r="J7269" s="49" t="s">
        <v>82</v>
      </c>
      <c r="K7269" s="49" t="s">
        <v>745</v>
      </c>
    </row>
    <row r="7270">
      <c r="A7270" s="49" t="s">
        <v>14796</v>
      </c>
      <c r="B7270" s="49" t="s">
        <v>14797</v>
      </c>
      <c r="C7270" s="50">
        <v>35.34</v>
      </c>
      <c r="D7270" s="51">
        <v>-1.8</v>
      </c>
      <c r="E7270" s="52">
        <v>-0.0485</v>
      </c>
      <c r="F7270" s="53">
        <v>9.06E9</v>
      </c>
      <c r="G7270" s="49" t="s">
        <v>56</v>
      </c>
      <c r="H7270" s="51">
        <v>2015.0</v>
      </c>
      <c r="I7270" s="51">
        <v>2835023.0</v>
      </c>
      <c r="J7270" s="54"/>
      <c r="K7270" s="54"/>
    </row>
    <row r="7271">
      <c r="A7271" s="49" t="s">
        <v>14798</v>
      </c>
      <c r="B7271" s="49" t="s">
        <v>14799</v>
      </c>
      <c r="C7271" s="50">
        <v>117.13</v>
      </c>
      <c r="D7271" s="51">
        <v>-3.32</v>
      </c>
      <c r="E7271" s="52">
        <v>-0.0276</v>
      </c>
      <c r="F7271" s="53">
        <v>7.31E8</v>
      </c>
      <c r="G7271" s="49" t="s">
        <v>56</v>
      </c>
      <c r="H7271" s="51">
        <v>1991.0</v>
      </c>
      <c r="I7271" s="51">
        <v>37029.0</v>
      </c>
      <c r="J7271" s="49" t="s">
        <v>72</v>
      </c>
      <c r="K7271" s="49" t="s">
        <v>650</v>
      </c>
    </row>
    <row r="7272">
      <c r="A7272" s="49" t="s">
        <v>14800</v>
      </c>
      <c r="B7272" s="49" t="s">
        <v>14801</v>
      </c>
      <c r="C7272" s="50">
        <v>1.31</v>
      </c>
      <c r="D7272" s="51">
        <v>0.01</v>
      </c>
      <c r="E7272" s="52">
        <v>0.0077</v>
      </c>
      <c r="F7272" s="53">
        <v>2.12E8</v>
      </c>
      <c r="G7272" s="49" t="s">
        <v>121</v>
      </c>
      <c r="H7272" s="51">
        <v>2011.0</v>
      </c>
      <c r="I7272" s="51">
        <v>93586.0</v>
      </c>
      <c r="J7272" s="49" t="s">
        <v>127</v>
      </c>
      <c r="K7272" s="49" t="s">
        <v>128</v>
      </c>
    </row>
    <row r="7273">
      <c r="A7273" s="49" t="s">
        <v>14802</v>
      </c>
      <c r="B7273" s="49" t="s">
        <v>14803</v>
      </c>
      <c r="C7273" s="50">
        <v>0.4182</v>
      </c>
      <c r="D7273" s="51">
        <v>-0.0085</v>
      </c>
      <c r="E7273" s="52">
        <v>-0.0199</v>
      </c>
      <c r="F7273" s="51">
        <v>9369353.0</v>
      </c>
      <c r="G7273" s="49" t="s">
        <v>1626</v>
      </c>
      <c r="H7273" s="51">
        <v>2023.0</v>
      </c>
      <c r="I7273" s="51">
        <v>643096.0</v>
      </c>
      <c r="J7273" s="54"/>
      <c r="K7273" s="54"/>
    </row>
    <row r="7274">
      <c r="A7274" s="49" t="s">
        <v>14804</v>
      </c>
      <c r="B7274" s="49" t="s">
        <v>14805</v>
      </c>
      <c r="C7274" s="50">
        <v>24.38</v>
      </c>
      <c r="D7274" s="51">
        <v>-0.32</v>
      </c>
      <c r="E7274" s="52">
        <v>-0.013</v>
      </c>
      <c r="F7274" s="53">
        <v>1.45E9</v>
      </c>
      <c r="G7274" s="49" t="s">
        <v>56</v>
      </c>
      <c r="I7274" s="51">
        <v>102587.0</v>
      </c>
      <c r="J7274" s="49" t="s">
        <v>72</v>
      </c>
      <c r="K7274" s="49" t="s">
        <v>133</v>
      </c>
    </row>
    <row r="7275">
      <c r="A7275" s="49" t="s">
        <v>14806</v>
      </c>
      <c r="B7275" s="49" t="s">
        <v>14807</v>
      </c>
      <c r="C7275" s="50">
        <v>23.08</v>
      </c>
      <c r="D7275" s="51">
        <v>0.125</v>
      </c>
      <c r="E7275" s="52">
        <v>0.0055</v>
      </c>
      <c r="F7275" s="53">
        <v>1.37E9</v>
      </c>
      <c r="G7275" s="49" t="s">
        <v>56</v>
      </c>
      <c r="I7275" s="51">
        <v>8680.0</v>
      </c>
      <c r="J7275" s="49" t="s">
        <v>72</v>
      </c>
      <c r="K7275" s="49" t="s">
        <v>133</v>
      </c>
    </row>
    <row r="7276">
      <c r="A7276" s="49" t="s">
        <v>14808</v>
      </c>
      <c r="B7276" s="49" t="s">
        <v>14809</v>
      </c>
      <c r="C7276" s="50">
        <v>10.32</v>
      </c>
      <c r="D7276" s="51">
        <v>-0.25</v>
      </c>
      <c r="E7276" s="52">
        <v>-0.0237</v>
      </c>
      <c r="F7276" s="53">
        <v>2.2E8</v>
      </c>
      <c r="G7276" s="49" t="s">
        <v>56</v>
      </c>
      <c r="H7276" s="51">
        <v>2005.0</v>
      </c>
      <c r="I7276" s="51">
        <v>133701.0</v>
      </c>
      <c r="J7276" s="49" t="s">
        <v>72</v>
      </c>
      <c r="K7276" s="49" t="s">
        <v>1641</v>
      </c>
    </row>
    <row r="7277">
      <c r="A7277" s="49" t="s">
        <v>14810</v>
      </c>
      <c r="B7277" s="49" t="s">
        <v>14811</v>
      </c>
      <c r="C7277" s="50">
        <v>39.25</v>
      </c>
      <c r="D7277" s="51">
        <v>-1.27</v>
      </c>
      <c r="E7277" s="52">
        <v>-0.0313</v>
      </c>
      <c r="F7277" s="53">
        <v>7.74E9</v>
      </c>
      <c r="G7277" s="49" t="s">
        <v>56</v>
      </c>
      <c r="H7277" s="51">
        <v>2015.0</v>
      </c>
      <c r="I7277" s="51">
        <v>1491954.0</v>
      </c>
      <c r="J7277" s="49" t="s">
        <v>57</v>
      </c>
      <c r="K7277" s="49" t="s">
        <v>5690</v>
      </c>
    </row>
    <row r="7278">
      <c r="A7278" s="49" t="s">
        <v>14812</v>
      </c>
      <c r="B7278" s="49" t="s">
        <v>14813</v>
      </c>
      <c r="C7278" s="50">
        <v>35.53</v>
      </c>
      <c r="D7278" s="51">
        <v>-0.49</v>
      </c>
      <c r="E7278" s="52">
        <v>-0.0136</v>
      </c>
      <c r="F7278" s="53">
        <v>2.17E9</v>
      </c>
      <c r="G7278" s="49" t="s">
        <v>56</v>
      </c>
      <c r="I7278" s="51">
        <v>224204.0</v>
      </c>
      <c r="J7278" s="49" t="s">
        <v>72</v>
      </c>
      <c r="K7278" s="49" t="s">
        <v>133</v>
      </c>
    </row>
    <row r="7279">
      <c r="A7279" s="49" t="s">
        <v>14814</v>
      </c>
      <c r="B7279" s="49" t="s">
        <v>14815</v>
      </c>
      <c r="C7279" s="50">
        <v>157.99</v>
      </c>
      <c r="D7279" s="51">
        <v>-2.34</v>
      </c>
      <c r="E7279" s="52">
        <v>-0.0146</v>
      </c>
      <c r="F7279" s="53">
        <v>1.01E10</v>
      </c>
      <c r="G7279" s="49" t="s">
        <v>56</v>
      </c>
      <c r="I7279" s="51">
        <v>708270.0</v>
      </c>
      <c r="J7279" s="49" t="s">
        <v>95</v>
      </c>
      <c r="K7279" s="49" t="s">
        <v>2465</v>
      </c>
    </row>
    <row r="7280">
      <c r="A7280" s="49" t="s">
        <v>14816</v>
      </c>
      <c r="B7280" s="49" t="s">
        <v>14817</v>
      </c>
      <c r="C7280" s="50">
        <v>353.97</v>
      </c>
      <c r="D7280" s="51">
        <v>-14.2</v>
      </c>
      <c r="E7280" s="52">
        <v>-0.0386</v>
      </c>
      <c r="F7280" s="53">
        <v>1.38E10</v>
      </c>
      <c r="G7280" s="49" t="s">
        <v>56</v>
      </c>
      <c r="I7280" s="51">
        <v>1000067.0</v>
      </c>
      <c r="J7280" s="49" t="s">
        <v>95</v>
      </c>
      <c r="K7280" s="49" t="s">
        <v>111</v>
      </c>
    </row>
    <row r="7281">
      <c r="A7281" s="49" t="s">
        <v>14818</v>
      </c>
      <c r="B7281" s="49" t="s">
        <v>14819</v>
      </c>
      <c r="C7281" s="50">
        <v>375.0</v>
      </c>
      <c r="D7281" s="51">
        <v>0.0</v>
      </c>
      <c r="E7281" s="52">
        <v>0.0</v>
      </c>
      <c r="F7281" s="54"/>
      <c r="G7281" s="49" t="s">
        <v>56</v>
      </c>
      <c r="I7281" s="51">
        <v>8.0</v>
      </c>
      <c r="J7281" s="54"/>
      <c r="K7281" s="54"/>
    </row>
    <row r="7282">
      <c r="A7282" s="49" t="s">
        <v>14820</v>
      </c>
      <c r="B7282" s="49" t="s">
        <v>14821</v>
      </c>
      <c r="C7282" s="50">
        <v>9.65</v>
      </c>
      <c r="D7282" s="51">
        <v>-0.15</v>
      </c>
      <c r="E7282" s="52">
        <v>-0.0153</v>
      </c>
      <c r="F7282" s="53">
        <v>4.78E8</v>
      </c>
      <c r="G7282" s="49" t="s">
        <v>56</v>
      </c>
      <c r="H7282" s="51">
        <v>2010.0</v>
      </c>
      <c r="I7282" s="51">
        <v>422175.0</v>
      </c>
      <c r="J7282" s="49" t="s">
        <v>68</v>
      </c>
      <c r="K7282" s="49" t="s">
        <v>86</v>
      </c>
    </row>
    <row r="7283">
      <c r="A7283" s="49" t="s">
        <v>14822</v>
      </c>
      <c r="B7283" s="49" t="s">
        <v>14823</v>
      </c>
      <c r="C7283" s="50">
        <v>369.33</v>
      </c>
      <c r="D7283" s="51">
        <v>-5.72</v>
      </c>
      <c r="E7283" s="52">
        <v>-0.0153</v>
      </c>
      <c r="F7283" s="53">
        <v>2.73E10</v>
      </c>
      <c r="G7283" s="49" t="s">
        <v>56</v>
      </c>
      <c r="I7283" s="51">
        <v>367425.0</v>
      </c>
      <c r="J7283" s="49" t="s">
        <v>82</v>
      </c>
      <c r="K7283" s="49" t="s">
        <v>178</v>
      </c>
    </row>
    <row r="7284">
      <c r="A7284" s="49" t="s">
        <v>14824</v>
      </c>
      <c r="B7284" s="49" t="s">
        <v>14825</v>
      </c>
      <c r="C7284" s="50">
        <v>6.71</v>
      </c>
      <c r="D7284" s="51">
        <v>-0.17</v>
      </c>
      <c r="E7284" s="52">
        <v>-0.0247</v>
      </c>
      <c r="F7284" s="53">
        <v>1.01E9</v>
      </c>
      <c r="G7284" s="49" t="s">
        <v>56</v>
      </c>
      <c r="H7284" s="51">
        <v>2022.0</v>
      </c>
      <c r="I7284" s="51">
        <v>770800.0</v>
      </c>
      <c r="J7284" s="49" t="s">
        <v>72</v>
      </c>
      <c r="K7284" s="49" t="s">
        <v>185</v>
      </c>
    </row>
    <row r="7285">
      <c r="A7285" s="49" t="s">
        <v>14826</v>
      </c>
      <c r="B7285" s="49" t="s">
        <v>14827</v>
      </c>
      <c r="C7285" s="50">
        <v>15.56</v>
      </c>
      <c r="D7285" s="51">
        <v>-0.14</v>
      </c>
      <c r="E7285" s="52">
        <v>-0.0089</v>
      </c>
      <c r="F7285" s="53">
        <v>2.6E8</v>
      </c>
      <c r="G7285" s="49" t="s">
        <v>56</v>
      </c>
      <c r="I7285" s="51">
        <v>15678.0</v>
      </c>
      <c r="J7285" s="49" t="s">
        <v>72</v>
      </c>
      <c r="K7285" s="49" t="s">
        <v>133</v>
      </c>
    </row>
    <row r="7286">
      <c r="A7286" s="49" t="s">
        <v>14828</v>
      </c>
      <c r="B7286" s="49" t="s">
        <v>14829</v>
      </c>
      <c r="C7286" s="50">
        <v>0.2317</v>
      </c>
      <c r="D7286" s="51">
        <v>-0.0344</v>
      </c>
      <c r="E7286" s="52">
        <v>-0.1293</v>
      </c>
      <c r="F7286" s="51">
        <v>2524558.0</v>
      </c>
      <c r="G7286" s="49" t="s">
        <v>56</v>
      </c>
      <c r="I7286" s="51">
        <v>388332.0</v>
      </c>
      <c r="J7286" s="49" t="s">
        <v>145</v>
      </c>
      <c r="K7286" s="49" t="s">
        <v>146</v>
      </c>
    </row>
    <row r="7287">
      <c r="A7287" s="49" t="s">
        <v>14830</v>
      </c>
      <c r="B7287" s="49" t="s">
        <v>14831</v>
      </c>
      <c r="C7287" s="50">
        <v>77.32</v>
      </c>
      <c r="D7287" s="51">
        <v>0.84</v>
      </c>
      <c r="E7287" s="52">
        <v>0.011</v>
      </c>
      <c r="F7287" s="53">
        <v>4.73E9</v>
      </c>
      <c r="G7287" s="49" t="s">
        <v>56</v>
      </c>
      <c r="I7287" s="51">
        <v>740463.0</v>
      </c>
      <c r="J7287" s="49" t="s">
        <v>72</v>
      </c>
      <c r="K7287" s="49" t="s">
        <v>133</v>
      </c>
    </row>
    <row r="7288">
      <c r="A7288" s="49" t="s">
        <v>14832</v>
      </c>
      <c r="B7288" s="49" t="s">
        <v>14833</v>
      </c>
      <c r="C7288" s="50">
        <v>21.4</v>
      </c>
      <c r="D7288" s="51">
        <v>-0.13</v>
      </c>
      <c r="E7288" s="52">
        <v>-0.006</v>
      </c>
      <c r="F7288" s="53">
        <v>1.31E9</v>
      </c>
      <c r="G7288" s="49" t="s">
        <v>56</v>
      </c>
      <c r="I7288" s="51">
        <v>6994.0</v>
      </c>
      <c r="J7288" s="49" t="s">
        <v>72</v>
      </c>
      <c r="K7288" s="49" t="s">
        <v>133</v>
      </c>
    </row>
    <row r="7289">
      <c r="A7289" s="49" t="s">
        <v>14834</v>
      </c>
      <c r="B7289" s="49" t="s">
        <v>14835</v>
      </c>
      <c r="C7289" s="50">
        <v>23.52</v>
      </c>
      <c r="D7289" s="51">
        <v>-0.08</v>
      </c>
      <c r="E7289" s="52">
        <v>-0.0034</v>
      </c>
      <c r="F7289" s="53">
        <v>1.44E9</v>
      </c>
      <c r="G7289" s="49" t="s">
        <v>56</v>
      </c>
      <c r="I7289" s="51">
        <v>45296.0</v>
      </c>
      <c r="J7289" s="49" t="s">
        <v>72</v>
      </c>
      <c r="K7289" s="49" t="s">
        <v>133</v>
      </c>
    </row>
    <row r="7290">
      <c r="A7290" s="49" t="s">
        <v>14836</v>
      </c>
      <c r="B7290" s="49" t="s">
        <v>14837</v>
      </c>
      <c r="C7290" s="50">
        <v>4.21</v>
      </c>
      <c r="D7290" s="51">
        <v>-0.03</v>
      </c>
      <c r="E7290" s="52">
        <v>-0.0071</v>
      </c>
      <c r="F7290" s="53">
        <v>6.17E8</v>
      </c>
      <c r="G7290" s="49" t="s">
        <v>56</v>
      </c>
      <c r="H7290" s="51">
        <v>2005.0</v>
      </c>
      <c r="I7290" s="51">
        <v>1988555.0</v>
      </c>
      <c r="J7290" s="49" t="s">
        <v>223</v>
      </c>
      <c r="K7290" s="49" t="s">
        <v>953</v>
      </c>
    </row>
    <row r="7291">
      <c r="A7291" s="49" t="s">
        <v>14838</v>
      </c>
      <c r="B7291" s="49" t="s">
        <v>14839</v>
      </c>
      <c r="C7291" s="50">
        <v>1492.97</v>
      </c>
      <c r="D7291" s="51">
        <v>-36.41</v>
      </c>
      <c r="E7291" s="52">
        <v>-0.0238</v>
      </c>
      <c r="F7291" s="53">
        <v>3.82E9</v>
      </c>
      <c r="G7291" s="49" t="s">
        <v>56</v>
      </c>
      <c r="I7291" s="51">
        <v>7693.0</v>
      </c>
      <c r="J7291" s="49" t="s">
        <v>72</v>
      </c>
      <c r="K7291" s="49" t="s">
        <v>237</v>
      </c>
    </row>
    <row r="7292">
      <c r="A7292" s="49" t="s">
        <v>14840</v>
      </c>
      <c r="B7292" s="49" t="s">
        <v>14841</v>
      </c>
      <c r="C7292" s="50">
        <v>10.68</v>
      </c>
      <c r="D7292" s="51">
        <v>0.01</v>
      </c>
      <c r="E7292" s="52">
        <v>9.0E-4</v>
      </c>
      <c r="F7292" s="51">
        <v>0.0</v>
      </c>
      <c r="G7292" s="49" t="s">
        <v>56</v>
      </c>
      <c r="H7292" s="51">
        <v>2022.0</v>
      </c>
      <c r="I7292" s="51">
        <v>240.0</v>
      </c>
      <c r="J7292" s="49" t="s">
        <v>315</v>
      </c>
      <c r="K7292" s="49" t="s">
        <v>111</v>
      </c>
    </row>
    <row r="7293">
      <c r="A7293" s="49" t="s">
        <v>14842</v>
      </c>
      <c r="B7293" s="49" t="s">
        <v>14843</v>
      </c>
      <c r="C7293" s="50">
        <v>0.0989</v>
      </c>
      <c r="D7293" s="51">
        <v>0.0</v>
      </c>
      <c r="E7293" s="52">
        <v>0.0</v>
      </c>
      <c r="F7293" s="51">
        <v>0.0</v>
      </c>
      <c r="G7293" s="49" t="s">
        <v>56</v>
      </c>
      <c r="H7293" s="51">
        <v>2022.0</v>
      </c>
      <c r="I7293" s="51">
        <v>1.0</v>
      </c>
      <c r="J7293" s="49" t="s">
        <v>315</v>
      </c>
      <c r="K7293" s="49" t="s">
        <v>111</v>
      </c>
    </row>
    <row r="7294">
      <c r="A7294" s="49" t="s">
        <v>14844</v>
      </c>
      <c r="B7294" s="49" t="s">
        <v>14845</v>
      </c>
      <c r="C7294" s="50">
        <v>0.3052</v>
      </c>
      <c r="D7294" s="51">
        <v>-0.0317</v>
      </c>
      <c r="E7294" s="52">
        <v>-0.0941</v>
      </c>
      <c r="F7294" s="51">
        <v>4140890.0</v>
      </c>
      <c r="G7294" s="49" t="s">
        <v>67</v>
      </c>
      <c r="H7294" s="51">
        <v>2021.0</v>
      </c>
      <c r="I7294" s="51">
        <v>140374.0</v>
      </c>
      <c r="J7294" s="49" t="s">
        <v>107</v>
      </c>
      <c r="K7294" s="49" t="s">
        <v>1246</v>
      </c>
    </row>
    <row r="7295">
      <c r="A7295" s="49" t="s">
        <v>14846</v>
      </c>
      <c r="B7295" s="49" t="s">
        <v>14847</v>
      </c>
      <c r="C7295" s="50">
        <v>33.04</v>
      </c>
      <c r="D7295" s="51">
        <v>-0.35</v>
      </c>
      <c r="E7295" s="52">
        <v>-0.0105</v>
      </c>
      <c r="F7295" s="53">
        <v>8.74E9</v>
      </c>
      <c r="G7295" s="49" t="s">
        <v>56</v>
      </c>
      <c r="I7295" s="51">
        <v>1349305.0</v>
      </c>
      <c r="J7295" s="49" t="s">
        <v>365</v>
      </c>
      <c r="K7295" s="49" t="s">
        <v>1229</v>
      </c>
    </row>
    <row r="7296">
      <c r="A7296" s="49" t="s">
        <v>14848</v>
      </c>
      <c r="B7296" s="49" t="s">
        <v>14849</v>
      </c>
      <c r="C7296" s="50">
        <v>174.69</v>
      </c>
      <c r="D7296" s="51">
        <v>-0.56</v>
      </c>
      <c r="E7296" s="52">
        <v>-0.0032</v>
      </c>
      <c r="F7296" s="53">
        <v>5.82E9</v>
      </c>
      <c r="G7296" s="49" t="s">
        <v>56</v>
      </c>
      <c r="H7296" s="51">
        <v>1986.0</v>
      </c>
      <c r="I7296" s="51">
        <v>156249.0</v>
      </c>
      <c r="J7296" s="49" t="s">
        <v>57</v>
      </c>
      <c r="K7296" s="49" t="s">
        <v>64</v>
      </c>
    </row>
    <row r="7297">
      <c r="A7297" s="49" t="s">
        <v>14850</v>
      </c>
      <c r="B7297" s="49" t="s">
        <v>14851</v>
      </c>
      <c r="C7297" s="50">
        <v>7.65</v>
      </c>
      <c r="D7297" s="51">
        <v>0.05</v>
      </c>
      <c r="E7297" s="52">
        <v>0.0066</v>
      </c>
      <c r="F7297" s="53">
        <v>9.18E8</v>
      </c>
      <c r="G7297" s="49" t="s">
        <v>56</v>
      </c>
      <c r="H7297" s="51">
        <v>2017.0</v>
      </c>
      <c r="I7297" s="51">
        <v>626442.0</v>
      </c>
      <c r="J7297" s="49" t="s">
        <v>223</v>
      </c>
      <c r="K7297" s="49" t="s">
        <v>224</v>
      </c>
    </row>
    <row r="7298">
      <c r="A7298" s="49" t="s">
        <v>14852</v>
      </c>
      <c r="B7298" s="49" t="s">
        <v>14853</v>
      </c>
      <c r="C7298" s="50">
        <v>207.36</v>
      </c>
      <c r="D7298" s="51">
        <v>-4.06</v>
      </c>
      <c r="E7298" s="52">
        <v>-0.0192</v>
      </c>
      <c r="F7298" s="53">
        <v>2.17E10</v>
      </c>
      <c r="G7298" s="49" t="s">
        <v>138</v>
      </c>
      <c r="H7298" s="51">
        <v>2001.0</v>
      </c>
      <c r="I7298" s="51">
        <v>529363.0</v>
      </c>
      <c r="J7298" s="49" t="s">
        <v>72</v>
      </c>
      <c r="K7298" s="49" t="s">
        <v>312</v>
      </c>
    </row>
    <row r="7299">
      <c r="A7299" s="49" t="s">
        <v>14854</v>
      </c>
      <c r="B7299" s="49" t="s">
        <v>14855</v>
      </c>
      <c r="C7299" s="50">
        <v>13.24</v>
      </c>
      <c r="D7299" s="51">
        <v>-0.01</v>
      </c>
      <c r="E7299" s="52">
        <v>-8.0E-4</v>
      </c>
      <c r="F7299" s="53">
        <v>4.96E9</v>
      </c>
      <c r="G7299" s="49" t="s">
        <v>56</v>
      </c>
      <c r="I7299" s="51">
        <v>4031070.0</v>
      </c>
      <c r="J7299" s="49" t="s">
        <v>95</v>
      </c>
      <c r="K7299" s="49" t="s">
        <v>215</v>
      </c>
    </row>
    <row r="7300">
      <c r="A7300" s="49" t="s">
        <v>14856</v>
      </c>
      <c r="B7300" s="49" t="s">
        <v>14857</v>
      </c>
      <c r="C7300" s="50">
        <v>1.09</v>
      </c>
      <c r="D7300" s="51">
        <v>-0.05</v>
      </c>
      <c r="E7300" s="52">
        <v>-0.0439</v>
      </c>
      <c r="F7300" s="53">
        <v>2.41E8</v>
      </c>
      <c r="G7300" s="49" t="s">
        <v>56</v>
      </c>
      <c r="I7300" s="51">
        <v>5783147.0</v>
      </c>
      <c r="J7300" s="49" t="s">
        <v>72</v>
      </c>
      <c r="K7300" s="49" t="s">
        <v>185</v>
      </c>
    </row>
    <row r="7301">
      <c r="A7301" s="49" t="s">
        <v>14858</v>
      </c>
      <c r="B7301" s="49" t="s">
        <v>14859</v>
      </c>
      <c r="C7301" s="50">
        <v>5.46</v>
      </c>
      <c r="D7301" s="51">
        <v>-0.16</v>
      </c>
      <c r="E7301" s="52">
        <v>-0.0285</v>
      </c>
      <c r="F7301" s="53">
        <v>5.4E8</v>
      </c>
      <c r="G7301" s="49" t="s">
        <v>476</v>
      </c>
      <c r="H7301" s="51">
        <v>2015.0</v>
      </c>
      <c r="I7301" s="51">
        <v>191628.0</v>
      </c>
      <c r="J7301" s="49" t="s">
        <v>82</v>
      </c>
      <c r="K7301" s="49" t="s">
        <v>83</v>
      </c>
    </row>
    <row r="7302">
      <c r="A7302" s="49" t="s">
        <v>14860</v>
      </c>
      <c r="B7302" s="49" t="s">
        <v>14861</v>
      </c>
      <c r="C7302" s="50">
        <v>5.3875</v>
      </c>
      <c r="D7302" s="51">
        <v>-0.0385</v>
      </c>
      <c r="E7302" s="52">
        <v>-0.0071</v>
      </c>
      <c r="F7302" s="51">
        <v>2.67464E7</v>
      </c>
      <c r="G7302" s="49" t="s">
        <v>56</v>
      </c>
      <c r="I7302" s="51">
        <v>1605.0</v>
      </c>
      <c r="J7302" s="49" t="s">
        <v>145</v>
      </c>
      <c r="K7302" s="49" t="s">
        <v>146</v>
      </c>
    </row>
    <row r="7303">
      <c r="A7303" s="49" t="s">
        <v>14862</v>
      </c>
      <c r="B7303" s="49" t="s">
        <v>14863</v>
      </c>
      <c r="C7303" s="50">
        <v>4.41</v>
      </c>
      <c r="D7303" s="51">
        <v>-0.04</v>
      </c>
      <c r="E7303" s="52">
        <v>-0.009</v>
      </c>
      <c r="F7303" s="51">
        <v>2.1893573E7</v>
      </c>
      <c r="G7303" s="49" t="s">
        <v>56</v>
      </c>
      <c r="I7303" s="51">
        <v>204.0</v>
      </c>
      <c r="J7303" s="49" t="s">
        <v>145</v>
      </c>
      <c r="K7303" s="49" t="s">
        <v>146</v>
      </c>
    </row>
    <row r="7304">
      <c r="A7304" s="49" t="s">
        <v>14864</v>
      </c>
      <c r="B7304" s="49" t="s">
        <v>14865</v>
      </c>
      <c r="C7304" s="50">
        <v>10.115</v>
      </c>
      <c r="D7304" s="51">
        <v>-1.565</v>
      </c>
      <c r="E7304" s="52">
        <v>-0.134</v>
      </c>
      <c r="F7304" s="53">
        <v>7.99E8</v>
      </c>
      <c r="G7304" s="49" t="s">
        <v>56</v>
      </c>
      <c r="I7304" s="51">
        <v>5042279.0</v>
      </c>
      <c r="J7304" s="49" t="s">
        <v>95</v>
      </c>
      <c r="K7304" s="49" t="s">
        <v>69</v>
      </c>
    </row>
    <row r="7305">
      <c r="A7305" s="49" t="s">
        <v>14866</v>
      </c>
      <c r="B7305" s="49" t="s">
        <v>14867</v>
      </c>
      <c r="C7305" s="50">
        <v>10.68</v>
      </c>
      <c r="D7305" s="51">
        <v>0.03</v>
      </c>
      <c r="E7305" s="52">
        <v>0.0028</v>
      </c>
      <c r="F7305" s="51">
        <v>0.0</v>
      </c>
      <c r="G7305" s="49" t="s">
        <v>56</v>
      </c>
      <c r="H7305" s="51">
        <v>2021.0</v>
      </c>
      <c r="I7305" s="51">
        <v>43121.0</v>
      </c>
      <c r="J7305" s="49" t="s">
        <v>72</v>
      </c>
      <c r="K7305" s="49" t="s">
        <v>73</v>
      </c>
    </row>
    <row r="7306">
      <c r="A7306" s="49" t="s">
        <v>14868</v>
      </c>
      <c r="B7306" s="49" t="s">
        <v>14869</v>
      </c>
      <c r="C7306" s="50">
        <v>10.87</v>
      </c>
      <c r="D7306" s="51">
        <v>0.0</v>
      </c>
      <c r="E7306" s="52">
        <v>0.0</v>
      </c>
      <c r="F7306" s="51">
        <v>0.0</v>
      </c>
      <c r="G7306" s="49" t="s">
        <v>56</v>
      </c>
      <c r="H7306" s="51">
        <v>2021.0</v>
      </c>
      <c r="I7306" s="51">
        <v>2.0</v>
      </c>
      <c r="J7306" s="49" t="s">
        <v>72</v>
      </c>
      <c r="K7306" s="49" t="s">
        <v>73</v>
      </c>
    </row>
    <row r="7307">
      <c r="A7307" s="49" t="s">
        <v>14870</v>
      </c>
      <c r="B7307" s="49" t="s">
        <v>14871</v>
      </c>
      <c r="C7307" s="50">
        <v>0.12</v>
      </c>
      <c r="D7307" s="51">
        <v>0.0</v>
      </c>
      <c r="E7307" s="52">
        <v>0.0</v>
      </c>
      <c r="F7307" s="51">
        <v>0.0</v>
      </c>
      <c r="G7307" s="49" t="s">
        <v>56</v>
      </c>
      <c r="H7307" s="51">
        <v>2021.0</v>
      </c>
      <c r="I7307" s="51">
        <v>2262.0</v>
      </c>
      <c r="J7307" s="49" t="s">
        <v>72</v>
      </c>
      <c r="K7307" s="49" t="s">
        <v>73</v>
      </c>
    </row>
    <row r="7308">
      <c r="A7308" s="49" t="s">
        <v>14872</v>
      </c>
      <c r="B7308" s="49" t="s">
        <v>14873</v>
      </c>
      <c r="C7308" s="50">
        <v>124.72</v>
      </c>
      <c r="D7308" s="51">
        <v>-1.63</v>
      </c>
      <c r="E7308" s="52">
        <v>-0.0129</v>
      </c>
      <c r="F7308" s="53">
        <v>7.54E9</v>
      </c>
      <c r="G7308" s="49" t="s">
        <v>56</v>
      </c>
      <c r="I7308" s="51">
        <v>347346.0</v>
      </c>
      <c r="J7308" s="49" t="s">
        <v>223</v>
      </c>
      <c r="K7308" s="49" t="s">
        <v>111</v>
      </c>
    </row>
    <row r="7309">
      <c r="A7309" s="49" t="s">
        <v>14874</v>
      </c>
      <c r="B7309" s="49" t="s">
        <v>14875</v>
      </c>
      <c r="C7309" s="50">
        <v>0.553</v>
      </c>
      <c r="D7309" s="51">
        <v>-0.007</v>
      </c>
      <c r="E7309" s="52">
        <v>-0.0125</v>
      </c>
      <c r="F7309" s="51">
        <v>2.9520607E7</v>
      </c>
      <c r="G7309" s="49" t="s">
        <v>56</v>
      </c>
      <c r="I7309" s="51">
        <v>93146.0</v>
      </c>
      <c r="J7309" s="49" t="s">
        <v>127</v>
      </c>
      <c r="K7309" s="49" t="s">
        <v>128</v>
      </c>
    </row>
    <row r="7310">
      <c r="A7310" s="49" t="s">
        <v>14876</v>
      </c>
      <c r="B7310" s="49" t="s">
        <v>14877</v>
      </c>
      <c r="C7310" s="50">
        <v>8.22</v>
      </c>
      <c r="D7310" s="51">
        <v>0.21</v>
      </c>
      <c r="E7310" s="52">
        <v>0.0262</v>
      </c>
      <c r="F7310" s="53">
        <v>6.54E8</v>
      </c>
      <c r="G7310" s="49" t="s">
        <v>56</v>
      </c>
      <c r="I7310" s="51">
        <v>856582.0</v>
      </c>
      <c r="J7310" s="49" t="s">
        <v>95</v>
      </c>
      <c r="K7310" s="49" t="s">
        <v>2689</v>
      </c>
    </row>
    <row r="7311">
      <c r="A7311" s="49" t="s">
        <v>14878</v>
      </c>
      <c r="B7311" s="49" t="s">
        <v>14879</v>
      </c>
      <c r="C7311" s="50">
        <v>29.33</v>
      </c>
      <c r="D7311" s="51">
        <v>-0.37</v>
      </c>
      <c r="E7311" s="52">
        <v>-0.0125</v>
      </c>
      <c r="F7311" s="53">
        <v>2.14E10</v>
      </c>
      <c r="G7311" s="49" t="s">
        <v>56</v>
      </c>
      <c r="I7311" s="51">
        <v>2785552.0</v>
      </c>
      <c r="J7311" s="49" t="s">
        <v>68</v>
      </c>
      <c r="K7311" s="49" t="s">
        <v>86</v>
      </c>
    </row>
    <row r="7312">
      <c r="A7312" s="49" t="s">
        <v>14880</v>
      </c>
      <c r="B7312" s="49" t="s">
        <v>14881</v>
      </c>
      <c r="C7312" s="50">
        <v>88.22</v>
      </c>
      <c r="D7312" s="51">
        <v>1.5</v>
      </c>
      <c r="E7312" s="52">
        <v>0.0173</v>
      </c>
      <c r="F7312" s="53">
        <v>1.01E10</v>
      </c>
      <c r="G7312" s="49" t="s">
        <v>56</v>
      </c>
      <c r="H7312" s="51">
        <v>2002.0</v>
      </c>
      <c r="I7312" s="51">
        <v>2178855.0</v>
      </c>
      <c r="J7312" s="49" t="s">
        <v>95</v>
      </c>
      <c r="K7312" s="49" t="s">
        <v>163</v>
      </c>
    </row>
    <row r="7313">
      <c r="A7313" s="49" t="s">
        <v>14882</v>
      </c>
      <c r="B7313" s="49" t="s">
        <v>14883</v>
      </c>
      <c r="C7313" s="50">
        <v>1.69</v>
      </c>
      <c r="D7313" s="51">
        <v>0.0</v>
      </c>
      <c r="E7313" s="52">
        <v>0.0</v>
      </c>
      <c r="F7313" s="51">
        <v>1.5029542E7</v>
      </c>
      <c r="G7313" s="49" t="s">
        <v>56</v>
      </c>
      <c r="I7313" s="51">
        <v>6487.0</v>
      </c>
      <c r="J7313" s="49" t="s">
        <v>107</v>
      </c>
      <c r="K7313" s="49" t="s">
        <v>348</v>
      </c>
    </row>
    <row r="7314">
      <c r="A7314" s="49" t="s">
        <v>14884</v>
      </c>
      <c r="B7314" s="49" t="s">
        <v>14885</v>
      </c>
      <c r="C7314" s="50">
        <v>32.02</v>
      </c>
      <c r="D7314" s="51">
        <v>-0.44</v>
      </c>
      <c r="E7314" s="52">
        <v>-0.0136</v>
      </c>
      <c r="F7314" s="53">
        <v>7.14E9</v>
      </c>
      <c r="G7314" s="49" t="s">
        <v>56</v>
      </c>
      <c r="I7314" s="51">
        <v>4670867.0</v>
      </c>
      <c r="J7314" s="49" t="s">
        <v>57</v>
      </c>
      <c r="K7314" s="49" t="s">
        <v>279</v>
      </c>
    </row>
    <row r="7315">
      <c r="A7315" s="49" t="s">
        <v>14886</v>
      </c>
      <c r="B7315" s="49" t="s">
        <v>14887</v>
      </c>
      <c r="C7315" s="50">
        <v>2.21</v>
      </c>
      <c r="D7315" s="51">
        <v>-0.07</v>
      </c>
      <c r="E7315" s="52">
        <v>-0.0307</v>
      </c>
      <c r="F7315" s="51">
        <v>7.0082011E7</v>
      </c>
      <c r="G7315" s="49" t="s">
        <v>56</v>
      </c>
      <c r="I7315" s="51">
        <v>269449.0</v>
      </c>
      <c r="J7315" s="49" t="s">
        <v>82</v>
      </c>
      <c r="K7315" s="49" t="s">
        <v>178</v>
      </c>
    </row>
    <row r="7316">
      <c r="A7316" s="49" t="s">
        <v>14888</v>
      </c>
      <c r="B7316" s="49" t="s">
        <v>14889</v>
      </c>
      <c r="C7316" s="50">
        <v>3.7737</v>
      </c>
      <c r="D7316" s="51">
        <v>0.0237</v>
      </c>
      <c r="E7316" s="52">
        <v>0.0063</v>
      </c>
      <c r="F7316" s="51">
        <v>5783573.0</v>
      </c>
      <c r="G7316" s="49" t="s">
        <v>56</v>
      </c>
      <c r="I7316" s="51">
        <v>5359.0</v>
      </c>
      <c r="J7316" s="49" t="s">
        <v>82</v>
      </c>
      <c r="K7316" s="49" t="s">
        <v>83</v>
      </c>
    </row>
    <row r="7317">
      <c r="A7317" s="49" t="s">
        <v>14890</v>
      </c>
      <c r="B7317" s="49" t="s">
        <v>14891</v>
      </c>
      <c r="C7317" s="50">
        <v>6.99</v>
      </c>
      <c r="D7317" s="51">
        <v>0.0</v>
      </c>
      <c r="E7317" s="52">
        <v>0.0</v>
      </c>
      <c r="F7317" s="51">
        <v>1.0712874E7</v>
      </c>
      <c r="G7317" s="49" t="s">
        <v>56</v>
      </c>
      <c r="I7317" s="51">
        <v>82.0</v>
      </c>
      <c r="J7317" s="49" t="s">
        <v>82</v>
      </c>
      <c r="K7317" s="49" t="s">
        <v>83</v>
      </c>
    </row>
    <row r="7318">
      <c r="A7318" s="49" t="s">
        <v>14892</v>
      </c>
      <c r="B7318" s="49" t="s">
        <v>14893</v>
      </c>
      <c r="C7318" s="50">
        <v>3.78</v>
      </c>
      <c r="D7318" s="51">
        <v>-0.15</v>
      </c>
      <c r="E7318" s="52">
        <v>-0.0382</v>
      </c>
      <c r="F7318" s="53">
        <v>1.15E8</v>
      </c>
      <c r="G7318" s="49" t="s">
        <v>56</v>
      </c>
      <c r="H7318" s="51">
        <v>2015.0</v>
      </c>
      <c r="I7318" s="51">
        <v>7508.0</v>
      </c>
      <c r="J7318" s="49" t="s">
        <v>82</v>
      </c>
      <c r="K7318" s="49" t="s">
        <v>83</v>
      </c>
    </row>
    <row r="7319">
      <c r="A7319" s="49" t="s">
        <v>14894</v>
      </c>
      <c r="B7319" s="49" t="s">
        <v>14895</v>
      </c>
      <c r="C7319" s="50">
        <v>0.6862</v>
      </c>
      <c r="D7319" s="51">
        <v>-0.0137</v>
      </c>
      <c r="E7319" s="52">
        <v>-0.0196</v>
      </c>
      <c r="F7319" s="51">
        <v>5934468.0</v>
      </c>
      <c r="G7319" s="49" t="s">
        <v>56</v>
      </c>
      <c r="I7319" s="51">
        <v>6985.0</v>
      </c>
      <c r="J7319" s="49" t="s">
        <v>82</v>
      </c>
      <c r="K7319" s="49" t="s">
        <v>83</v>
      </c>
    </row>
    <row r="7320">
      <c r="A7320" s="49" t="s">
        <v>14896</v>
      </c>
      <c r="B7320" s="49" t="s">
        <v>14897</v>
      </c>
      <c r="C7320" s="50">
        <v>59.05</v>
      </c>
      <c r="D7320" s="51">
        <v>-0.28</v>
      </c>
      <c r="E7320" s="52">
        <v>-0.0047</v>
      </c>
      <c r="F7320" s="53">
        <v>3.26E10</v>
      </c>
      <c r="G7320" s="49" t="s">
        <v>56</v>
      </c>
      <c r="I7320" s="51">
        <v>4442349.0</v>
      </c>
      <c r="J7320" s="49" t="s">
        <v>365</v>
      </c>
      <c r="K7320" s="49" t="s">
        <v>366</v>
      </c>
    </row>
    <row r="7321">
      <c r="A7321" s="49" t="s">
        <v>14898</v>
      </c>
      <c r="B7321" s="49" t="s">
        <v>14899</v>
      </c>
      <c r="C7321" s="50">
        <v>3.01</v>
      </c>
      <c r="D7321" s="51">
        <v>-0.19</v>
      </c>
      <c r="E7321" s="52">
        <v>-0.0594</v>
      </c>
      <c r="F7321" s="51">
        <v>1.917677E7</v>
      </c>
      <c r="G7321" s="49" t="s">
        <v>56</v>
      </c>
      <c r="H7321" s="51">
        <v>2015.0</v>
      </c>
      <c r="I7321" s="51">
        <v>113387.0</v>
      </c>
      <c r="J7321" s="49" t="s">
        <v>107</v>
      </c>
      <c r="K7321" s="49" t="s">
        <v>282</v>
      </c>
    </row>
    <row r="7322">
      <c r="A7322" s="49" t="s">
        <v>14900</v>
      </c>
      <c r="B7322" s="49" t="s">
        <v>14901</v>
      </c>
      <c r="C7322" s="50">
        <v>2.42</v>
      </c>
      <c r="D7322" s="51">
        <v>-0.065</v>
      </c>
      <c r="E7322" s="52">
        <v>-0.0262</v>
      </c>
      <c r="F7322" s="51">
        <v>1.5417868E7</v>
      </c>
      <c r="G7322" s="49" t="s">
        <v>56</v>
      </c>
      <c r="I7322" s="51">
        <v>716.0</v>
      </c>
      <c r="J7322" s="49" t="s">
        <v>95</v>
      </c>
      <c r="K7322" s="49" t="s">
        <v>215</v>
      </c>
    </row>
    <row r="7323">
      <c r="A7323" s="49" t="s">
        <v>14902</v>
      </c>
      <c r="B7323" s="49" t="s">
        <v>14903</v>
      </c>
      <c r="C7323" s="50">
        <v>1.02</v>
      </c>
      <c r="D7323" s="51">
        <v>-1.0E-4</v>
      </c>
      <c r="E7323" s="52">
        <v>-1.0E-4</v>
      </c>
      <c r="F7323" s="51">
        <v>2.0102115E7</v>
      </c>
      <c r="G7323" s="49" t="s">
        <v>56</v>
      </c>
      <c r="I7323" s="51">
        <v>668595.0</v>
      </c>
      <c r="J7323" s="49" t="s">
        <v>315</v>
      </c>
      <c r="K7323" s="49" t="s">
        <v>316</v>
      </c>
    </row>
    <row r="7324">
      <c r="A7324" s="49" t="s">
        <v>14904</v>
      </c>
      <c r="B7324" s="49" t="s">
        <v>14905</v>
      </c>
      <c r="C7324" s="50">
        <v>34.95</v>
      </c>
      <c r="D7324" s="51">
        <v>0.03</v>
      </c>
      <c r="E7324" s="52">
        <v>9.0E-4</v>
      </c>
      <c r="F7324" s="53">
        <v>2.24E9</v>
      </c>
      <c r="G7324" s="49" t="s">
        <v>121</v>
      </c>
      <c r="H7324" s="51">
        <v>2014.0</v>
      </c>
      <c r="I7324" s="51">
        <v>559418.0</v>
      </c>
      <c r="J7324" s="49" t="s">
        <v>82</v>
      </c>
      <c r="K7324" s="49" t="s">
        <v>83</v>
      </c>
    </row>
    <row r="7325">
      <c r="A7325" s="49" t="s">
        <v>14906</v>
      </c>
      <c r="B7325" s="49" t="s">
        <v>14907</v>
      </c>
      <c r="C7325" s="50">
        <v>1.73</v>
      </c>
      <c r="D7325" s="51">
        <v>-0.04</v>
      </c>
      <c r="E7325" s="52">
        <v>-0.0226</v>
      </c>
      <c r="F7325" s="53">
        <v>2.39E8</v>
      </c>
      <c r="G7325" s="49" t="s">
        <v>56</v>
      </c>
      <c r="H7325" s="51">
        <v>2018.0</v>
      </c>
      <c r="I7325" s="51">
        <v>798785.0</v>
      </c>
      <c r="J7325" s="49" t="s">
        <v>82</v>
      </c>
      <c r="K7325" s="49" t="s">
        <v>83</v>
      </c>
    </row>
    <row r="7326">
      <c r="A7326" s="49" t="s">
        <v>14908</v>
      </c>
      <c r="B7326" s="49" t="s">
        <v>14909</v>
      </c>
      <c r="C7326" s="50">
        <v>10.6599</v>
      </c>
      <c r="D7326" s="51">
        <v>0.0</v>
      </c>
      <c r="E7326" s="52">
        <v>0.0</v>
      </c>
      <c r="F7326" s="51">
        <v>0.0</v>
      </c>
      <c r="G7326" s="49" t="s">
        <v>56</v>
      </c>
      <c r="H7326" s="51">
        <v>2021.0</v>
      </c>
      <c r="I7326" s="51">
        <v>79.0</v>
      </c>
      <c r="J7326" s="49" t="s">
        <v>72</v>
      </c>
      <c r="K7326" s="49" t="s">
        <v>73</v>
      </c>
    </row>
    <row r="7327">
      <c r="A7327" s="49" t="s">
        <v>14910</v>
      </c>
      <c r="B7327" s="49" t="s">
        <v>14911</v>
      </c>
      <c r="C7327" s="50">
        <v>10.6399</v>
      </c>
      <c r="D7327" s="51">
        <v>0.8399</v>
      </c>
      <c r="E7327" s="52">
        <v>0.0857</v>
      </c>
      <c r="F7327" s="51">
        <v>0.0</v>
      </c>
      <c r="G7327" s="49" t="s">
        <v>56</v>
      </c>
      <c r="H7327" s="51">
        <v>2021.0</v>
      </c>
      <c r="I7327" s="51">
        <v>3307.0</v>
      </c>
      <c r="J7327" s="49" t="s">
        <v>72</v>
      </c>
      <c r="K7327" s="49" t="s">
        <v>73</v>
      </c>
    </row>
    <row r="7328">
      <c r="A7328" s="49" t="s">
        <v>14912</v>
      </c>
      <c r="B7328" s="49" t="s">
        <v>14913</v>
      </c>
      <c r="C7328" s="50">
        <v>0.0419</v>
      </c>
      <c r="D7328" s="51">
        <v>0.0119</v>
      </c>
      <c r="E7328" s="52">
        <v>0.3967</v>
      </c>
      <c r="F7328" s="51">
        <v>0.0</v>
      </c>
      <c r="G7328" s="49" t="s">
        <v>56</v>
      </c>
      <c r="H7328" s="51">
        <v>2021.0</v>
      </c>
      <c r="I7328" s="51">
        <v>1000.0</v>
      </c>
      <c r="J7328" s="49" t="s">
        <v>72</v>
      </c>
      <c r="K7328" s="49" t="s">
        <v>73</v>
      </c>
    </row>
    <row r="7329">
      <c r="A7329" s="49" t="s">
        <v>14914</v>
      </c>
      <c r="B7329" s="49" t="s">
        <v>14915</v>
      </c>
      <c r="C7329" s="50">
        <v>6.48</v>
      </c>
      <c r="D7329" s="51">
        <v>-0.01</v>
      </c>
      <c r="E7329" s="52">
        <v>-0.0015</v>
      </c>
      <c r="F7329" s="53">
        <v>2.3E8</v>
      </c>
      <c r="G7329" s="49" t="s">
        <v>56</v>
      </c>
      <c r="H7329" s="51">
        <v>2017.0</v>
      </c>
      <c r="I7329" s="51">
        <v>307635.0</v>
      </c>
      <c r="J7329" s="49" t="s">
        <v>72</v>
      </c>
      <c r="K7329" s="49" t="s">
        <v>124</v>
      </c>
    </row>
    <row r="7330">
      <c r="A7330" s="49" t="s">
        <v>14916</v>
      </c>
      <c r="B7330" s="49" t="s">
        <v>14917</v>
      </c>
      <c r="C7330" s="50">
        <v>24.54</v>
      </c>
      <c r="D7330" s="51">
        <v>0.04</v>
      </c>
      <c r="E7330" s="52">
        <v>0.0016</v>
      </c>
      <c r="F7330" s="54"/>
      <c r="G7330" s="49" t="s">
        <v>56</v>
      </c>
      <c r="I7330" s="51">
        <v>599.0</v>
      </c>
      <c r="J7330" s="54"/>
      <c r="K7330" s="54"/>
    </row>
    <row r="7331">
      <c r="A7331" s="49" t="s">
        <v>14918</v>
      </c>
      <c r="B7331" s="49" t="s">
        <v>14919</v>
      </c>
      <c r="C7331" s="50">
        <v>0.83</v>
      </c>
      <c r="D7331" s="51">
        <v>-0.02</v>
      </c>
      <c r="E7331" s="52">
        <v>-0.0235</v>
      </c>
      <c r="F7331" s="53">
        <v>1.36E8</v>
      </c>
      <c r="G7331" s="49" t="s">
        <v>56</v>
      </c>
      <c r="H7331" s="51">
        <v>2017.0</v>
      </c>
      <c r="I7331" s="51">
        <v>1719115.0</v>
      </c>
      <c r="J7331" s="49" t="s">
        <v>82</v>
      </c>
      <c r="K7331" s="49" t="s">
        <v>139</v>
      </c>
    </row>
    <row r="7332">
      <c r="A7332" s="49" t="s">
        <v>14920</v>
      </c>
      <c r="B7332" s="49" t="s">
        <v>14921</v>
      </c>
      <c r="C7332" s="50">
        <v>1.71</v>
      </c>
      <c r="D7332" s="51">
        <v>-0.06</v>
      </c>
      <c r="E7332" s="52">
        <v>-0.0339</v>
      </c>
      <c r="F7332" s="51">
        <v>2.8828486E7</v>
      </c>
      <c r="G7332" s="49" t="s">
        <v>56</v>
      </c>
      <c r="H7332" s="51">
        <v>2019.0</v>
      </c>
      <c r="I7332" s="51">
        <v>24918.0</v>
      </c>
      <c r="J7332" s="49" t="s">
        <v>82</v>
      </c>
      <c r="K7332" s="49" t="s">
        <v>244</v>
      </c>
    </row>
    <row r="7333">
      <c r="A7333" s="49" t="s">
        <v>14922</v>
      </c>
      <c r="B7333" s="49" t="s">
        <v>14923</v>
      </c>
      <c r="C7333" s="50">
        <v>11.73</v>
      </c>
      <c r="D7333" s="51">
        <v>-0.19</v>
      </c>
      <c r="E7333" s="52">
        <v>-0.0159</v>
      </c>
      <c r="F7333" s="53">
        <v>1.26E9</v>
      </c>
      <c r="G7333" s="49" t="s">
        <v>56</v>
      </c>
      <c r="H7333" s="51">
        <v>2015.0</v>
      </c>
      <c r="I7333" s="51">
        <v>999023.0</v>
      </c>
      <c r="J7333" s="49" t="s">
        <v>95</v>
      </c>
      <c r="K7333" s="49" t="s">
        <v>163</v>
      </c>
    </row>
    <row r="7334">
      <c r="A7334" s="49" t="s">
        <v>14924</v>
      </c>
      <c r="B7334" s="49" t="s">
        <v>14925</v>
      </c>
      <c r="C7334" s="50">
        <v>2.97</v>
      </c>
      <c r="D7334" s="51">
        <v>0.3053</v>
      </c>
      <c r="E7334" s="52">
        <v>0.1146</v>
      </c>
      <c r="F7334" s="51">
        <v>1.6042345E7</v>
      </c>
      <c r="G7334" s="49" t="s">
        <v>67</v>
      </c>
      <c r="H7334" s="51">
        <v>2007.0</v>
      </c>
      <c r="I7334" s="51">
        <v>15242.0</v>
      </c>
      <c r="J7334" s="49" t="s">
        <v>95</v>
      </c>
      <c r="K7334" s="49" t="s">
        <v>1658</v>
      </c>
    </row>
    <row r="7335">
      <c r="A7335" s="49" t="s">
        <v>14926</v>
      </c>
      <c r="B7335" s="49" t="s">
        <v>14927</v>
      </c>
      <c r="C7335" s="50">
        <v>1.95</v>
      </c>
      <c r="D7335" s="51">
        <v>-0.02</v>
      </c>
      <c r="E7335" s="52">
        <v>-0.0102</v>
      </c>
      <c r="F7335" s="51">
        <v>5.3702259E7</v>
      </c>
      <c r="G7335" s="49" t="s">
        <v>56</v>
      </c>
      <c r="H7335" s="51">
        <v>2021.0</v>
      </c>
      <c r="I7335" s="51">
        <v>10036.0</v>
      </c>
      <c r="J7335" s="49" t="s">
        <v>82</v>
      </c>
      <c r="K7335" s="49" t="s">
        <v>83</v>
      </c>
    </row>
    <row r="7336">
      <c r="A7336" s="49" t="s">
        <v>14928</v>
      </c>
      <c r="B7336" s="49" t="s">
        <v>14929</v>
      </c>
      <c r="C7336" s="50">
        <v>16.34</v>
      </c>
      <c r="D7336" s="51">
        <v>-0.76</v>
      </c>
      <c r="E7336" s="52">
        <v>-0.0444</v>
      </c>
      <c r="F7336" s="53">
        <v>7.4E8</v>
      </c>
      <c r="G7336" s="49" t="s">
        <v>56</v>
      </c>
      <c r="H7336" s="51">
        <v>2021.0</v>
      </c>
      <c r="I7336" s="51">
        <v>699033.0</v>
      </c>
      <c r="J7336" s="49" t="s">
        <v>107</v>
      </c>
      <c r="K7336" s="49" t="s">
        <v>111</v>
      </c>
    </row>
    <row r="7337">
      <c r="A7337" s="49" t="s">
        <v>14930</v>
      </c>
      <c r="B7337" s="49" t="s">
        <v>14931</v>
      </c>
      <c r="C7337" s="50">
        <v>18.33</v>
      </c>
      <c r="D7337" s="51">
        <v>-0.37</v>
      </c>
      <c r="E7337" s="52">
        <v>-0.0198</v>
      </c>
      <c r="F7337" s="53">
        <v>1.11E9</v>
      </c>
      <c r="G7337" s="49" t="s">
        <v>56</v>
      </c>
      <c r="H7337" s="51">
        <v>2013.0</v>
      </c>
      <c r="I7337" s="51">
        <v>368360.0</v>
      </c>
      <c r="J7337" s="49" t="s">
        <v>82</v>
      </c>
      <c r="K7337" s="49" t="s">
        <v>83</v>
      </c>
    </row>
    <row r="7338">
      <c r="A7338" s="49" t="s">
        <v>14932</v>
      </c>
      <c r="B7338" s="49" t="s">
        <v>14933</v>
      </c>
      <c r="C7338" s="50">
        <v>1.54</v>
      </c>
      <c r="D7338" s="51">
        <v>-0.06</v>
      </c>
      <c r="E7338" s="52">
        <v>-0.0375</v>
      </c>
      <c r="F7338" s="53">
        <v>1.0E8</v>
      </c>
      <c r="G7338" s="49" t="s">
        <v>67</v>
      </c>
      <c r="H7338" s="51">
        <v>2014.0</v>
      </c>
      <c r="I7338" s="51">
        <v>87968.0</v>
      </c>
      <c r="J7338" s="49" t="s">
        <v>107</v>
      </c>
      <c r="K7338" s="49" t="s">
        <v>262</v>
      </c>
    </row>
    <row r="7339">
      <c r="A7339" s="49" t="s">
        <v>14934</v>
      </c>
      <c r="B7339" s="49" t="s">
        <v>14935</v>
      </c>
      <c r="C7339" s="50">
        <v>113.02</v>
      </c>
      <c r="D7339" s="51">
        <v>0.07</v>
      </c>
      <c r="E7339" s="52">
        <v>6.0E-4</v>
      </c>
      <c r="F7339" s="53">
        <v>4.52E11</v>
      </c>
      <c r="G7339" s="49" t="s">
        <v>56</v>
      </c>
      <c r="I7339" s="51">
        <v>2.0967681E7</v>
      </c>
      <c r="J7339" s="49" t="s">
        <v>223</v>
      </c>
      <c r="K7339" s="49" t="s">
        <v>953</v>
      </c>
    </row>
    <row r="7340">
      <c r="A7340" s="49" t="s">
        <v>14936</v>
      </c>
      <c r="B7340" s="49" t="s">
        <v>14937</v>
      </c>
      <c r="C7340" s="50">
        <v>17.41</v>
      </c>
      <c r="D7340" s="51">
        <v>0.45</v>
      </c>
      <c r="E7340" s="52">
        <v>0.0265</v>
      </c>
      <c r="F7340" s="53">
        <v>2.0E8</v>
      </c>
      <c r="G7340" s="49" t="s">
        <v>56</v>
      </c>
      <c r="H7340" s="51">
        <v>1986.0</v>
      </c>
      <c r="I7340" s="51">
        <v>22255.0</v>
      </c>
      <c r="J7340" s="49" t="s">
        <v>82</v>
      </c>
      <c r="K7340" s="49" t="s">
        <v>83</v>
      </c>
    </row>
    <row r="7341">
      <c r="A7341" s="49" t="s">
        <v>14938</v>
      </c>
      <c r="B7341" s="49" t="s">
        <v>14939</v>
      </c>
      <c r="C7341" s="50">
        <v>22.56</v>
      </c>
      <c r="D7341" s="51">
        <v>-0.075</v>
      </c>
      <c r="E7341" s="52">
        <v>-0.0033</v>
      </c>
      <c r="F7341" s="53">
        <v>2.59E8</v>
      </c>
      <c r="G7341" s="49" t="s">
        <v>56</v>
      </c>
      <c r="I7341" s="51">
        <v>5353.0</v>
      </c>
      <c r="J7341" s="49" t="s">
        <v>82</v>
      </c>
      <c r="K7341" s="49" t="s">
        <v>83</v>
      </c>
    </row>
    <row r="7342">
      <c r="A7342" s="49" t="s">
        <v>14940</v>
      </c>
      <c r="B7342" s="49" t="s">
        <v>14941</v>
      </c>
      <c r="C7342" s="50">
        <v>22.76</v>
      </c>
      <c r="D7342" s="51">
        <v>-0.2001</v>
      </c>
      <c r="E7342" s="52">
        <v>-0.0087</v>
      </c>
      <c r="F7342" s="53">
        <v>2.61E8</v>
      </c>
      <c r="G7342" s="49" t="s">
        <v>56</v>
      </c>
      <c r="I7342" s="51">
        <v>5103.0</v>
      </c>
      <c r="J7342" s="49" t="s">
        <v>82</v>
      </c>
      <c r="K7342" s="49" t="s">
        <v>83</v>
      </c>
    </row>
    <row r="7343">
      <c r="A7343" s="49" t="s">
        <v>14942</v>
      </c>
      <c r="B7343" s="49" t="s">
        <v>14943</v>
      </c>
      <c r="C7343" s="50">
        <v>0.3401</v>
      </c>
      <c r="D7343" s="51">
        <v>-0.0331</v>
      </c>
      <c r="E7343" s="52">
        <v>-0.0887</v>
      </c>
      <c r="F7343" s="51">
        <v>5.9863984E7</v>
      </c>
      <c r="G7343" s="49" t="s">
        <v>56</v>
      </c>
      <c r="H7343" s="51">
        <v>2020.0</v>
      </c>
      <c r="I7343" s="51">
        <v>267670.0</v>
      </c>
      <c r="J7343" s="49" t="s">
        <v>95</v>
      </c>
      <c r="K7343" s="49" t="s">
        <v>1380</v>
      </c>
    </row>
    <row r="7344">
      <c r="A7344" s="49" t="s">
        <v>14944</v>
      </c>
      <c r="B7344" s="49" t="s">
        <v>14945</v>
      </c>
      <c r="C7344" s="50">
        <v>0.0305</v>
      </c>
      <c r="D7344" s="51">
        <v>-0.0033</v>
      </c>
      <c r="E7344" s="52">
        <v>-0.0976</v>
      </c>
      <c r="F7344" s="51">
        <v>5368572.0</v>
      </c>
      <c r="G7344" s="49" t="s">
        <v>56</v>
      </c>
      <c r="H7344" s="51">
        <v>2020.0</v>
      </c>
      <c r="I7344" s="51">
        <v>17073.0</v>
      </c>
      <c r="J7344" s="49" t="s">
        <v>95</v>
      </c>
      <c r="K7344" s="49" t="s">
        <v>1380</v>
      </c>
    </row>
    <row r="7345">
      <c r="A7345" s="49" t="s">
        <v>14946</v>
      </c>
      <c r="B7345" s="49" t="s">
        <v>14947</v>
      </c>
      <c r="C7345" s="50">
        <v>20.88</v>
      </c>
      <c r="D7345" s="51">
        <v>0.14</v>
      </c>
      <c r="E7345" s="52">
        <v>0.0068</v>
      </c>
      <c r="F7345" s="53">
        <v>1.17E10</v>
      </c>
      <c r="G7345" s="49" t="s">
        <v>144</v>
      </c>
      <c r="H7345" s="51">
        <v>2019.0</v>
      </c>
      <c r="I7345" s="51">
        <v>4762693.0</v>
      </c>
      <c r="J7345" s="49" t="s">
        <v>72</v>
      </c>
      <c r="K7345" s="49" t="s">
        <v>185</v>
      </c>
    </row>
    <row r="7346">
      <c r="A7346" s="49" t="s">
        <v>14948</v>
      </c>
      <c r="B7346" s="49" t="s">
        <v>14949</v>
      </c>
      <c r="C7346" s="50">
        <v>10.67</v>
      </c>
      <c r="D7346" s="51">
        <v>0.02</v>
      </c>
      <c r="E7346" s="52">
        <v>0.0019</v>
      </c>
      <c r="F7346" s="51">
        <v>0.0</v>
      </c>
      <c r="G7346" s="49" t="s">
        <v>56</v>
      </c>
      <c r="H7346" s="51">
        <v>2022.0</v>
      </c>
      <c r="I7346" s="51">
        <v>373844.0</v>
      </c>
      <c r="J7346" s="49" t="s">
        <v>72</v>
      </c>
      <c r="K7346" s="49" t="s">
        <v>73</v>
      </c>
    </row>
    <row r="7347">
      <c r="A7347" s="49" t="s">
        <v>14950</v>
      </c>
      <c r="B7347" s="49" t="s">
        <v>14951</v>
      </c>
      <c r="C7347" s="50">
        <v>50.65</v>
      </c>
      <c r="D7347" s="51">
        <v>-10.57</v>
      </c>
      <c r="E7347" s="52">
        <v>-0.1727</v>
      </c>
      <c r="F7347" s="53">
        <v>1.4E9</v>
      </c>
      <c r="G7347" s="49" t="s">
        <v>56</v>
      </c>
      <c r="I7347" s="51">
        <v>1742640.0</v>
      </c>
      <c r="J7347" s="49" t="s">
        <v>57</v>
      </c>
      <c r="K7347" s="49" t="s">
        <v>379</v>
      </c>
    </row>
    <row r="7348">
      <c r="A7348" s="49" t="s">
        <v>14952</v>
      </c>
      <c r="B7348" s="49" t="s">
        <v>14953</v>
      </c>
      <c r="C7348" s="50">
        <v>8.64</v>
      </c>
      <c r="D7348" s="51">
        <v>-0.17</v>
      </c>
      <c r="E7348" s="52">
        <v>-0.0193</v>
      </c>
      <c r="F7348" s="53">
        <v>3.74E8</v>
      </c>
      <c r="G7348" s="49" t="s">
        <v>56</v>
      </c>
      <c r="H7348" s="51">
        <v>2022.0</v>
      </c>
      <c r="I7348" s="51">
        <v>386625.0</v>
      </c>
      <c r="J7348" s="49" t="s">
        <v>107</v>
      </c>
      <c r="K7348" s="49" t="s">
        <v>108</v>
      </c>
    </row>
    <row r="7349">
      <c r="A7349" s="49" t="s">
        <v>14954</v>
      </c>
      <c r="B7349" s="49" t="s">
        <v>14955</v>
      </c>
      <c r="C7349" s="50">
        <v>13.63</v>
      </c>
      <c r="D7349" s="51">
        <v>-0.17</v>
      </c>
      <c r="E7349" s="52">
        <v>-0.0123</v>
      </c>
      <c r="F7349" s="53">
        <v>5.88E9</v>
      </c>
      <c r="G7349" s="49" t="s">
        <v>67</v>
      </c>
      <c r="H7349" s="51">
        <v>2020.0</v>
      </c>
      <c r="I7349" s="51">
        <v>1.0111457E7</v>
      </c>
      <c r="J7349" s="49" t="s">
        <v>95</v>
      </c>
      <c r="K7349" s="49" t="s">
        <v>1289</v>
      </c>
    </row>
    <row r="7350">
      <c r="A7350" s="49" t="s">
        <v>14956</v>
      </c>
      <c r="B7350" s="49" t="s">
        <v>14957</v>
      </c>
      <c r="C7350" s="50">
        <v>0.54</v>
      </c>
      <c r="D7350" s="51">
        <v>-0.0212</v>
      </c>
      <c r="E7350" s="52">
        <v>-0.0378</v>
      </c>
      <c r="F7350" s="51">
        <v>3.7539742E7</v>
      </c>
      <c r="G7350" s="49" t="s">
        <v>56</v>
      </c>
      <c r="I7350" s="51">
        <v>98891.0</v>
      </c>
      <c r="J7350" s="49" t="s">
        <v>127</v>
      </c>
      <c r="K7350" s="49" t="s">
        <v>441</v>
      </c>
    </row>
    <row r="7351">
      <c r="A7351" s="49" t="s">
        <v>14958</v>
      </c>
      <c r="B7351" s="49" t="s">
        <v>14959</v>
      </c>
      <c r="C7351" s="50">
        <v>71.54</v>
      </c>
      <c r="D7351" s="51">
        <v>-2.4</v>
      </c>
      <c r="E7351" s="52">
        <v>-0.0325</v>
      </c>
      <c r="F7351" s="53">
        <v>8.3E9</v>
      </c>
      <c r="G7351" s="49" t="s">
        <v>56</v>
      </c>
      <c r="I7351" s="51">
        <v>1982544.0</v>
      </c>
      <c r="J7351" s="49" t="s">
        <v>95</v>
      </c>
      <c r="K7351" s="49" t="s">
        <v>1389</v>
      </c>
    </row>
    <row r="7352">
      <c r="A7352" s="49" t="s">
        <v>14960</v>
      </c>
      <c r="B7352" s="49" t="s">
        <v>14961</v>
      </c>
      <c r="C7352" s="50">
        <v>14.0</v>
      </c>
      <c r="D7352" s="51">
        <v>-0.02</v>
      </c>
      <c r="E7352" s="52">
        <v>-0.0014</v>
      </c>
      <c r="F7352" s="53">
        <v>7.0E8</v>
      </c>
      <c r="G7352" s="49" t="s">
        <v>56</v>
      </c>
      <c r="H7352" s="51">
        <v>2021.0</v>
      </c>
      <c r="I7352" s="51">
        <v>266091.0</v>
      </c>
      <c r="J7352" s="49" t="s">
        <v>95</v>
      </c>
      <c r="K7352" s="49" t="s">
        <v>229</v>
      </c>
    </row>
    <row r="7353">
      <c r="A7353" s="49" t="s">
        <v>14962</v>
      </c>
      <c r="B7353" s="49" t="s">
        <v>14963</v>
      </c>
      <c r="C7353" s="50">
        <v>4.66</v>
      </c>
      <c r="D7353" s="51">
        <v>-0.02</v>
      </c>
      <c r="E7353" s="52">
        <v>-0.0043</v>
      </c>
      <c r="F7353" s="51">
        <v>3.2203941E7</v>
      </c>
      <c r="G7353" s="49" t="s">
        <v>56</v>
      </c>
      <c r="H7353" s="51">
        <v>2022.0</v>
      </c>
      <c r="I7353" s="51">
        <v>3688.0</v>
      </c>
      <c r="J7353" s="49" t="s">
        <v>107</v>
      </c>
      <c r="K7353" s="49" t="s">
        <v>1294</v>
      </c>
    </row>
    <row r="7354">
      <c r="A7354" s="49" t="s">
        <v>14964</v>
      </c>
      <c r="B7354" s="49" t="s">
        <v>14965</v>
      </c>
      <c r="C7354" s="50">
        <v>20.93</v>
      </c>
      <c r="D7354" s="51">
        <v>0.05</v>
      </c>
      <c r="E7354" s="52">
        <v>0.0024</v>
      </c>
      <c r="F7354" s="53">
        <v>2.28E9</v>
      </c>
      <c r="G7354" s="49" t="s">
        <v>56</v>
      </c>
      <c r="H7354" s="51">
        <v>2013.0</v>
      </c>
      <c r="I7354" s="51">
        <v>567917.0</v>
      </c>
      <c r="J7354" s="49" t="s">
        <v>223</v>
      </c>
      <c r="K7354" s="49" t="s">
        <v>224</v>
      </c>
    </row>
    <row r="7355">
      <c r="A7355" s="49" t="s">
        <v>14966</v>
      </c>
      <c r="B7355" s="49" t="s">
        <v>14967</v>
      </c>
      <c r="C7355" s="50">
        <v>31.5</v>
      </c>
      <c r="D7355" s="51">
        <v>-0.84</v>
      </c>
      <c r="E7355" s="52">
        <v>-0.026</v>
      </c>
      <c r="F7355" s="53">
        <v>6.67E9</v>
      </c>
      <c r="G7355" s="49" t="s">
        <v>56</v>
      </c>
      <c r="H7355" s="51">
        <v>1987.0</v>
      </c>
      <c r="I7355" s="51">
        <v>2015719.0</v>
      </c>
      <c r="J7355" s="49" t="s">
        <v>82</v>
      </c>
      <c r="K7355" s="49" t="s">
        <v>178</v>
      </c>
    </row>
    <row r="7356">
      <c r="A7356" s="49" t="s">
        <v>14968</v>
      </c>
      <c r="B7356" s="49" t="s">
        <v>14969</v>
      </c>
      <c r="C7356" s="50">
        <v>0.349</v>
      </c>
      <c r="D7356" s="51">
        <v>0.089</v>
      </c>
      <c r="E7356" s="52">
        <v>0.3423</v>
      </c>
      <c r="F7356" s="51">
        <v>6278401.0</v>
      </c>
      <c r="G7356" s="49" t="s">
        <v>121</v>
      </c>
      <c r="H7356" s="54"/>
      <c r="I7356" s="51">
        <v>5705694.0</v>
      </c>
      <c r="J7356" s="49" t="s">
        <v>82</v>
      </c>
      <c r="K7356" s="49" t="s">
        <v>309</v>
      </c>
    </row>
    <row r="7357">
      <c r="A7357" s="49" t="s">
        <v>14970</v>
      </c>
      <c r="B7357" s="49" t="s">
        <v>14971</v>
      </c>
      <c r="C7357" s="50">
        <v>14.02</v>
      </c>
      <c r="D7357" s="51">
        <v>-0.31</v>
      </c>
      <c r="E7357" s="52">
        <v>-0.0216</v>
      </c>
      <c r="F7357" s="53">
        <v>2.2E9</v>
      </c>
      <c r="G7357" s="49" t="s">
        <v>56</v>
      </c>
      <c r="I7357" s="51">
        <v>1588389.0</v>
      </c>
      <c r="J7357" s="49" t="s">
        <v>107</v>
      </c>
      <c r="K7357" s="49" t="s">
        <v>819</v>
      </c>
    </row>
    <row r="7358">
      <c r="A7358" s="49" t="s">
        <v>14972</v>
      </c>
      <c r="B7358" s="49" t="s">
        <v>14973</v>
      </c>
      <c r="C7358" s="50">
        <v>0.9</v>
      </c>
      <c r="D7358" s="51">
        <v>-0.0796</v>
      </c>
      <c r="E7358" s="52">
        <v>-0.0813</v>
      </c>
      <c r="F7358" s="51">
        <v>4904155.0</v>
      </c>
      <c r="G7358" s="49" t="s">
        <v>738</v>
      </c>
      <c r="H7358" s="54"/>
      <c r="I7358" s="51">
        <v>3819.0</v>
      </c>
      <c r="J7358" s="49" t="s">
        <v>82</v>
      </c>
      <c r="K7358" s="49" t="s">
        <v>83</v>
      </c>
    </row>
    <row r="7359">
      <c r="A7359" s="49" t="s">
        <v>14974</v>
      </c>
      <c r="B7359" s="49" t="s">
        <v>14975</v>
      </c>
      <c r="C7359" s="50">
        <v>1.09</v>
      </c>
      <c r="D7359" s="51">
        <v>0.0</v>
      </c>
      <c r="E7359" s="52">
        <v>0.0</v>
      </c>
      <c r="F7359" s="53">
        <v>1.4E8</v>
      </c>
      <c r="G7359" s="49" t="s">
        <v>56</v>
      </c>
      <c r="I7359" s="51">
        <v>16129.0</v>
      </c>
      <c r="J7359" s="49" t="s">
        <v>82</v>
      </c>
      <c r="K7359" s="49" t="s">
        <v>139</v>
      </c>
    </row>
    <row r="7360">
      <c r="A7360" s="49" t="s">
        <v>14976</v>
      </c>
      <c r="B7360" s="49" t="s">
        <v>14977</v>
      </c>
      <c r="C7360" s="50">
        <v>2.0368</v>
      </c>
      <c r="D7360" s="51">
        <v>0.0368</v>
      </c>
      <c r="E7360" s="52">
        <v>0.0184</v>
      </c>
      <c r="F7360" s="51">
        <v>8502383.0</v>
      </c>
      <c r="G7360" s="49" t="s">
        <v>56</v>
      </c>
      <c r="I7360" s="51">
        <v>18021.0</v>
      </c>
      <c r="J7360" s="49" t="s">
        <v>95</v>
      </c>
      <c r="K7360" s="49" t="s">
        <v>69</v>
      </c>
    </row>
    <row r="7361">
      <c r="A7361" s="49" t="s">
        <v>14978</v>
      </c>
      <c r="B7361" s="49" t="s">
        <v>14979</v>
      </c>
      <c r="C7361" s="50">
        <v>0.485</v>
      </c>
      <c r="D7361" s="51">
        <v>-0.0354</v>
      </c>
      <c r="E7361" s="52">
        <v>-0.068</v>
      </c>
      <c r="F7361" s="51">
        <v>1.0223148E7</v>
      </c>
      <c r="G7361" s="49" t="s">
        <v>56</v>
      </c>
      <c r="I7361" s="51">
        <v>697850.0</v>
      </c>
      <c r="J7361" s="49" t="s">
        <v>82</v>
      </c>
      <c r="K7361" s="49" t="s">
        <v>211</v>
      </c>
    </row>
    <row r="7362">
      <c r="A7362" s="49" t="s">
        <v>14980</v>
      </c>
      <c r="B7362" s="49" t="s">
        <v>14981</v>
      </c>
      <c r="C7362" s="50">
        <v>3.54</v>
      </c>
      <c r="D7362" s="51">
        <v>-0.03</v>
      </c>
      <c r="E7362" s="52">
        <v>-0.0084</v>
      </c>
      <c r="F7362" s="53">
        <v>1.7E8</v>
      </c>
      <c r="G7362" s="54"/>
      <c r="H7362" s="51">
        <v>2018.0</v>
      </c>
      <c r="I7362" s="51">
        <v>9906.0</v>
      </c>
      <c r="J7362" s="49" t="s">
        <v>72</v>
      </c>
      <c r="K7362" s="49" t="s">
        <v>650</v>
      </c>
    </row>
    <row r="7363">
      <c r="A7363" s="49" t="s">
        <v>14982</v>
      </c>
      <c r="B7363" s="49" t="s">
        <v>14983</v>
      </c>
      <c r="C7363" s="50">
        <v>92.16</v>
      </c>
      <c r="D7363" s="51">
        <v>1.82</v>
      </c>
      <c r="E7363" s="52">
        <v>0.0202</v>
      </c>
      <c r="F7363" s="53">
        <v>2.22E10</v>
      </c>
      <c r="G7363" s="49" t="s">
        <v>56</v>
      </c>
      <c r="H7363" s="51">
        <v>2011.0</v>
      </c>
      <c r="I7363" s="51">
        <v>2138170.0</v>
      </c>
      <c r="J7363" s="49" t="s">
        <v>57</v>
      </c>
      <c r="K7363" s="49" t="s">
        <v>1064</v>
      </c>
    </row>
    <row r="7364">
      <c r="A7364" s="49" t="s">
        <v>14984</v>
      </c>
      <c r="B7364" s="49" t="s">
        <v>14985</v>
      </c>
      <c r="C7364" s="50">
        <v>5.25</v>
      </c>
      <c r="D7364" s="51">
        <v>-0.03</v>
      </c>
      <c r="E7364" s="52">
        <v>-0.0057</v>
      </c>
      <c r="F7364" s="53">
        <v>8.2E8</v>
      </c>
      <c r="G7364" s="49" t="s">
        <v>1009</v>
      </c>
      <c r="H7364" s="51">
        <v>2020.0</v>
      </c>
      <c r="I7364" s="51">
        <v>170344.0</v>
      </c>
      <c r="J7364" s="49" t="s">
        <v>107</v>
      </c>
      <c r="K7364" s="49" t="s">
        <v>2079</v>
      </c>
    </row>
    <row r="7365">
      <c r="A7365" s="49" t="s">
        <v>14986</v>
      </c>
      <c r="B7365" s="49" t="s">
        <v>14987</v>
      </c>
      <c r="C7365" s="50">
        <v>0.95</v>
      </c>
      <c r="D7365" s="51">
        <v>-0.05</v>
      </c>
      <c r="E7365" s="52">
        <v>-0.05</v>
      </c>
      <c r="F7365" s="51">
        <v>2712469.0</v>
      </c>
      <c r="G7365" s="49" t="s">
        <v>56</v>
      </c>
      <c r="H7365" s="51">
        <v>2017.0</v>
      </c>
      <c r="I7365" s="51">
        <v>4052.0</v>
      </c>
      <c r="J7365" s="49" t="s">
        <v>82</v>
      </c>
      <c r="K7365" s="49" t="s">
        <v>83</v>
      </c>
    </row>
    <row r="7366">
      <c r="A7366" s="49" t="s">
        <v>14988</v>
      </c>
      <c r="B7366" s="49" t="s">
        <v>14989</v>
      </c>
      <c r="C7366" s="50">
        <v>1.19</v>
      </c>
      <c r="D7366" s="51">
        <v>0.09</v>
      </c>
      <c r="E7366" s="52">
        <v>0.0818</v>
      </c>
      <c r="F7366" s="54"/>
      <c r="G7366" s="49" t="s">
        <v>56</v>
      </c>
      <c r="I7366" s="51">
        <v>13529.0</v>
      </c>
      <c r="J7366" s="54"/>
      <c r="K7366" s="54"/>
    </row>
    <row r="7367">
      <c r="A7367" s="49" t="s">
        <v>14990</v>
      </c>
      <c r="B7367" s="49" t="s">
        <v>14991</v>
      </c>
      <c r="C7367" s="50">
        <v>43.05</v>
      </c>
      <c r="D7367" s="51">
        <v>0.08</v>
      </c>
      <c r="E7367" s="52">
        <v>0.0019</v>
      </c>
      <c r="F7367" s="53">
        <v>2.96E9</v>
      </c>
      <c r="G7367" s="49" t="s">
        <v>56</v>
      </c>
      <c r="H7367" s="51">
        <v>2012.0</v>
      </c>
      <c r="I7367" s="51">
        <v>493789.0</v>
      </c>
      <c r="J7367" s="49" t="s">
        <v>95</v>
      </c>
      <c r="K7367" s="49" t="s">
        <v>69</v>
      </c>
    </row>
    <row r="7368">
      <c r="A7368" s="49" t="s">
        <v>14992</v>
      </c>
      <c r="B7368" s="49" t="s">
        <v>14993</v>
      </c>
      <c r="C7368" s="50">
        <v>40.12</v>
      </c>
      <c r="D7368" s="51">
        <v>-0.78</v>
      </c>
      <c r="E7368" s="52">
        <v>-0.0191</v>
      </c>
      <c r="F7368" s="53">
        <v>3.48E9</v>
      </c>
      <c r="G7368" s="49" t="s">
        <v>56</v>
      </c>
      <c r="H7368" s="51">
        <v>2018.0</v>
      </c>
      <c r="I7368" s="51">
        <v>685810.0</v>
      </c>
      <c r="J7368" s="49" t="s">
        <v>95</v>
      </c>
      <c r="K7368" s="49" t="s">
        <v>1354</v>
      </c>
    </row>
    <row r="7369">
      <c r="A7369" s="49" t="s">
        <v>14994</v>
      </c>
      <c r="B7369" s="49" t="s">
        <v>14995</v>
      </c>
      <c r="C7369" s="50">
        <v>6.08</v>
      </c>
      <c r="D7369" s="51">
        <v>0.02</v>
      </c>
      <c r="E7369" s="52">
        <v>0.0033</v>
      </c>
      <c r="F7369" s="53">
        <v>7.57E8</v>
      </c>
      <c r="G7369" s="49" t="s">
        <v>56</v>
      </c>
      <c r="H7369" s="51">
        <v>2017.0</v>
      </c>
      <c r="I7369" s="51">
        <v>526878.0</v>
      </c>
      <c r="J7369" s="49" t="s">
        <v>107</v>
      </c>
      <c r="K7369" s="49" t="s">
        <v>348</v>
      </c>
    </row>
    <row r="7370">
      <c r="A7370" s="49" t="s">
        <v>14996</v>
      </c>
      <c r="B7370" s="49" t="s">
        <v>14997</v>
      </c>
      <c r="C7370" s="50">
        <v>3.01</v>
      </c>
      <c r="D7370" s="51">
        <v>0.11</v>
      </c>
      <c r="E7370" s="52">
        <v>0.0379</v>
      </c>
      <c r="F7370" s="51">
        <v>9.632E7</v>
      </c>
      <c r="G7370" s="49" t="s">
        <v>67</v>
      </c>
      <c r="H7370" s="51">
        <v>2023.0</v>
      </c>
      <c r="I7370" s="51">
        <v>9608.0</v>
      </c>
      <c r="J7370" s="49" t="s">
        <v>145</v>
      </c>
      <c r="K7370" s="49" t="s">
        <v>355</v>
      </c>
    </row>
    <row r="7371">
      <c r="A7371" s="49" t="s">
        <v>14998</v>
      </c>
      <c r="B7371" s="49" t="s">
        <v>14999</v>
      </c>
      <c r="C7371" s="50">
        <v>0.62</v>
      </c>
      <c r="D7371" s="51">
        <v>-0.1025</v>
      </c>
      <c r="E7371" s="52">
        <v>-0.1419</v>
      </c>
      <c r="F7371" s="51">
        <v>1.42352E7</v>
      </c>
      <c r="G7371" s="49" t="s">
        <v>67</v>
      </c>
      <c r="H7371" s="51">
        <v>2020.0</v>
      </c>
      <c r="I7371" s="51">
        <v>380863.0</v>
      </c>
      <c r="J7371" s="49" t="s">
        <v>95</v>
      </c>
      <c r="K7371" s="49" t="s">
        <v>1389</v>
      </c>
    </row>
    <row r="7372">
      <c r="A7372" s="49" t="s">
        <v>15000</v>
      </c>
      <c r="B7372" s="49" t="s">
        <v>15001</v>
      </c>
      <c r="C7372" s="50">
        <v>2.42</v>
      </c>
      <c r="D7372" s="51">
        <v>0.22</v>
      </c>
      <c r="E7372" s="52">
        <v>0.1</v>
      </c>
      <c r="F7372" s="51">
        <v>4.8634147E7</v>
      </c>
      <c r="G7372" s="49" t="s">
        <v>56</v>
      </c>
      <c r="I7372" s="51">
        <v>104020.0</v>
      </c>
      <c r="J7372" s="49" t="s">
        <v>57</v>
      </c>
      <c r="K7372" s="49" t="s">
        <v>1334</v>
      </c>
    </row>
    <row r="7373">
      <c r="A7373" s="49" t="s">
        <v>15002</v>
      </c>
      <c r="B7373" s="49" t="s">
        <v>15003</v>
      </c>
      <c r="C7373" s="50">
        <v>2.26</v>
      </c>
      <c r="D7373" s="51">
        <v>-0.12</v>
      </c>
      <c r="E7373" s="52">
        <v>-0.0504</v>
      </c>
      <c r="F7373" s="53">
        <v>1.89E8</v>
      </c>
      <c r="G7373" s="49" t="s">
        <v>67</v>
      </c>
      <c r="H7373" s="51">
        <v>2018.0</v>
      </c>
      <c r="I7373" s="51">
        <v>93542.0</v>
      </c>
      <c r="J7373" s="49" t="s">
        <v>145</v>
      </c>
      <c r="K7373" s="49" t="s">
        <v>3198</v>
      </c>
    </row>
    <row r="7374">
      <c r="A7374" s="49" t="s">
        <v>15004</v>
      </c>
      <c r="B7374" s="49" t="s">
        <v>15005</v>
      </c>
      <c r="C7374" s="50">
        <v>0.8625</v>
      </c>
      <c r="D7374" s="51">
        <v>-0.0949</v>
      </c>
      <c r="E7374" s="52">
        <v>-0.0991</v>
      </c>
      <c r="F7374" s="51">
        <v>1.7408678E7</v>
      </c>
      <c r="G7374" s="49" t="s">
        <v>67</v>
      </c>
      <c r="H7374" s="51">
        <v>2019.0</v>
      </c>
      <c r="I7374" s="51">
        <v>29185.0</v>
      </c>
      <c r="J7374" s="49" t="s">
        <v>95</v>
      </c>
      <c r="K7374" s="49" t="s">
        <v>800</v>
      </c>
    </row>
    <row r="7375">
      <c r="A7375" s="49" t="s">
        <v>15006</v>
      </c>
      <c r="B7375" s="49" t="s">
        <v>15007</v>
      </c>
      <c r="C7375" s="50">
        <v>5.15</v>
      </c>
      <c r="D7375" s="51">
        <v>-0.205</v>
      </c>
      <c r="E7375" s="52">
        <v>-0.0383</v>
      </c>
      <c r="F7375" s="53">
        <v>2.25E8</v>
      </c>
      <c r="G7375" s="49" t="s">
        <v>56</v>
      </c>
      <c r="H7375" s="51">
        <v>2018.0</v>
      </c>
      <c r="I7375" s="51">
        <v>490235.0</v>
      </c>
      <c r="J7375" s="49" t="s">
        <v>82</v>
      </c>
      <c r="K7375" s="49" t="s">
        <v>83</v>
      </c>
    </row>
    <row r="7376">
      <c r="A7376" s="49" t="s">
        <v>15008</v>
      </c>
      <c r="B7376" s="49" t="s">
        <v>15009</v>
      </c>
      <c r="C7376" s="50">
        <v>6.88</v>
      </c>
      <c r="D7376" s="51">
        <v>-0.13</v>
      </c>
      <c r="E7376" s="52">
        <v>-0.0185</v>
      </c>
      <c r="F7376" s="53">
        <v>7.36E9</v>
      </c>
      <c r="G7376" s="49" t="s">
        <v>67</v>
      </c>
      <c r="H7376" s="51">
        <v>2021.0</v>
      </c>
      <c r="I7376" s="51">
        <v>3889474.0</v>
      </c>
      <c r="J7376" s="49" t="s">
        <v>107</v>
      </c>
      <c r="K7376" s="49" t="s">
        <v>262</v>
      </c>
    </row>
    <row r="7377">
      <c r="A7377" s="49" t="s">
        <v>15010</v>
      </c>
      <c r="B7377" s="49" t="s">
        <v>15011</v>
      </c>
      <c r="C7377" s="50">
        <v>36.02</v>
      </c>
      <c r="D7377" s="51">
        <v>-0.12</v>
      </c>
      <c r="E7377" s="52">
        <v>-0.0033</v>
      </c>
      <c r="F7377" s="53">
        <v>5.15E8</v>
      </c>
      <c r="G7377" s="49" t="s">
        <v>56</v>
      </c>
      <c r="I7377" s="51">
        <v>29839.0</v>
      </c>
      <c r="J7377" s="49" t="s">
        <v>365</v>
      </c>
      <c r="K7377" s="49" t="s">
        <v>1229</v>
      </c>
    </row>
    <row r="7378">
      <c r="A7378" s="49" t="s">
        <v>15012</v>
      </c>
      <c r="B7378" s="49" t="s">
        <v>15013</v>
      </c>
      <c r="C7378" s="50">
        <v>0.402</v>
      </c>
      <c r="D7378" s="51">
        <v>-0.0142</v>
      </c>
      <c r="E7378" s="52">
        <v>-0.0341</v>
      </c>
      <c r="F7378" s="51">
        <v>5201880.0</v>
      </c>
      <c r="G7378" s="49" t="s">
        <v>56</v>
      </c>
      <c r="H7378" s="51">
        <v>2022.0</v>
      </c>
      <c r="I7378" s="51">
        <v>5955.0</v>
      </c>
      <c r="J7378" s="49" t="s">
        <v>95</v>
      </c>
      <c r="K7378" s="49" t="s">
        <v>1195</v>
      </c>
    </row>
    <row r="7379">
      <c r="A7379" s="49" t="s">
        <v>15014</v>
      </c>
      <c r="B7379" s="49" t="s">
        <v>15015</v>
      </c>
      <c r="C7379" s="50">
        <v>0.0995</v>
      </c>
      <c r="D7379" s="51">
        <v>0.0</v>
      </c>
      <c r="E7379" s="52">
        <v>0.0</v>
      </c>
      <c r="F7379" s="51">
        <v>0.0</v>
      </c>
      <c r="G7379" s="49" t="s">
        <v>56</v>
      </c>
      <c r="H7379" s="51">
        <v>2022.0</v>
      </c>
      <c r="I7379" s="51">
        <v>3.0</v>
      </c>
      <c r="J7379" s="49" t="s">
        <v>145</v>
      </c>
      <c r="K7379" s="49" t="s">
        <v>588</v>
      </c>
    </row>
    <row r="7380">
      <c r="A7380" s="49" t="s">
        <v>15016</v>
      </c>
      <c r="B7380" s="49" t="s">
        <v>15017</v>
      </c>
      <c r="C7380" s="50">
        <v>0.0235</v>
      </c>
      <c r="D7380" s="51">
        <v>0.0015</v>
      </c>
      <c r="E7380" s="52">
        <v>0.0682</v>
      </c>
      <c r="F7380" s="51">
        <v>0.0</v>
      </c>
      <c r="G7380" s="49" t="s">
        <v>56</v>
      </c>
      <c r="H7380" s="51">
        <v>2022.0</v>
      </c>
      <c r="I7380" s="51">
        <v>2875.0</v>
      </c>
      <c r="J7380" s="49" t="s">
        <v>145</v>
      </c>
      <c r="K7380" s="49" t="s">
        <v>588</v>
      </c>
    </row>
    <row r="7381">
      <c r="A7381" s="49" t="s">
        <v>15018</v>
      </c>
      <c r="B7381" s="49" t="s">
        <v>15019</v>
      </c>
      <c r="C7381" s="50">
        <v>17.58</v>
      </c>
      <c r="D7381" s="51">
        <v>-0.28</v>
      </c>
      <c r="E7381" s="52">
        <v>-0.0157</v>
      </c>
      <c r="F7381" s="53">
        <v>2.67E9</v>
      </c>
      <c r="G7381" s="49" t="s">
        <v>56</v>
      </c>
      <c r="H7381" s="51">
        <v>2021.0</v>
      </c>
      <c r="I7381" s="51">
        <v>793508.0</v>
      </c>
      <c r="J7381" s="49" t="s">
        <v>107</v>
      </c>
      <c r="K7381" s="49" t="s">
        <v>262</v>
      </c>
    </row>
    <row r="7382">
      <c r="A7382" s="49" t="s">
        <v>15020</v>
      </c>
      <c r="B7382" s="49" t="s">
        <v>15021</v>
      </c>
      <c r="C7382" s="50">
        <v>12.61</v>
      </c>
      <c r="D7382" s="51">
        <v>-0.89</v>
      </c>
      <c r="E7382" s="52">
        <v>-0.0659</v>
      </c>
      <c r="F7382" s="53">
        <v>4.96E9</v>
      </c>
      <c r="G7382" s="49" t="s">
        <v>1194</v>
      </c>
      <c r="H7382" s="51">
        <v>1993.0</v>
      </c>
      <c r="I7382" s="51">
        <v>1912668.0</v>
      </c>
      <c r="J7382" s="49" t="s">
        <v>223</v>
      </c>
      <c r="K7382" s="49" t="s">
        <v>2349</v>
      </c>
    </row>
    <row r="7383">
      <c r="A7383" s="49" t="s">
        <v>15022</v>
      </c>
      <c r="B7383" s="49" t="s">
        <v>15023</v>
      </c>
      <c r="C7383" s="50">
        <v>0.7928</v>
      </c>
      <c r="D7383" s="51">
        <v>-0.0243</v>
      </c>
      <c r="E7383" s="52">
        <v>-0.0297</v>
      </c>
      <c r="F7383" s="51">
        <v>3.8643872E7</v>
      </c>
      <c r="G7383" s="49" t="s">
        <v>67</v>
      </c>
      <c r="H7383" s="51">
        <v>2020.0</v>
      </c>
      <c r="I7383" s="51">
        <v>11623.0</v>
      </c>
      <c r="J7383" s="49" t="s">
        <v>68</v>
      </c>
      <c r="K7383" s="49" t="s">
        <v>69</v>
      </c>
    </row>
    <row r="7384">
      <c r="A7384" s="49" t="s">
        <v>15024</v>
      </c>
      <c r="B7384" s="49" t="s">
        <v>15025</v>
      </c>
      <c r="C7384" s="50">
        <v>2.26</v>
      </c>
      <c r="D7384" s="51">
        <v>-0.12</v>
      </c>
      <c r="E7384" s="52">
        <v>-0.0504</v>
      </c>
      <c r="F7384" s="53">
        <v>2.02E8</v>
      </c>
      <c r="G7384" s="49" t="s">
        <v>67</v>
      </c>
      <c r="H7384" s="51">
        <v>2015.0</v>
      </c>
      <c r="I7384" s="51">
        <v>44295.0</v>
      </c>
      <c r="J7384" s="49" t="s">
        <v>72</v>
      </c>
      <c r="K7384" s="49" t="s">
        <v>650</v>
      </c>
    </row>
    <row r="7385">
      <c r="A7385" s="49" t="s">
        <v>15026</v>
      </c>
      <c r="B7385" s="49" t="s">
        <v>15027</v>
      </c>
      <c r="C7385" s="50">
        <v>0.679</v>
      </c>
      <c r="D7385" s="51">
        <v>0.0239</v>
      </c>
      <c r="E7385" s="52">
        <v>0.0365</v>
      </c>
      <c r="F7385" s="51">
        <v>6.3186518E7</v>
      </c>
      <c r="G7385" s="49" t="s">
        <v>67</v>
      </c>
      <c r="H7385" s="54"/>
      <c r="I7385" s="51">
        <v>65868.0</v>
      </c>
      <c r="J7385" s="49" t="s">
        <v>72</v>
      </c>
      <c r="K7385" s="49" t="s">
        <v>73</v>
      </c>
    </row>
    <row r="7386">
      <c r="A7386" s="49" t="s">
        <v>15028</v>
      </c>
      <c r="B7386" s="49" t="s">
        <v>15029</v>
      </c>
      <c r="C7386" s="50">
        <v>0.04</v>
      </c>
      <c r="D7386" s="51">
        <v>0.0</v>
      </c>
      <c r="E7386" s="52">
        <v>0.0</v>
      </c>
      <c r="F7386" s="51">
        <v>3722328.0</v>
      </c>
      <c r="G7386" s="49" t="s">
        <v>67</v>
      </c>
      <c r="H7386" s="54"/>
      <c r="I7386" s="51">
        <v>4986.0</v>
      </c>
      <c r="J7386" s="49" t="s">
        <v>72</v>
      </c>
      <c r="K7386" s="49" t="s">
        <v>73</v>
      </c>
    </row>
    <row r="7387">
      <c r="A7387" s="49" t="s">
        <v>15030</v>
      </c>
      <c r="B7387" s="49" t="s">
        <v>15031</v>
      </c>
      <c r="C7387" s="50">
        <v>0.95</v>
      </c>
      <c r="D7387" s="51">
        <v>-0.0258</v>
      </c>
      <c r="E7387" s="52">
        <v>-0.0264</v>
      </c>
      <c r="F7387" s="53">
        <v>5.31E8</v>
      </c>
      <c r="G7387" s="49" t="s">
        <v>67</v>
      </c>
      <c r="H7387" s="51">
        <v>2020.0</v>
      </c>
      <c r="I7387" s="51">
        <v>214070.0</v>
      </c>
      <c r="J7387" s="49" t="s">
        <v>95</v>
      </c>
      <c r="K7387" s="49" t="s">
        <v>611</v>
      </c>
    </row>
    <row r="7388">
      <c r="A7388" s="49" t="s">
        <v>15032</v>
      </c>
      <c r="B7388" s="49" t="s">
        <v>15033</v>
      </c>
      <c r="C7388" s="50">
        <v>0.3213</v>
      </c>
      <c r="D7388" s="51">
        <v>-0.0372</v>
      </c>
      <c r="E7388" s="52">
        <v>-0.1038</v>
      </c>
      <c r="F7388" s="51">
        <v>1964429.0</v>
      </c>
      <c r="G7388" s="49" t="s">
        <v>56</v>
      </c>
      <c r="H7388" s="51">
        <v>2006.0</v>
      </c>
      <c r="I7388" s="51">
        <v>143030.0</v>
      </c>
      <c r="J7388" s="54"/>
      <c r="K7388" s="54"/>
    </row>
    <row r="7389">
      <c r="A7389" s="49" t="s">
        <v>15034</v>
      </c>
      <c r="B7389" s="49" t="s">
        <v>15035</v>
      </c>
      <c r="C7389" s="50">
        <v>1.65</v>
      </c>
      <c r="D7389" s="51">
        <v>-0.1</v>
      </c>
      <c r="E7389" s="52">
        <v>-0.0571</v>
      </c>
      <c r="F7389" s="53">
        <v>1.02E8</v>
      </c>
      <c r="G7389" s="49" t="s">
        <v>6560</v>
      </c>
      <c r="H7389" s="54"/>
      <c r="I7389" s="51">
        <v>59110.0</v>
      </c>
      <c r="J7389" s="49" t="s">
        <v>95</v>
      </c>
      <c r="K7389" s="49" t="s">
        <v>1389</v>
      </c>
    </row>
    <row r="7390">
      <c r="A7390" s="49" t="s">
        <v>15036</v>
      </c>
      <c r="B7390" s="49" t="s">
        <v>15037</v>
      </c>
      <c r="C7390" s="50">
        <v>120.56</v>
      </c>
      <c r="D7390" s="51">
        <v>-0.43</v>
      </c>
      <c r="E7390" s="52">
        <v>-0.0036</v>
      </c>
      <c r="F7390" s="53">
        <v>3.38E10</v>
      </c>
      <c r="G7390" s="49" t="s">
        <v>56</v>
      </c>
      <c r="I7390" s="51">
        <v>1901425.0</v>
      </c>
      <c r="J7390" s="49" t="s">
        <v>95</v>
      </c>
      <c r="K7390" s="49" t="s">
        <v>1195</v>
      </c>
    </row>
    <row r="7391">
      <c r="A7391" s="49" t="s">
        <v>15038</v>
      </c>
      <c r="B7391" s="49" t="s">
        <v>15039</v>
      </c>
      <c r="C7391" s="50">
        <v>52.12</v>
      </c>
      <c r="D7391" s="51">
        <v>-1.01</v>
      </c>
      <c r="E7391" s="52">
        <v>-0.019</v>
      </c>
      <c r="F7391" s="53">
        <v>2.17E10</v>
      </c>
      <c r="G7391" s="49" t="s">
        <v>56</v>
      </c>
      <c r="H7391" s="51">
        <v>2016.0</v>
      </c>
      <c r="I7391" s="51">
        <v>1540990.0</v>
      </c>
      <c r="J7391" s="49" t="s">
        <v>95</v>
      </c>
      <c r="K7391" s="49" t="s">
        <v>1195</v>
      </c>
    </row>
    <row r="7392">
      <c r="A7392" s="49" t="s">
        <v>15040</v>
      </c>
      <c r="B7392" s="49" t="s">
        <v>15041</v>
      </c>
      <c r="C7392" s="50">
        <v>39.53</v>
      </c>
      <c r="D7392" s="51">
        <v>-0.68</v>
      </c>
      <c r="E7392" s="52">
        <v>-0.0169</v>
      </c>
      <c r="F7392" s="53">
        <v>2.75E9</v>
      </c>
      <c r="G7392" s="49" t="s">
        <v>67</v>
      </c>
      <c r="H7392" s="51">
        <v>2012.0</v>
      </c>
      <c r="I7392" s="51">
        <v>275109.0</v>
      </c>
      <c r="J7392" s="49" t="s">
        <v>107</v>
      </c>
      <c r="K7392" s="49" t="s">
        <v>348</v>
      </c>
    </row>
    <row r="7393">
      <c r="A7393" s="49" t="s">
        <v>15042</v>
      </c>
      <c r="B7393" s="49" t="s">
        <v>15043</v>
      </c>
      <c r="C7393" s="50">
        <v>39.39</v>
      </c>
      <c r="D7393" s="51">
        <v>-1.58</v>
      </c>
      <c r="E7393" s="52">
        <v>-0.0386</v>
      </c>
      <c r="F7393" s="53">
        <v>9.17E9</v>
      </c>
      <c r="G7393" s="49" t="s">
        <v>56</v>
      </c>
      <c r="I7393" s="51">
        <v>2877297.0</v>
      </c>
      <c r="J7393" s="49" t="s">
        <v>95</v>
      </c>
      <c r="K7393" s="49" t="s">
        <v>215</v>
      </c>
    </row>
    <row r="7394">
      <c r="A7394" s="49" t="s">
        <v>15044</v>
      </c>
      <c r="B7394" s="49" t="s">
        <v>15045</v>
      </c>
      <c r="C7394" s="50">
        <v>0.42</v>
      </c>
      <c r="D7394" s="51">
        <v>-0.125</v>
      </c>
      <c r="E7394" s="52">
        <v>-0.2294</v>
      </c>
      <c r="F7394" s="51">
        <v>2.3295418E7</v>
      </c>
      <c r="G7394" s="49" t="s">
        <v>15046</v>
      </c>
      <c r="H7394" s="54"/>
      <c r="I7394" s="51">
        <v>2.1195624E7</v>
      </c>
      <c r="J7394" s="49" t="s">
        <v>95</v>
      </c>
      <c r="K7394" s="49" t="s">
        <v>5172</v>
      </c>
    </row>
    <row r="7395">
      <c r="A7395" s="49" t="s">
        <v>15047</v>
      </c>
      <c r="B7395" s="49" t="s">
        <v>15048</v>
      </c>
      <c r="C7395" s="50">
        <v>0.015</v>
      </c>
      <c r="D7395" s="51">
        <v>0.0086</v>
      </c>
      <c r="E7395" s="52">
        <v>1.3438</v>
      </c>
      <c r="F7395" s="51">
        <v>0.0</v>
      </c>
      <c r="G7395" s="49" t="s">
        <v>15046</v>
      </c>
      <c r="H7395" s="54"/>
      <c r="I7395" s="51">
        <v>1114333.0</v>
      </c>
      <c r="J7395" s="49" t="s">
        <v>72</v>
      </c>
      <c r="K7395" s="49" t="s">
        <v>73</v>
      </c>
    </row>
    <row r="7396">
      <c r="A7396" s="49" t="s">
        <v>15049</v>
      </c>
      <c r="B7396" s="49" t="s">
        <v>15050</v>
      </c>
      <c r="C7396" s="50">
        <v>104.81</v>
      </c>
      <c r="D7396" s="51">
        <v>-1.38</v>
      </c>
      <c r="E7396" s="52">
        <v>-0.013</v>
      </c>
      <c r="F7396" s="53">
        <v>2.19E10</v>
      </c>
      <c r="G7396" s="49" t="s">
        <v>56</v>
      </c>
      <c r="I7396" s="51">
        <v>1412186.0</v>
      </c>
      <c r="J7396" s="49" t="s">
        <v>82</v>
      </c>
      <c r="K7396" s="49" t="s">
        <v>379</v>
      </c>
    </row>
    <row r="7397">
      <c r="A7397" s="49" t="s">
        <v>15051</v>
      </c>
      <c r="B7397" s="49" t="s">
        <v>15052</v>
      </c>
      <c r="C7397" s="50">
        <v>205.99</v>
      </c>
      <c r="D7397" s="51">
        <v>-3.13</v>
      </c>
      <c r="E7397" s="52">
        <v>-0.015</v>
      </c>
      <c r="F7397" s="53">
        <v>1.06E10</v>
      </c>
      <c r="G7397" s="49" t="s">
        <v>56</v>
      </c>
      <c r="H7397" s="51">
        <v>1991.0</v>
      </c>
      <c r="I7397" s="51">
        <v>517465.0</v>
      </c>
      <c r="J7397" s="49" t="s">
        <v>57</v>
      </c>
      <c r="K7397" s="49" t="s">
        <v>111</v>
      </c>
    </row>
    <row r="7398">
      <c r="A7398" s="49" t="s">
        <v>15053</v>
      </c>
      <c r="B7398" s="49" t="s">
        <v>15054</v>
      </c>
      <c r="C7398" s="50">
        <v>1.09</v>
      </c>
      <c r="D7398" s="51">
        <v>0.04</v>
      </c>
      <c r="E7398" s="52">
        <v>0.0381</v>
      </c>
      <c r="F7398" s="51">
        <v>2.23559E7</v>
      </c>
      <c r="G7398" s="49" t="s">
        <v>67</v>
      </c>
      <c r="H7398" s="51">
        <v>2020.0</v>
      </c>
      <c r="I7398" s="51">
        <v>23510.0</v>
      </c>
      <c r="J7398" s="49" t="s">
        <v>68</v>
      </c>
      <c r="K7398" s="49" t="s">
        <v>69</v>
      </c>
    </row>
    <row r="7399">
      <c r="A7399" s="49" t="s">
        <v>15055</v>
      </c>
      <c r="B7399" s="49" t="s">
        <v>15056</v>
      </c>
      <c r="C7399" s="50">
        <v>63.01</v>
      </c>
      <c r="D7399" s="51">
        <v>-0.01</v>
      </c>
      <c r="E7399" s="52">
        <v>-2.0E-4</v>
      </c>
      <c r="F7399" s="53">
        <v>2.93E9</v>
      </c>
      <c r="G7399" s="49" t="s">
        <v>56</v>
      </c>
      <c r="I7399" s="51">
        <v>232638.0</v>
      </c>
      <c r="J7399" s="49" t="s">
        <v>520</v>
      </c>
      <c r="K7399" s="49" t="s">
        <v>391</v>
      </c>
    </row>
    <row r="7400">
      <c r="A7400" s="49" t="s">
        <v>15057</v>
      </c>
      <c r="B7400" s="49" t="s">
        <v>15058</v>
      </c>
      <c r="C7400" s="50">
        <v>2.055</v>
      </c>
      <c r="D7400" s="51">
        <v>-0.065</v>
      </c>
      <c r="E7400" s="52">
        <v>-0.0307</v>
      </c>
      <c r="F7400" s="51">
        <v>2.9670357E7</v>
      </c>
      <c r="G7400" s="54"/>
      <c r="H7400" s="51">
        <v>2016.0</v>
      </c>
      <c r="I7400" s="51">
        <v>22927.0</v>
      </c>
      <c r="J7400" s="49" t="s">
        <v>107</v>
      </c>
      <c r="K7400" s="49" t="s">
        <v>262</v>
      </c>
    </row>
    <row r="7401">
      <c r="A7401" s="49" t="s">
        <v>15059</v>
      </c>
      <c r="B7401" s="49" t="s">
        <v>15060</v>
      </c>
      <c r="C7401" s="50">
        <v>1.25</v>
      </c>
      <c r="D7401" s="51">
        <v>0.0</v>
      </c>
      <c r="E7401" s="52">
        <v>0.0</v>
      </c>
      <c r="F7401" s="51">
        <v>2.26E7</v>
      </c>
      <c r="G7401" s="49" t="s">
        <v>144</v>
      </c>
      <c r="H7401" s="51">
        <v>2021.0</v>
      </c>
      <c r="I7401" s="51">
        <v>23361.0</v>
      </c>
      <c r="J7401" s="49" t="s">
        <v>107</v>
      </c>
      <c r="K7401" s="49" t="s">
        <v>262</v>
      </c>
    </row>
    <row r="7402">
      <c r="A7402" s="49" t="s">
        <v>15061</v>
      </c>
      <c r="B7402" s="49" t="s">
        <v>15062</v>
      </c>
      <c r="C7402" s="50">
        <v>1.07</v>
      </c>
      <c r="D7402" s="51">
        <v>0.0</v>
      </c>
      <c r="E7402" s="52">
        <v>0.0</v>
      </c>
      <c r="F7402" s="51">
        <v>6.5628099E7</v>
      </c>
      <c r="G7402" s="49" t="s">
        <v>67</v>
      </c>
      <c r="H7402" s="51">
        <v>2018.0</v>
      </c>
      <c r="I7402" s="51">
        <v>46378.0</v>
      </c>
      <c r="J7402" s="49" t="s">
        <v>107</v>
      </c>
      <c r="K7402" s="49" t="s">
        <v>116</v>
      </c>
    </row>
    <row r="7403">
      <c r="A7403" s="49" t="s">
        <v>15063</v>
      </c>
      <c r="B7403" s="49" t="s">
        <v>15064</v>
      </c>
      <c r="C7403" s="50">
        <v>8.75</v>
      </c>
      <c r="D7403" s="51">
        <v>-0.06</v>
      </c>
      <c r="E7403" s="52">
        <v>-0.0068</v>
      </c>
      <c r="F7403" s="53">
        <v>1.87E9</v>
      </c>
      <c r="G7403" s="49" t="s">
        <v>56</v>
      </c>
      <c r="H7403" s="51">
        <v>2021.0</v>
      </c>
      <c r="I7403" s="51">
        <v>1852772.0</v>
      </c>
      <c r="J7403" s="49" t="s">
        <v>107</v>
      </c>
      <c r="K7403" s="49" t="s">
        <v>348</v>
      </c>
    </row>
    <row r="7404">
      <c r="A7404" s="49" t="s">
        <v>15065</v>
      </c>
      <c r="B7404" s="49" t="s">
        <v>15066</v>
      </c>
      <c r="C7404" s="50">
        <v>48.26</v>
      </c>
      <c r="D7404" s="51">
        <v>-1.36</v>
      </c>
      <c r="E7404" s="52">
        <v>-0.0274</v>
      </c>
      <c r="F7404" s="53">
        <v>5.37E8</v>
      </c>
      <c r="G7404" s="49" t="s">
        <v>56</v>
      </c>
      <c r="H7404" s="51">
        <v>1994.0</v>
      </c>
      <c r="I7404" s="51">
        <v>55149.0</v>
      </c>
      <c r="J7404" s="49" t="s">
        <v>57</v>
      </c>
      <c r="K7404" s="49" t="s">
        <v>64</v>
      </c>
    </row>
    <row r="7405">
      <c r="A7405" s="49" t="s">
        <v>15067</v>
      </c>
      <c r="B7405" s="49" t="s">
        <v>15068</v>
      </c>
      <c r="C7405" s="50">
        <v>0.698</v>
      </c>
      <c r="D7405" s="51">
        <v>-0.001</v>
      </c>
      <c r="E7405" s="52">
        <v>-0.0014</v>
      </c>
      <c r="F7405" s="51">
        <v>8.3786571E7</v>
      </c>
      <c r="G7405" s="49" t="s">
        <v>56</v>
      </c>
      <c r="I7405" s="51">
        <v>109356.0</v>
      </c>
      <c r="J7405" s="49" t="s">
        <v>107</v>
      </c>
      <c r="K7405" s="49" t="s">
        <v>348</v>
      </c>
    </row>
    <row r="7406">
      <c r="A7406" s="49" t="s">
        <v>15069</v>
      </c>
      <c r="B7406" s="49" t="s">
        <v>15070</v>
      </c>
      <c r="C7406" s="50">
        <v>38.27</v>
      </c>
      <c r="D7406" s="51">
        <v>-1.38</v>
      </c>
      <c r="E7406" s="52">
        <v>-0.0348</v>
      </c>
      <c r="F7406" s="53">
        <v>8.91E9</v>
      </c>
      <c r="G7406" s="49" t="s">
        <v>56</v>
      </c>
      <c r="H7406" s="51">
        <v>2011.0</v>
      </c>
      <c r="I7406" s="51">
        <v>602849.0</v>
      </c>
      <c r="J7406" s="49" t="s">
        <v>95</v>
      </c>
      <c r="K7406" s="49" t="s">
        <v>215</v>
      </c>
    </row>
    <row r="7407">
      <c r="A7407" s="49" t="s">
        <v>15071</v>
      </c>
      <c r="B7407" s="49" t="s">
        <v>15072</v>
      </c>
      <c r="C7407" s="50">
        <v>11.94</v>
      </c>
      <c r="D7407" s="51">
        <v>0.09</v>
      </c>
      <c r="E7407" s="52">
        <v>0.0076</v>
      </c>
      <c r="F7407" s="53">
        <v>2.97E9</v>
      </c>
      <c r="G7407" s="54"/>
      <c r="H7407" s="51">
        <v>2021.0</v>
      </c>
      <c r="I7407" s="51">
        <v>287309.0</v>
      </c>
      <c r="J7407" s="49" t="s">
        <v>95</v>
      </c>
      <c r="K7407" s="49" t="s">
        <v>2120</v>
      </c>
    </row>
    <row r="7408">
      <c r="A7408" s="49" t="s">
        <v>15073</v>
      </c>
      <c r="B7408" s="49" t="s">
        <v>15074</v>
      </c>
      <c r="C7408" s="50">
        <v>1.03</v>
      </c>
      <c r="D7408" s="51">
        <v>0.02</v>
      </c>
      <c r="E7408" s="52">
        <v>0.0198</v>
      </c>
      <c r="F7408" s="53">
        <v>6.52E8</v>
      </c>
      <c r="G7408" s="49" t="s">
        <v>67</v>
      </c>
      <c r="H7408" s="51">
        <v>2021.0</v>
      </c>
      <c r="I7408" s="51">
        <v>654598.0</v>
      </c>
      <c r="J7408" s="49" t="s">
        <v>95</v>
      </c>
      <c r="K7408" s="49" t="s">
        <v>215</v>
      </c>
    </row>
    <row r="7409">
      <c r="A7409" s="49" t="s">
        <v>15075</v>
      </c>
      <c r="B7409" s="49" t="s">
        <v>15076</v>
      </c>
      <c r="C7409" s="50">
        <v>17.0</v>
      </c>
      <c r="D7409" s="51">
        <v>-0.09</v>
      </c>
      <c r="E7409" s="52">
        <v>-0.0053</v>
      </c>
      <c r="F7409" s="53">
        <v>6.82E9</v>
      </c>
      <c r="G7409" s="49" t="s">
        <v>56</v>
      </c>
      <c r="H7409" s="51">
        <v>2020.0</v>
      </c>
      <c r="I7409" s="51">
        <v>3724869.0</v>
      </c>
      <c r="J7409" s="49" t="s">
        <v>107</v>
      </c>
      <c r="K7409" s="49" t="s">
        <v>262</v>
      </c>
    </row>
    <row r="7410">
      <c r="A7410" s="49" t="s">
        <v>15077</v>
      </c>
      <c r="B7410" s="49" t="s">
        <v>15078</v>
      </c>
      <c r="C7410" s="50">
        <v>8.75</v>
      </c>
      <c r="D7410" s="51">
        <v>-0.42</v>
      </c>
      <c r="E7410" s="52">
        <v>-0.0458</v>
      </c>
      <c r="F7410" s="53">
        <v>1.05E9</v>
      </c>
      <c r="G7410" s="54"/>
      <c r="H7410" s="51">
        <v>2021.0</v>
      </c>
      <c r="I7410" s="51">
        <v>2848237.0</v>
      </c>
      <c r="J7410" s="49" t="s">
        <v>95</v>
      </c>
      <c r="K7410" s="49" t="s">
        <v>1315</v>
      </c>
    </row>
    <row r="7411">
      <c r="A7411" s="49" t="s">
        <v>15079</v>
      </c>
      <c r="B7411" s="49" t="s">
        <v>15080</v>
      </c>
      <c r="C7411" s="50">
        <v>7.92</v>
      </c>
      <c r="D7411" s="51">
        <v>-0.3</v>
      </c>
      <c r="E7411" s="52">
        <v>-0.0365</v>
      </c>
      <c r="F7411" s="53">
        <v>2.1E8</v>
      </c>
      <c r="G7411" s="49" t="s">
        <v>56</v>
      </c>
      <c r="I7411" s="51">
        <v>161401.0</v>
      </c>
      <c r="J7411" s="49" t="s">
        <v>82</v>
      </c>
      <c r="K7411" s="49" t="s">
        <v>498</v>
      </c>
    </row>
    <row r="7412">
      <c r="A7412" s="49" t="s">
        <v>15081</v>
      </c>
      <c r="B7412" s="49" t="s">
        <v>15082</v>
      </c>
      <c r="C7412" s="50">
        <v>32.24</v>
      </c>
      <c r="D7412" s="51">
        <v>-3.45</v>
      </c>
      <c r="E7412" s="52">
        <v>-0.0967</v>
      </c>
      <c r="F7412" s="53">
        <v>4.78E9</v>
      </c>
      <c r="G7412" s="49" t="s">
        <v>56</v>
      </c>
      <c r="I7412" s="51">
        <v>8545775.0</v>
      </c>
      <c r="J7412" s="49" t="s">
        <v>72</v>
      </c>
      <c r="K7412" s="49" t="s">
        <v>133</v>
      </c>
    </row>
    <row r="7413">
      <c r="A7413" s="49" t="s">
        <v>15083</v>
      </c>
      <c r="B7413" s="49" t="s">
        <v>15084</v>
      </c>
      <c r="C7413" s="50">
        <v>24.98</v>
      </c>
      <c r="D7413" s="51">
        <v>0.08</v>
      </c>
      <c r="E7413" s="52">
        <v>0.0032</v>
      </c>
      <c r="F7413" s="53">
        <v>3.7E9</v>
      </c>
      <c r="G7413" s="49" t="s">
        <v>56</v>
      </c>
      <c r="I7413" s="51">
        <v>5976.0</v>
      </c>
      <c r="J7413" s="49" t="s">
        <v>72</v>
      </c>
      <c r="K7413" s="49" t="s">
        <v>133</v>
      </c>
    </row>
    <row r="7414">
      <c r="A7414" s="49" t="s">
        <v>15085</v>
      </c>
      <c r="B7414" s="49" t="s">
        <v>15086</v>
      </c>
      <c r="C7414" s="50">
        <v>24.95</v>
      </c>
      <c r="D7414" s="51">
        <v>0.1</v>
      </c>
      <c r="E7414" s="52">
        <v>0.004</v>
      </c>
      <c r="F7414" s="53">
        <v>3.7E9</v>
      </c>
      <c r="G7414" s="49" t="s">
        <v>56</v>
      </c>
      <c r="I7414" s="51">
        <v>11552.0</v>
      </c>
      <c r="J7414" s="49" t="s">
        <v>72</v>
      </c>
      <c r="K7414" s="49" t="s">
        <v>133</v>
      </c>
    </row>
    <row r="7415">
      <c r="A7415" s="49" t="s">
        <v>15087</v>
      </c>
      <c r="B7415" s="49" t="s">
        <v>15088</v>
      </c>
      <c r="C7415" s="50">
        <v>18.7499</v>
      </c>
      <c r="D7415" s="51">
        <v>-0.0279</v>
      </c>
      <c r="E7415" s="52">
        <v>-0.0015</v>
      </c>
      <c r="F7415" s="53">
        <v>2.78E9</v>
      </c>
      <c r="G7415" s="49" t="s">
        <v>56</v>
      </c>
      <c r="I7415" s="51">
        <v>2979.0</v>
      </c>
      <c r="J7415" s="49" t="s">
        <v>72</v>
      </c>
      <c r="K7415" s="49" t="s">
        <v>133</v>
      </c>
    </row>
    <row r="7416">
      <c r="A7416" s="49" t="s">
        <v>15089</v>
      </c>
      <c r="B7416" s="49" t="s">
        <v>15090</v>
      </c>
      <c r="C7416" s="50">
        <v>10.53</v>
      </c>
      <c r="D7416" s="51">
        <v>-0.17</v>
      </c>
      <c r="E7416" s="52">
        <v>-0.0159</v>
      </c>
      <c r="F7416" s="53">
        <v>1.05E9</v>
      </c>
      <c r="G7416" s="49" t="s">
        <v>56</v>
      </c>
      <c r="H7416" s="51">
        <v>2021.0</v>
      </c>
      <c r="I7416" s="51">
        <v>546684.0</v>
      </c>
      <c r="J7416" s="49" t="s">
        <v>95</v>
      </c>
      <c r="K7416" s="49" t="s">
        <v>104</v>
      </c>
    </row>
    <row r="7417">
      <c r="A7417" s="49" t="s">
        <v>15091</v>
      </c>
      <c r="B7417" s="49" t="s">
        <v>15092</v>
      </c>
      <c r="C7417" s="50">
        <v>0.6998</v>
      </c>
      <c r="D7417" s="51">
        <v>0.0648</v>
      </c>
      <c r="E7417" s="52">
        <v>0.1021</v>
      </c>
      <c r="F7417" s="51">
        <v>7312672.0</v>
      </c>
      <c r="G7417" s="49" t="s">
        <v>56</v>
      </c>
      <c r="I7417" s="51">
        <v>3364.0</v>
      </c>
      <c r="J7417" s="49" t="s">
        <v>82</v>
      </c>
      <c r="K7417" s="49" t="s">
        <v>83</v>
      </c>
    </row>
    <row r="7418">
      <c r="A7418" s="49" t="s">
        <v>15093</v>
      </c>
      <c r="B7418" s="49" t="s">
        <v>15094</v>
      </c>
      <c r="C7418" s="50">
        <v>0.4409</v>
      </c>
      <c r="D7418" s="51">
        <v>0.0</v>
      </c>
      <c r="E7418" s="52">
        <v>0.0</v>
      </c>
      <c r="F7418" s="51">
        <v>4607255.0</v>
      </c>
      <c r="G7418" s="49" t="s">
        <v>56</v>
      </c>
      <c r="I7418" s="51">
        <v>200.0</v>
      </c>
      <c r="J7418" s="49" t="s">
        <v>82</v>
      </c>
      <c r="K7418" s="49" t="s">
        <v>83</v>
      </c>
    </row>
    <row r="7419">
      <c r="A7419" s="49" t="s">
        <v>15095</v>
      </c>
      <c r="B7419" s="49" t="s">
        <v>15096</v>
      </c>
      <c r="C7419" s="50">
        <v>17.61</v>
      </c>
      <c r="D7419" s="51">
        <v>-1.38</v>
      </c>
      <c r="E7419" s="52">
        <v>-0.0727</v>
      </c>
      <c r="F7419" s="53">
        <v>1.39E8</v>
      </c>
      <c r="G7419" s="54"/>
      <c r="H7419" s="51">
        <v>2023.0</v>
      </c>
      <c r="I7419" s="51">
        <v>143501.0</v>
      </c>
      <c r="J7419" s="49" t="s">
        <v>95</v>
      </c>
      <c r="K7419" s="49" t="s">
        <v>379</v>
      </c>
    </row>
    <row r="7420">
      <c r="A7420" s="49" t="s">
        <v>15097</v>
      </c>
      <c r="B7420" s="49" t="s">
        <v>15098</v>
      </c>
      <c r="C7420" s="50">
        <v>0.6269</v>
      </c>
      <c r="D7420" s="51">
        <v>0.097</v>
      </c>
      <c r="E7420" s="52">
        <v>0.1831</v>
      </c>
      <c r="F7420" s="51">
        <v>1.9051491E7</v>
      </c>
      <c r="G7420" s="49" t="s">
        <v>67</v>
      </c>
      <c r="H7420" s="51">
        <v>2017.0</v>
      </c>
      <c r="I7420" s="51">
        <v>61505.0</v>
      </c>
      <c r="J7420" s="49" t="s">
        <v>57</v>
      </c>
      <c r="K7420" s="49" t="s">
        <v>64</v>
      </c>
    </row>
    <row r="7421">
      <c r="A7421" s="49" t="s">
        <v>15099</v>
      </c>
      <c r="B7421" s="49" t="s">
        <v>15100</v>
      </c>
      <c r="C7421" s="50">
        <v>23.51</v>
      </c>
      <c r="D7421" s="51">
        <v>-1.06</v>
      </c>
      <c r="E7421" s="52">
        <v>-0.0431</v>
      </c>
      <c r="F7421" s="53">
        <v>1.76E9</v>
      </c>
      <c r="G7421" s="49" t="s">
        <v>67</v>
      </c>
      <c r="H7421" s="51">
        <v>2017.0</v>
      </c>
      <c r="I7421" s="51">
        <v>889993.0</v>
      </c>
      <c r="J7421" s="49" t="s">
        <v>82</v>
      </c>
      <c r="K7421" s="49" t="s">
        <v>83</v>
      </c>
    </row>
    <row r="7422">
      <c r="A7422" s="49" t="s">
        <v>15101</v>
      </c>
      <c r="B7422" s="49" t="s">
        <v>15102</v>
      </c>
      <c r="C7422" s="50">
        <v>10.59</v>
      </c>
      <c r="D7422" s="51">
        <v>0.0</v>
      </c>
      <c r="E7422" s="52">
        <v>0.0</v>
      </c>
      <c r="F7422" s="51">
        <v>0.0</v>
      </c>
      <c r="G7422" s="49" t="s">
        <v>56</v>
      </c>
      <c r="H7422" s="51">
        <v>2021.0</v>
      </c>
      <c r="I7422" s="51">
        <v>100.0</v>
      </c>
      <c r="J7422" s="49" t="s">
        <v>72</v>
      </c>
      <c r="K7422" s="49" t="s">
        <v>73</v>
      </c>
    </row>
    <row r="7423">
      <c r="A7423" s="49" t="s">
        <v>15103</v>
      </c>
      <c r="B7423" s="49" t="s">
        <v>15104</v>
      </c>
      <c r="C7423" s="50">
        <v>0.0873</v>
      </c>
      <c r="D7423" s="51">
        <v>2.0E-4</v>
      </c>
      <c r="E7423" s="52">
        <v>0.0023</v>
      </c>
      <c r="F7423" s="51">
        <v>0.0</v>
      </c>
      <c r="G7423" s="49" t="s">
        <v>56</v>
      </c>
      <c r="H7423" s="51">
        <v>2021.0</v>
      </c>
      <c r="I7423" s="51">
        <v>400.0</v>
      </c>
      <c r="J7423" s="49" t="s">
        <v>72</v>
      </c>
      <c r="K7423" s="49" t="s">
        <v>73</v>
      </c>
    </row>
    <row r="7424">
      <c r="A7424" s="49" t="s">
        <v>15105</v>
      </c>
      <c r="B7424" s="49" t="s">
        <v>15106</v>
      </c>
      <c r="C7424" s="50">
        <v>62.36</v>
      </c>
      <c r="D7424" s="51">
        <v>-0.61</v>
      </c>
      <c r="E7424" s="52">
        <v>-0.0097</v>
      </c>
      <c r="F7424" s="53">
        <v>1.88E10</v>
      </c>
      <c r="G7424" s="49" t="s">
        <v>56</v>
      </c>
      <c r="H7424" s="51">
        <v>2019.0</v>
      </c>
      <c r="I7424" s="51">
        <v>1648547.0</v>
      </c>
      <c r="J7424" s="49" t="s">
        <v>107</v>
      </c>
      <c r="K7424" s="49" t="s">
        <v>2079</v>
      </c>
    </row>
    <row r="7425">
      <c r="A7425" s="49" t="s">
        <v>15107</v>
      </c>
      <c r="B7425" s="49" t="s">
        <v>15108</v>
      </c>
      <c r="C7425" s="50">
        <v>18.0</v>
      </c>
      <c r="D7425" s="51">
        <v>-0.21</v>
      </c>
      <c r="E7425" s="52">
        <v>-0.0115</v>
      </c>
      <c r="F7425" s="53">
        <v>1.27E9</v>
      </c>
      <c r="G7425" s="49" t="s">
        <v>56</v>
      </c>
      <c r="H7425" s="51">
        <v>2020.0</v>
      </c>
      <c r="I7425" s="51">
        <v>1110427.0</v>
      </c>
      <c r="J7425" s="49" t="s">
        <v>82</v>
      </c>
      <c r="K7425" s="49" t="s">
        <v>83</v>
      </c>
    </row>
    <row r="7426">
      <c r="A7426" s="49" t="s">
        <v>15109</v>
      </c>
      <c r="B7426" s="49" t="s">
        <v>15110</v>
      </c>
      <c r="C7426" s="50">
        <v>0.17</v>
      </c>
      <c r="D7426" s="51">
        <v>-5.0E-4</v>
      </c>
      <c r="E7426" s="52">
        <v>-0.0029</v>
      </c>
      <c r="F7426" s="53">
        <v>1.67E8</v>
      </c>
      <c r="G7426" s="49" t="s">
        <v>56</v>
      </c>
      <c r="H7426" s="51">
        <v>2017.0</v>
      </c>
      <c r="I7426" s="51">
        <v>3681270.0</v>
      </c>
      <c r="J7426" s="49" t="s">
        <v>82</v>
      </c>
      <c r="K7426" s="49" t="s">
        <v>309</v>
      </c>
    </row>
    <row r="7427">
      <c r="A7427" s="49" t="s">
        <v>15111</v>
      </c>
      <c r="B7427" s="49" t="s">
        <v>15112</v>
      </c>
      <c r="C7427" s="50">
        <v>169.07</v>
      </c>
      <c r="D7427" s="51">
        <v>-1.33</v>
      </c>
      <c r="E7427" s="52">
        <v>-0.0078</v>
      </c>
      <c r="F7427" s="53">
        <v>2.49E10</v>
      </c>
      <c r="G7427" s="49" t="s">
        <v>56</v>
      </c>
      <c r="H7427" s="51">
        <v>2018.0</v>
      </c>
      <c r="I7427" s="51">
        <v>1901830.0</v>
      </c>
      <c r="J7427" s="49" t="s">
        <v>107</v>
      </c>
      <c r="K7427" s="49" t="s">
        <v>348</v>
      </c>
    </row>
    <row r="7428">
      <c r="A7428" s="49" t="s">
        <v>15113</v>
      </c>
      <c r="B7428" s="49" t="s">
        <v>15114</v>
      </c>
      <c r="C7428" s="50">
        <v>1.19</v>
      </c>
      <c r="D7428" s="51">
        <v>0.03</v>
      </c>
      <c r="E7428" s="52">
        <v>0.0259</v>
      </c>
      <c r="F7428" s="53">
        <v>1.2E8</v>
      </c>
      <c r="G7428" s="49" t="s">
        <v>121</v>
      </c>
      <c r="H7428" s="54"/>
      <c r="I7428" s="51">
        <v>8504.0</v>
      </c>
      <c r="J7428" s="54"/>
      <c r="K7428" s="54"/>
    </row>
    <row r="7429">
      <c r="A7429" s="49" t="s">
        <v>15115</v>
      </c>
      <c r="B7429" s="49" t="s">
        <v>15116</v>
      </c>
      <c r="C7429" s="50">
        <v>23.39</v>
      </c>
      <c r="D7429" s="51">
        <v>-0.26</v>
      </c>
      <c r="E7429" s="52">
        <v>-0.011</v>
      </c>
      <c r="F7429" s="53">
        <v>1.91E10</v>
      </c>
      <c r="G7429" s="49" t="s">
        <v>67</v>
      </c>
      <c r="H7429" s="51">
        <v>2016.0</v>
      </c>
      <c r="I7429" s="51">
        <v>2600459.0</v>
      </c>
      <c r="J7429" s="49" t="s">
        <v>57</v>
      </c>
      <c r="K7429" s="49" t="s">
        <v>1185</v>
      </c>
    </row>
    <row r="7430">
      <c r="A7430" s="49" t="s">
        <v>15117</v>
      </c>
      <c r="B7430" s="49" t="s">
        <v>15118</v>
      </c>
      <c r="C7430" s="50">
        <v>4.78</v>
      </c>
      <c r="D7430" s="51">
        <v>-0.04</v>
      </c>
      <c r="E7430" s="52">
        <v>-0.0083</v>
      </c>
      <c r="F7430" s="51">
        <v>0.0</v>
      </c>
      <c r="G7430" s="49" t="s">
        <v>56</v>
      </c>
      <c r="H7430" s="51">
        <v>1988.0</v>
      </c>
      <c r="I7430" s="51">
        <v>224970.0</v>
      </c>
      <c r="J7430" s="49" t="s">
        <v>72</v>
      </c>
      <c r="K7430" s="49" t="s">
        <v>124</v>
      </c>
    </row>
    <row r="7431">
      <c r="A7431" s="49" t="s">
        <v>15119</v>
      </c>
      <c r="B7431" s="49" t="s">
        <v>15120</v>
      </c>
      <c r="C7431" s="50">
        <v>168.04</v>
      </c>
      <c r="D7431" s="51">
        <v>-1.5</v>
      </c>
      <c r="E7431" s="52">
        <v>-0.0089</v>
      </c>
      <c r="F7431" s="53">
        <v>7.74E10</v>
      </c>
      <c r="G7431" s="49" t="s">
        <v>56</v>
      </c>
      <c r="H7431" s="51">
        <v>2013.0</v>
      </c>
      <c r="I7431" s="51">
        <v>1602294.0</v>
      </c>
      <c r="J7431" s="49" t="s">
        <v>82</v>
      </c>
      <c r="K7431" s="49" t="s">
        <v>83</v>
      </c>
    </row>
    <row r="7432">
      <c r="A7432" s="49" t="s">
        <v>15121</v>
      </c>
      <c r="B7432" s="49" t="s">
        <v>15122</v>
      </c>
      <c r="C7432" s="50">
        <v>17.22</v>
      </c>
      <c r="D7432" s="51">
        <v>0.07</v>
      </c>
      <c r="E7432" s="52">
        <v>0.0041</v>
      </c>
      <c r="F7432" s="53">
        <v>3.41E8</v>
      </c>
      <c r="G7432" s="49" t="s">
        <v>56</v>
      </c>
      <c r="H7432" s="51">
        <v>2005.0</v>
      </c>
      <c r="I7432" s="51">
        <v>255152.0</v>
      </c>
      <c r="J7432" s="49" t="s">
        <v>95</v>
      </c>
      <c r="K7432" s="49" t="s">
        <v>451</v>
      </c>
    </row>
    <row r="7433">
      <c r="A7433" s="49" t="s">
        <v>15123</v>
      </c>
      <c r="B7433" s="49" t="s">
        <v>15124</v>
      </c>
      <c r="C7433" s="50">
        <v>7.86</v>
      </c>
      <c r="D7433" s="51">
        <v>0.0</v>
      </c>
      <c r="E7433" s="52">
        <v>0.0</v>
      </c>
      <c r="F7433" s="53">
        <v>1.1E9</v>
      </c>
      <c r="G7433" s="49" t="s">
        <v>56</v>
      </c>
      <c r="H7433" s="51">
        <v>2018.0</v>
      </c>
      <c r="I7433" s="51">
        <v>780338.0</v>
      </c>
      <c r="J7433" s="49" t="s">
        <v>107</v>
      </c>
      <c r="K7433" s="49" t="s">
        <v>262</v>
      </c>
    </row>
    <row r="7434">
      <c r="A7434" s="49" t="s">
        <v>15125</v>
      </c>
      <c r="B7434" s="49" t="s">
        <v>15126</v>
      </c>
      <c r="C7434" s="50">
        <v>5.16</v>
      </c>
      <c r="D7434" s="51">
        <v>-0.45</v>
      </c>
      <c r="E7434" s="52">
        <v>-0.0802</v>
      </c>
      <c r="F7434" s="53">
        <v>2.22E8</v>
      </c>
      <c r="G7434" s="49" t="s">
        <v>1024</v>
      </c>
      <c r="I7434" s="51">
        <v>140049.0</v>
      </c>
      <c r="J7434" s="49" t="s">
        <v>82</v>
      </c>
      <c r="K7434" s="49" t="s">
        <v>139</v>
      </c>
    </row>
    <row r="7435">
      <c r="A7435" s="49" t="s">
        <v>15127</v>
      </c>
      <c r="B7435" s="49" t="s">
        <v>15128</v>
      </c>
      <c r="C7435" s="50">
        <v>0.49</v>
      </c>
      <c r="D7435" s="51">
        <v>-0.01</v>
      </c>
      <c r="E7435" s="52">
        <v>-0.02</v>
      </c>
      <c r="F7435" s="51">
        <v>2.1115906E7</v>
      </c>
      <c r="G7435" s="49" t="s">
        <v>1024</v>
      </c>
      <c r="I7435" s="51">
        <v>3400.0</v>
      </c>
      <c r="J7435" s="49" t="s">
        <v>82</v>
      </c>
      <c r="K7435" s="49" t="s">
        <v>139</v>
      </c>
    </row>
    <row r="7436">
      <c r="A7436" s="49" t="s">
        <v>15129</v>
      </c>
      <c r="B7436" s="49" t="s">
        <v>15130</v>
      </c>
      <c r="C7436" s="50">
        <v>1.94</v>
      </c>
      <c r="D7436" s="51">
        <v>0.09</v>
      </c>
      <c r="E7436" s="52">
        <v>0.0487</v>
      </c>
      <c r="F7436" s="53">
        <v>1.38E8</v>
      </c>
      <c r="G7436" s="49" t="s">
        <v>56</v>
      </c>
      <c r="H7436" s="51">
        <v>2021.0</v>
      </c>
      <c r="I7436" s="51">
        <v>180293.0</v>
      </c>
      <c r="J7436" s="49" t="s">
        <v>145</v>
      </c>
      <c r="K7436" s="49" t="s">
        <v>146</v>
      </c>
    </row>
    <row r="7437">
      <c r="A7437" s="49" t="s">
        <v>15131</v>
      </c>
      <c r="B7437" s="49" t="s">
        <v>15132</v>
      </c>
      <c r="C7437" s="50">
        <v>4.37</v>
      </c>
      <c r="D7437" s="51">
        <v>0.0</v>
      </c>
      <c r="E7437" s="52">
        <v>0.0</v>
      </c>
      <c r="F7437" s="53">
        <v>1.48E8</v>
      </c>
      <c r="G7437" s="49" t="s">
        <v>56</v>
      </c>
      <c r="I7437" s="51">
        <v>93708.0</v>
      </c>
      <c r="J7437" s="49" t="s">
        <v>82</v>
      </c>
      <c r="K7437" s="49" t="s">
        <v>83</v>
      </c>
    </row>
    <row r="7438">
      <c r="A7438" s="49" t="s">
        <v>15133</v>
      </c>
      <c r="B7438" s="49" t="s">
        <v>15134</v>
      </c>
      <c r="C7438" s="50">
        <v>0.1281</v>
      </c>
      <c r="D7438" s="51">
        <v>2.0E-4</v>
      </c>
      <c r="E7438" s="52">
        <v>0.0016</v>
      </c>
      <c r="F7438" s="51">
        <v>3957545.0</v>
      </c>
      <c r="G7438" s="49" t="s">
        <v>56</v>
      </c>
      <c r="H7438" s="51">
        <v>2022.0</v>
      </c>
      <c r="I7438" s="51">
        <v>2163605.0</v>
      </c>
      <c r="J7438" s="49" t="s">
        <v>82</v>
      </c>
      <c r="K7438" s="49" t="s">
        <v>83</v>
      </c>
    </row>
    <row r="7439">
      <c r="A7439" s="49" t="s">
        <v>15135</v>
      </c>
      <c r="B7439" s="49" t="s">
        <v>15136</v>
      </c>
      <c r="C7439" s="50">
        <v>25.78</v>
      </c>
      <c r="D7439" s="51">
        <v>-0.09</v>
      </c>
      <c r="E7439" s="52">
        <v>-0.0035</v>
      </c>
      <c r="F7439" s="53">
        <v>4.46E9</v>
      </c>
      <c r="G7439" s="49" t="s">
        <v>56</v>
      </c>
      <c r="H7439" s="51">
        <v>2012.0</v>
      </c>
      <c r="I7439" s="51">
        <v>1398146.0</v>
      </c>
      <c r="J7439" s="49" t="s">
        <v>57</v>
      </c>
      <c r="K7439" s="49" t="s">
        <v>111</v>
      </c>
    </row>
    <row r="7440">
      <c r="A7440" s="49" t="s">
        <v>15137</v>
      </c>
      <c r="B7440" s="49" t="s">
        <v>15138</v>
      </c>
      <c r="C7440" s="50">
        <v>7.21</v>
      </c>
      <c r="D7440" s="51">
        <v>0.05</v>
      </c>
      <c r="E7440" s="52">
        <v>0.007</v>
      </c>
      <c r="F7440" s="53">
        <v>4.89E8</v>
      </c>
      <c r="G7440" s="49" t="s">
        <v>56</v>
      </c>
      <c r="I7440" s="51">
        <v>342247.0</v>
      </c>
      <c r="J7440" s="49" t="s">
        <v>82</v>
      </c>
      <c r="K7440" s="49" t="s">
        <v>83</v>
      </c>
    </row>
    <row r="7441">
      <c r="A7441" s="49" t="s">
        <v>15139</v>
      </c>
      <c r="B7441" s="49" t="s">
        <v>15140</v>
      </c>
      <c r="C7441" s="50">
        <v>7.66</v>
      </c>
      <c r="D7441" s="51">
        <v>-0.7</v>
      </c>
      <c r="E7441" s="52">
        <v>-0.0837</v>
      </c>
      <c r="F7441" s="53">
        <v>2.75E8</v>
      </c>
      <c r="G7441" s="49" t="s">
        <v>56</v>
      </c>
      <c r="I7441" s="51">
        <v>401474.0</v>
      </c>
      <c r="J7441" s="49" t="s">
        <v>82</v>
      </c>
      <c r="K7441" s="49" t="s">
        <v>498</v>
      </c>
    </row>
    <row r="7442">
      <c r="A7442" s="49" t="s">
        <v>15141</v>
      </c>
      <c r="B7442" s="49"/>
      <c r="C7442" s="50"/>
      <c r="D7442" s="51"/>
      <c r="E7442" s="52"/>
      <c r="F7442" s="53"/>
      <c r="G7442" s="49"/>
      <c r="H7442" s="49"/>
      <c r="I7442" s="51"/>
      <c r="J7442" s="49" t="s">
        <v>15142</v>
      </c>
      <c r="K7442" s="49"/>
    </row>
    <row r="7443">
      <c r="A7443" s="49" t="s">
        <v>15143</v>
      </c>
      <c r="B7443" s="49"/>
      <c r="C7443" s="50"/>
      <c r="D7443" s="51"/>
      <c r="E7443" s="52"/>
      <c r="F7443" s="53"/>
      <c r="G7443" s="49"/>
      <c r="H7443" s="49"/>
      <c r="I7443" s="51"/>
      <c r="J7443" s="49" t="s">
        <v>15142</v>
      </c>
      <c r="K7443" s="49"/>
    </row>
    <row r="7444">
      <c r="A7444" s="49" t="s">
        <v>15144</v>
      </c>
      <c r="B7444" s="49"/>
      <c r="C7444" s="50"/>
      <c r="D7444" s="51"/>
      <c r="E7444" s="52"/>
      <c r="F7444" s="53"/>
      <c r="G7444" s="49"/>
      <c r="H7444" s="49"/>
      <c r="I7444" s="51"/>
      <c r="J7444" s="49" t="s">
        <v>15142</v>
      </c>
      <c r="K7444" s="49"/>
    </row>
    <row r="7445">
      <c r="A7445" s="49" t="s">
        <v>32</v>
      </c>
      <c r="B7445" s="49"/>
      <c r="C7445" s="50"/>
      <c r="D7445" s="51"/>
      <c r="E7445" s="52"/>
      <c r="F7445" s="53"/>
      <c r="G7445" s="49"/>
      <c r="H7445" s="49"/>
      <c r="I7445" s="51"/>
      <c r="J7445" s="49" t="s">
        <v>107</v>
      </c>
      <c r="K7445" s="49"/>
    </row>
    <row r="7446">
      <c r="A7446" s="49" t="s">
        <v>29</v>
      </c>
      <c r="B7446" s="49"/>
      <c r="C7446" s="50"/>
      <c r="D7446" s="51"/>
      <c r="E7446" s="52"/>
      <c r="F7446" s="53"/>
      <c r="G7446" s="49"/>
      <c r="H7446" s="49"/>
      <c r="I7446" s="51"/>
      <c r="J7446" s="49" t="s">
        <v>107</v>
      </c>
      <c r="K7446" s="49"/>
    </row>
    <row r="7447">
      <c r="A7447" s="49" t="s">
        <v>31</v>
      </c>
      <c r="B7447" s="49"/>
      <c r="C7447" s="50"/>
      <c r="D7447" s="51"/>
      <c r="E7447" s="52"/>
      <c r="F7447" s="53"/>
      <c r="G7447" s="49"/>
      <c r="H7447" s="49"/>
      <c r="I7447" s="51"/>
      <c r="J7447" s="49" t="s">
        <v>15142</v>
      </c>
      <c r="K7447" s="49"/>
    </row>
    <row r="7448">
      <c r="A7448" s="49" t="s">
        <v>37</v>
      </c>
      <c r="B7448" s="49"/>
      <c r="C7448" s="50"/>
      <c r="D7448" s="51"/>
      <c r="E7448" s="52"/>
      <c r="F7448" s="53"/>
      <c r="G7448" s="49"/>
      <c r="H7448" s="49"/>
      <c r="I7448" s="51"/>
      <c r="J7448" s="49" t="s">
        <v>15142</v>
      </c>
      <c r="K7448" s="49"/>
    </row>
    <row r="7449">
      <c r="A7449" s="49" t="s">
        <v>38</v>
      </c>
      <c r="B7449" s="49"/>
      <c r="C7449" s="50"/>
      <c r="D7449" s="51"/>
      <c r="E7449" s="52"/>
      <c r="F7449" s="53"/>
      <c r="G7449" s="49"/>
      <c r="H7449" s="49"/>
      <c r="I7449" s="51"/>
      <c r="J7449" s="49" t="s">
        <v>82</v>
      </c>
      <c r="K7449" s="49"/>
    </row>
    <row r="7450">
      <c r="A7450" s="49"/>
      <c r="B7450" s="49"/>
      <c r="C7450" s="50"/>
      <c r="D7450" s="51"/>
      <c r="E7450" s="52"/>
      <c r="F7450" s="53"/>
      <c r="G7450" s="49"/>
      <c r="H7450" s="49"/>
      <c r="I7450" s="51"/>
      <c r="J7450" s="49"/>
      <c r="K7450" s="49"/>
    </row>
    <row r="7451">
      <c r="A7451" s="49"/>
      <c r="B7451" s="49"/>
      <c r="C7451" s="50"/>
      <c r="D7451" s="51"/>
      <c r="E7451" s="52"/>
      <c r="F7451" s="53"/>
      <c r="G7451" s="49"/>
      <c r="H7451" s="49"/>
      <c r="I7451" s="51"/>
      <c r="J7451" s="49"/>
      <c r="K7451" s="49"/>
    </row>
  </sheetData>
  <mergeCells count="2652">
    <mergeCell ref="G4382:H4382"/>
    <mergeCell ref="G4383:H4383"/>
    <mergeCell ref="G4384:H4384"/>
    <mergeCell ref="G4385:H4385"/>
    <mergeCell ref="G4388:H4388"/>
    <mergeCell ref="G4389:H4389"/>
    <mergeCell ref="G4393:H4393"/>
    <mergeCell ref="G4394:H4394"/>
    <mergeCell ref="G4395:H4395"/>
    <mergeCell ref="G4398:H4398"/>
    <mergeCell ref="G4408:H4408"/>
    <mergeCell ref="G4410:H4410"/>
    <mergeCell ref="G4415:H4415"/>
    <mergeCell ref="G4416:H4416"/>
    <mergeCell ref="G4417:H4417"/>
    <mergeCell ref="G4436:H4436"/>
    <mergeCell ref="G4437:H4437"/>
    <mergeCell ref="G4438:H4438"/>
    <mergeCell ref="G4439:H4439"/>
    <mergeCell ref="G4443:H4443"/>
    <mergeCell ref="G4447:H4447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59:H4459"/>
    <mergeCell ref="G4461:H4461"/>
    <mergeCell ref="G4463:H4463"/>
    <mergeCell ref="G4465:H4465"/>
    <mergeCell ref="G4467:H4467"/>
    <mergeCell ref="G4472:H4472"/>
    <mergeCell ref="G4480:H4480"/>
    <mergeCell ref="G4483:H4483"/>
    <mergeCell ref="G4484:H4484"/>
    <mergeCell ref="G4487:H4487"/>
    <mergeCell ref="G4493:H4493"/>
    <mergeCell ref="G4495:H4495"/>
    <mergeCell ref="G4499:H4499"/>
    <mergeCell ref="G4500:H4500"/>
    <mergeCell ref="G4504:H4504"/>
    <mergeCell ref="G4506:H4506"/>
    <mergeCell ref="G4507:H4507"/>
    <mergeCell ref="G4510:H4510"/>
    <mergeCell ref="G4514:H4514"/>
    <mergeCell ref="G4515:H4515"/>
    <mergeCell ref="G4518:H4518"/>
    <mergeCell ref="G4532:H4532"/>
    <mergeCell ref="G4533:H4533"/>
    <mergeCell ref="G4539:H4539"/>
    <mergeCell ref="G4555:H4555"/>
    <mergeCell ref="G4557:H4557"/>
    <mergeCell ref="G4558:H4558"/>
    <mergeCell ref="G4560:H4560"/>
    <mergeCell ref="G4566:H4566"/>
    <mergeCell ref="G4568:H4568"/>
    <mergeCell ref="G4570:H4570"/>
    <mergeCell ref="G4575:H4575"/>
    <mergeCell ref="G4578:H4578"/>
    <mergeCell ref="G4580:H4580"/>
    <mergeCell ref="G4585:H4585"/>
    <mergeCell ref="G4586:H4586"/>
    <mergeCell ref="G4590:H4590"/>
    <mergeCell ref="G4593:H4593"/>
    <mergeCell ref="G4594:H4594"/>
    <mergeCell ref="G4596:H4596"/>
    <mergeCell ref="G4597:H4597"/>
    <mergeCell ref="G4602:H4602"/>
    <mergeCell ref="G4604:H4604"/>
    <mergeCell ref="G4605:H4605"/>
    <mergeCell ref="G4610:H4610"/>
    <mergeCell ref="G4614:H4614"/>
    <mergeCell ref="G4615:H4615"/>
    <mergeCell ref="G4616:H4616"/>
    <mergeCell ref="G4618:H4618"/>
    <mergeCell ref="G4619:H4619"/>
    <mergeCell ref="G4620:H4620"/>
    <mergeCell ref="G4623:H4623"/>
    <mergeCell ref="G4624:H4624"/>
    <mergeCell ref="G4626:H4626"/>
    <mergeCell ref="G4635:H4635"/>
    <mergeCell ref="G4638:H4638"/>
    <mergeCell ref="G4639:H4639"/>
    <mergeCell ref="G4640:H4640"/>
    <mergeCell ref="G4641:H4641"/>
    <mergeCell ref="G4647:H4647"/>
    <mergeCell ref="G4656:H4656"/>
    <mergeCell ref="G4658:H4658"/>
    <mergeCell ref="G4659:H4659"/>
    <mergeCell ref="G4666:H4666"/>
    <mergeCell ref="G4667:H4667"/>
    <mergeCell ref="G4668:H4668"/>
    <mergeCell ref="G4670:H4670"/>
    <mergeCell ref="G4671:H4671"/>
    <mergeCell ref="G4674:H4674"/>
    <mergeCell ref="G4050:H4050"/>
    <mergeCell ref="G4051:H4051"/>
    <mergeCell ref="G4060:H4060"/>
    <mergeCell ref="G4061:H4061"/>
    <mergeCell ref="G4063:H4063"/>
    <mergeCell ref="G4069:H4069"/>
    <mergeCell ref="G4071:H4071"/>
    <mergeCell ref="G4072:H4072"/>
    <mergeCell ref="G4073:H4073"/>
    <mergeCell ref="G4074:H4074"/>
    <mergeCell ref="G4075:H4075"/>
    <mergeCell ref="G4079:H4079"/>
    <mergeCell ref="G4080:H4080"/>
    <mergeCell ref="G4089:H4089"/>
    <mergeCell ref="G4095:H4095"/>
    <mergeCell ref="G4098:H4098"/>
    <mergeCell ref="G4108:H4108"/>
    <mergeCell ref="G4109:H4109"/>
    <mergeCell ref="G4113:H4113"/>
    <mergeCell ref="G4114:H4114"/>
    <mergeCell ref="G4115:H4115"/>
    <mergeCell ref="G4117:H4117"/>
    <mergeCell ref="G4120:H4120"/>
    <mergeCell ref="G4124:H4124"/>
    <mergeCell ref="G4126:H4126"/>
    <mergeCell ref="G4127:H4127"/>
    <mergeCell ref="G4128:H4128"/>
    <mergeCell ref="G4131:H4131"/>
    <mergeCell ref="G3905:H3905"/>
    <mergeCell ref="G3906:H3906"/>
    <mergeCell ref="G3908:H3908"/>
    <mergeCell ref="G3909:H3909"/>
    <mergeCell ref="G3910:H3910"/>
    <mergeCell ref="G3917:H3917"/>
    <mergeCell ref="G3919:H3919"/>
    <mergeCell ref="G3920:H3920"/>
    <mergeCell ref="G3924:H3924"/>
    <mergeCell ref="G3926:H3926"/>
    <mergeCell ref="G3927:H3927"/>
    <mergeCell ref="G3928:H3928"/>
    <mergeCell ref="G3929:H3929"/>
    <mergeCell ref="G3931:H3931"/>
    <mergeCell ref="G3932:H3932"/>
    <mergeCell ref="G3936:H3936"/>
    <mergeCell ref="G3944:H3944"/>
    <mergeCell ref="G3947:H3947"/>
    <mergeCell ref="G3948:H3948"/>
    <mergeCell ref="G3951:H3951"/>
    <mergeCell ref="G3952:H3952"/>
    <mergeCell ref="G3953:H3953"/>
    <mergeCell ref="G3959:H3959"/>
    <mergeCell ref="G3960:H3960"/>
    <mergeCell ref="G3967:H3967"/>
    <mergeCell ref="G3969:H3969"/>
    <mergeCell ref="G3980:H3980"/>
    <mergeCell ref="G3983:H3983"/>
    <mergeCell ref="G3984:H3984"/>
    <mergeCell ref="G3990:H3990"/>
    <mergeCell ref="G3994:H3994"/>
    <mergeCell ref="G3997:H3997"/>
    <mergeCell ref="G3998:H3998"/>
    <mergeCell ref="G3999:H3999"/>
    <mergeCell ref="G4000:H4000"/>
    <mergeCell ref="G4003:H4003"/>
    <mergeCell ref="G4007:H4007"/>
    <mergeCell ref="G4008:H4008"/>
    <mergeCell ref="G4009:H4009"/>
    <mergeCell ref="G4011:H4011"/>
    <mergeCell ref="G4012:H4012"/>
    <mergeCell ref="G4013:H4013"/>
    <mergeCell ref="G4139:H4139"/>
    <mergeCell ref="G4140:H4140"/>
    <mergeCell ref="G4148:H4148"/>
    <mergeCell ref="G4149:H4149"/>
    <mergeCell ref="G4150:H4150"/>
    <mergeCell ref="G4151:H4151"/>
    <mergeCell ref="G4154:H4154"/>
    <mergeCell ref="G4265:H4265"/>
    <mergeCell ref="G4266:H4266"/>
    <mergeCell ref="G4272:H4272"/>
    <mergeCell ref="G4274:H4274"/>
    <mergeCell ref="G4278:H4278"/>
    <mergeCell ref="G4283:H4283"/>
    <mergeCell ref="G4284:H4284"/>
    <mergeCell ref="G4287:H4287"/>
    <mergeCell ref="G4299:H4299"/>
    <mergeCell ref="G4301:H4301"/>
    <mergeCell ref="G4309:H4309"/>
    <mergeCell ref="G4310:H4310"/>
    <mergeCell ref="G4315:H4315"/>
    <mergeCell ref="G4316:H4316"/>
    <mergeCell ref="G4325:H4325"/>
    <mergeCell ref="G4328:H4328"/>
    <mergeCell ref="G4329:H4329"/>
    <mergeCell ref="G4330:H4330"/>
    <mergeCell ref="G4333:H4333"/>
    <mergeCell ref="G4337:H4337"/>
    <mergeCell ref="G4340:H4340"/>
    <mergeCell ref="G4342:H4342"/>
    <mergeCell ref="G4343:H4343"/>
    <mergeCell ref="G4345:H4345"/>
    <mergeCell ref="G4346:H4346"/>
    <mergeCell ref="G4350:H4350"/>
    <mergeCell ref="G4354:H4354"/>
    <mergeCell ref="G4355:H4355"/>
    <mergeCell ref="G4157:H4157"/>
    <mergeCell ref="G4159:H4159"/>
    <mergeCell ref="G4161:H4161"/>
    <mergeCell ref="G4162:H4162"/>
    <mergeCell ref="G4164:H4164"/>
    <mergeCell ref="G4165:H4165"/>
    <mergeCell ref="G4168:H4168"/>
    <mergeCell ref="G4171:H4171"/>
    <mergeCell ref="G4172:H4172"/>
    <mergeCell ref="G4173:H4173"/>
    <mergeCell ref="G4174:H4174"/>
    <mergeCell ref="G4175:H4175"/>
    <mergeCell ref="G4196:H4196"/>
    <mergeCell ref="G4198:H4198"/>
    <mergeCell ref="G4202:H4202"/>
    <mergeCell ref="G4203:H4203"/>
    <mergeCell ref="G4205:H4205"/>
    <mergeCell ref="G4211:H4211"/>
    <mergeCell ref="G4212:H4212"/>
    <mergeCell ref="G4214:H4214"/>
    <mergeCell ref="G4215:H4215"/>
    <mergeCell ref="G4220:H4220"/>
    <mergeCell ref="G4223:H4223"/>
    <mergeCell ref="G4225:H4225"/>
    <mergeCell ref="G4228:H4228"/>
    <mergeCell ref="G4229:H4229"/>
    <mergeCell ref="G4230:H4230"/>
    <mergeCell ref="G4231:H4231"/>
    <mergeCell ref="G4234:H4234"/>
    <mergeCell ref="G4236:H4236"/>
    <mergeCell ref="G4237:H4237"/>
    <mergeCell ref="G4239:H4239"/>
    <mergeCell ref="G4241:H4241"/>
    <mergeCell ref="G4243:H4243"/>
    <mergeCell ref="G4247:H4247"/>
    <mergeCell ref="G4251:H4251"/>
    <mergeCell ref="G4256:H4256"/>
    <mergeCell ref="G4257:H4257"/>
    <mergeCell ref="G4258:H4258"/>
    <mergeCell ref="G4261:H4261"/>
    <mergeCell ref="G4262:H4262"/>
    <mergeCell ref="G4264:H4264"/>
    <mergeCell ref="G4359:H4359"/>
    <mergeCell ref="G4361:H4361"/>
    <mergeCell ref="G4370:H4370"/>
    <mergeCell ref="G4371:H4371"/>
    <mergeCell ref="G4374:H4374"/>
    <mergeCell ref="G4375:H4375"/>
    <mergeCell ref="G4377:H4377"/>
    <mergeCell ref="G4857:H4857"/>
    <mergeCell ref="G4861:H4861"/>
    <mergeCell ref="G4866:H4866"/>
    <mergeCell ref="G4867:H4867"/>
    <mergeCell ref="G4870:H4870"/>
    <mergeCell ref="G4871:H4871"/>
    <mergeCell ref="G4872:H4872"/>
    <mergeCell ref="G4874:H4874"/>
    <mergeCell ref="G4875:H4875"/>
    <mergeCell ref="G4876:H4876"/>
    <mergeCell ref="G4877:H4877"/>
    <mergeCell ref="G4878:H4878"/>
    <mergeCell ref="G4880:H4880"/>
    <mergeCell ref="G4881:H4881"/>
    <mergeCell ref="G4886:H4886"/>
    <mergeCell ref="G4893:H4893"/>
    <mergeCell ref="G4894:H4894"/>
    <mergeCell ref="G4899:H4899"/>
    <mergeCell ref="G4903:H4903"/>
    <mergeCell ref="G4904:H4904"/>
    <mergeCell ref="G4905:H4905"/>
    <mergeCell ref="G4906:H4906"/>
    <mergeCell ref="G4907:H4907"/>
    <mergeCell ref="G4908:H4908"/>
    <mergeCell ref="G4909:H4909"/>
    <mergeCell ref="G4910:H4910"/>
    <mergeCell ref="G4911:H4911"/>
    <mergeCell ref="G4914:H4914"/>
    <mergeCell ref="G4916:H4916"/>
    <mergeCell ref="G4917:H4917"/>
    <mergeCell ref="G4925:H4925"/>
    <mergeCell ref="G4926:H4926"/>
    <mergeCell ref="G4927:H4927"/>
    <mergeCell ref="G4928:H4928"/>
    <mergeCell ref="G4930:H4930"/>
    <mergeCell ref="G4932:H4932"/>
    <mergeCell ref="G4933:H4933"/>
    <mergeCell ref="G4936:H4936"/>
    <mergeCell ref="G4937:H4937"/>
    <mergeCell ref="G4941:H4941"/>
    <mergeCell ref="G4942:H4942"/>
    <mergeCell ref="G4943:H4943"/>
    <mergeCell ref="G4944:H4944"/>
    <mergeCell ref="G4945:H4945"/>
    <mergeCell ref="G4947:H4947"/>
    <mergeCell ref="G4948:H4948"/>
    <mergeCell ref="G4949:H4949"/>
    <mergeCell ref="G4952:H4952"/>
    <mergeCell ref="G4957:H4957"/>
    <mergeCell ref="G4959:H4959"/>
    <mergeCell ref="G4960:H4960"/>
    <mergeCell ref="G4961:H4961"/>
    <mergeCell ref="G4962:H4962"/>
    <mergeCell ref="G4963:H4963"/>
    <mergeCell ref="G4970:H4970"/>
    <mergeCell ref="G4971:H4971"/>
    <mergeCell ref="G4972:H4972"/>
    <mergeCell ref="G4974:H4974"/>
    <mergeCell ref="G4977:H4977"/>
    <mergeCell ref="G4978:H4978"/>
    <mergeCell ref="G4984:H4984"/>
    <mergeCell ref="G4990:H4990"/>
    <mergeCell ref="G4993:H4993"/>
    <mergeCell ref="G4997:H4997"/>
    <mergeCell ref="G4999:H4999"/>
    <mergeCell ref="G5000:H5000"/>
    <mergeCell ref="G5001:H5001"/>
    <mergeCell ref="G5002:H5002"/>
    <mergeCell ref="G5003:H5003"/>
    <mergeCell ref="G5006:H5006"/>
    <mergeCell ref="G5013:H5013"/>
    <mergeCell ref="G5015:H5015"/>
    <mergeCell ref="G5023:H5023"/>
    <mergeCell ref="G5024:H5024"/>
    <mergeCell ref="G5027:H5027"/>
    <mergeCell ref="G5028:H5028"/>
    <mergeCell ref="G5029:H5029"/>
    <mergeCell ref="G5030:H5030"/>
    <mergeCell ref="G5031:H5031"/>
    <mergeCell ref="G5033:H5033"/>
    <mergeCell ref="G5034:H5034"/>
    <mergeCell ref="G5037:H5037"/>
    <mergeCell ref="G5041:H5041"/>
    <mergeCell ref="G5042:H5042"/>
    <mergeCell ref="G5051:H5051"/>
    <mergeCell ref="G5052:H5052"/>
    <mergeCell ref="G5057:H5057"/>
    <mergeCell ref="G5058:H5058"/>
    <mergeCell ref="G5060:H5060"/>
    <mergeCell ref="G5061:H5061"/>
    <mergeCell ref="G5062:H5062"/>
    <mergeCell ref="G5067:H5067"/>
    <mergeCell ref="G5068:H5068"/>
    <mergeCell ref="G5072:H5072"/>
    <mergeCell ref="G5080:H5080"/>
    <mergeCell ref="G5081:H5081"/>
    <mergeCell ref="G5082:H5082"/>
    <mergeCell ref="G5085:H5085"/>
    <mergeCell ref="G5087:H5087"/>
    <mergeCell ref="G5094:H5094"/>
    <mergeCell ref="G5095:H5095"/>
    <mergeCell ref="G5096:H5096"/>
    <mergeCell ref="G5097:H5097"/>
    <mergeCell ref="G5098:H5098"/>
    <mergeCell ref="G5099:H5099"/>
    <mergeCell ref="G5100:H5100"/>
    <mergeCell ref="G5102:H5102"/>
    <mergeCell ref="G5103:H5103"/>
    <mergeCell ref="G5104:H5104"/>
    <mergeCell ref="G5107:H5107"/>
    <mergeCell ref="G5109:H5109"/>
    <mergeCell ref="G5110:H5110"/>
    <mergeCell ref="G5117:H5117"/>
    <mergeCell ref="G5118:H5118"/>
    <mergeCell ref="G5119:H5119"/>
    <mergeCell ref="G5120:H5120"/>
    <mergeCell ref="G5123:H5123"/>
    <mergeCell ref="G5124:H5124"/>
    <mergeCell ref="G5125:H5125"/>
    <mergeCell ref="G5126:H5126"/>
    <mergeCell ref="G5128:H5128"/>
    <mergeCell ref="G5129:H5129"/>
    <mergeCell ref="G5130:H5130"/>
    <mergeCell ref="G5131:H5131"/>
    <mergeCell ref="G5132:H5132"/>
    <mergeCell ref="G5133:H5133"/>
    <mergeCell ref="G5136:H5136"/>
    <mergeCell ref="G5137:H5137"/>
    <mergeCell ref="G5139:H5139"/>
    <mergeCell ref="G5145:H5145"/>
    <mergeCell ref="G5146:H5146"/>
    <mergeCell ref="G5147:H5147"/>
    <mergeCell ref="G5149:H5149"/>
    <mergeCell ref="G5158:H5158"/>
    <mergeCell ref="G5159:H5159"/>
    <mergeCell ref="G5160:H5160"/>
    <mergeCell ref="G5161:H5161"/>
    <mergeCell ref="G5164:H5164"/>
    <mergeCell ref="G5166:H5166"/>
    <mergeCell ref="G5167:H5167"/>
    <mergeCell ref="G5172:H5172"/>
    <mergeCell ref="G5173:H5173"/>
    <mergeCell ref="G5174:H5174"/>
    <mergeCell ref="G5175:H5175"/>
    <mergeCell ref="G5176:H5176"/>
    <mergeCell ref="G5177:H5177"/>
    <mergeCell ref="G5178:H5178"/>
    <mergeCell ref="G5280:H5280"/>
    <mergeCell ref="G5282:H5282"/>
    <mergeCell ref="G5284:H5284"/>
    <mergeCell ref="G5286:H5286"/>
    <mergeCell ref="G5288:H5288"/>
    <mergeCell ref="G5296:H5296"/>
    <mergeCell ref="G5303:H5303"/>
    <mergeCell ref="G5308:H5308"/>
    <mergeCell ref="G5309:H5309"/>
    <mergeCell ref="G5311:H5311"/>
    <mergeCell ref="G5320:H5320"/>
    <mergeCell ref="G5323:H5323"/>
    <mergeCell ref="G5325:H5325"/>
    <mergeCell ref="G5332:H5332"/>
    <mergeCell ref="G5345:H5345"/>
    <mergeCell ref="G5346:H5346"/>
    <mergeCell ref="G5348:H5348"/>
    <mergeCell ref="G5349:H5349"/>
    <mergeCell ref="G5350:H5350"/>
    <mergeCell ref="G5361:H5361"/>
    <mergeCell ref="G5362:H5362"/>
    <mergeCell ref="G5363:H5363"/>
    <mergeCell ref="G5364:H5364"/>
    <mergeCell ref="G5368:H5368"/>
    <mergeCell ref="G5369:H5369"/>
    <mergeCell ref="G5371:H5371"/>
    <mergeCell ref="G5372:H5372"/>
    <mergeCell ref="G5374:H5374"/>
    <mergeCell ref="G5179:H5179"/>
    <mergeCell ref="G5180:H5180"/>
    <mergeCell ref="G5181:H5181"/>
    <mergeCell ref="G5182:H5182"/>
    <mergeCell ref="G5189:H5189"/>
    <mergeCell ref="G5190:H5190"/>
    <mergeCell ref="G5192:H5192"/>
    <mergeCell ref="G5193:H5193"/>
    <mergeCell ref="G5196:H5196"/>
    <mergeCell ref="G5197:H5197"/>
    <mergeCell ref="G5201:H5201"/>
    <mergeCell ref="G5205:H5205"/>
    <mergeCell ref="G5209:H5209"/>
    <mergeCell ref="G5210:H5210"/>
    <mergeCell ref="G5212:H5212"/>
    <mergeCell ref="G5213:H5213"/>
    <mergeCell ref="G5214:H5214"/>
    <mergeCell ref="G5215:H5215"/>
    <mergeCell ref="G5216:H5216"/>
    <mergeCell ref="G5217:H5217"/>
    <mergeCell ref="G5219:H5219"/>
    <mergeCell ref="G5220:H5220"/>
    <mergeCell ref="G5224:H5224"/>
    <mergeCell ref="G5227:H5227"/>
    <mergeCell ref="G5228:H5228"/>
    <mergeCell ref="G5233:H5233"/>
    <mergeCell ref="G5236:H5236"/>
    <mergeCell ref="G5237:H5237"/>
    <mergeCell ref="G5241:H5241"/>
    <mergeCell ref="G5242:H5242"/>
    <mergeCell ref="G5244:H5244"/>
    <mergeCell ref="G5248:H5248"/>
    <mergeCell ref="G5249:H5249"/>
    <mergeCell ref="G5250:H5250"/>
    <mergeCell ref="G5261:H5261"/>
    <mergeCell ref="G5262:H5262"/>
    <mergeCell ref="G5263:H5263"/>
    <mergeCell ref="G5264:H5264"/>
    <mergeCell ref="G5265:H5265"/>
    <mergeCell ref="G5268:H5268"/>
    <mergeCell ref="G5276:H5276"/>
    <mergeCell ref="G5277:H5277"/>
    <mergeCell ref="G5376:H5376"/>
    <mergeCell ref="G5377:H5377"/>
    <mergeCell ref="G5379:H5379"/>
    <mergeCell ref="G5380:H5380"/>
    <mergeCell ref="G5381:H5381"/>
    <mergeCell ref="G5382:H5382"/>
    <mergeCell ref="G5383:H5383"/>
    <mergeCell ref="G5495:H5495"/>
    <mergeCell ref="G5499:H5499"/>
    <mergeCell ref="G5501:H5501"/>
    <mergeCell ref="G5504:H5504"/>
    <mergeCell ref="G5510:H5510"/>
    <mergeCell ref="G5511:H5511"/>
    <mergeCell ref="G5516:H5516"/>
    <mergeCell ref="G5517:H5517"/>
    <mergeCell ref="G5526:H5526"/>
    <mergeCell ref="G5531:H5531"/>
    <mergeCell ref="G5534:H5534"/>
    <mergeCell ref="G5535:H5535"/>
    <mergeCell ref="G5537:H5537"/>
    <mergeCell ref="G5539:H5539"/>
    <mergeCell ref="G5598:H5598"/>
    <mergeCell ref="G5599:H5599"/>
    <mergeCell ref="G5604:H5604"/>
    <mergeCell ref="G5610:H5610"/>
    <mergeCell ref="G5614:H5614"/>
    <mergeCell ref="G5618:H5618"/>
    <mergeCell ref="G5627:H5627"/>
    <mergeCell ref="G5628:H5628"/>
    <mergeCell ref="G5631:H5631"/>
    <mergeCell ref="G5634:H5634"/>
    <mergeCell ref="G5636:H5636"/>
    <mergeCell ref="G5639:H5639"/>
    <mergeCell ref="G5642:H5642"/>
    <mergeCell ref="G5643:H5643"/>
    <mergeCell ref="G6111:H6111"/>
    <mergeCell ref="G6114:H6114"/>
    <mergeCell ref="G6116:H6116"/>
    <mergeCell ref="G6117:H6117"/>
    <mergeCell ref="G6124:H6124"/>
    <mergeCell ref="G6128:H6128"/>
    <mergeCell ref="G6134:H6134"/>
    <mergeCell ref="G6135:H6135"/>
    <mergeCell ref="G6136:H6136"/>
    <mergeCell ref="G6146:H6146"/>
    <mergeCell ref="G6152:H6152"/>
    <mergeCell ref="G6153:H6153"/>
    <mergeCell ref="G6154:H6154"/>
    <mergeCell ref="G6155:H6155"/>
    <mergeCell ref="G6156:H6156"/>
    <mergeCell ref="G6157:H6157"/>
    <mergeCell ref="G6158:H6158"/>
    <mergeCell ref="G6159:H6159"/>
    <mergeCell ref="G6160:H6160"/>
    <mergeCell ref="G6162:H6162"/>
    <mergeCell ref="G6167:H6167"/>
    <mergeCell ref="G6169:H6169"/>
    <mergeCell ref="G6172:H6172"/>
    <mergeCell ref="G6173:H6173"/>
    <mergeCell ref="G6179:H6179"/>
    <mergeCell ref="G6181:H6181"/>
    <mergeCell ref="G6182:H6182"/>
    <mergeCell ref="G6184:H6184"/>
    <mergeCell ref="G6185:H6185"/>
    <mergeCell ref="G6187:H6187"/>
    <mergeCell ref="G6189:H6189"/>
    <mergeCell ref="G6190:H6190"/>
    <mergeCell ref="G6195:H6195"/>
    <mergeCell ref="G6200:H6200"/>
    <mergeCell ref="G6203:H6203"/>
    <mergeCell ref="G6206:H6206"/>
    <mergeCell ref="G6211:H6211"/>
    <mergeCell ref="G6212:H6212"/>
    <mergeCell ref="G6213:H6213"/>
    <mergeCell ref="G6215:H6215"/>
    <mergeCell ref="G6220:H6220"/>
    <mergeCell ref="G6225:H6225"/>
    <mergeCell ref="G6226:H6226"/>
    <mergeCell ref="G6227:H6227"/>
    <mergeCell ref="G6230:H6230"/>
    <mergeCell ref="G6231:H6231"/>
    <mergeCell ref="G6232:H6232"/>
    <mergeCell ref="G6233:H6233"/>
    <mergeCell ref="G6234:H6234"/>
    <mergeCell ref="G6235:H6235"/>
    <mergeCell ref="G6236:H6236"/>
    <mergeCell ref="G6237:H6237"/>
    <mergeCell ref="G6245:H6245"/>
    <mergeCell ref="G6249:H6249"/>
    <mergeCell ref="G6255:H6255"/>
    <mergeCell ref="G6257:H6257"/>
    <mergeCell ref="G6258:H6258"/>
    <mergeCell ref="G6262:H6262"/>
    <mergeCell ref="G6265:H6265"/>
    <mergeCell ref="G6266:H6266"/>
    <mergeCell ref="G6268:H6268"/>
    <mergeCell ref="G6269:H6269"/>
    <mergeCell ref="G6271:H6271"/>
    <mergeCell ref="G6278:H6278"/>
    <mergeCell ref="G6279:H6279"/>
    <mergeCell ref="G6283:H6283"/>
    <mergeCell ref="G6294:H6294"/>
    <mergeCell ref="G6297:H6297"/>
    <mergeCell ref="G6298:H6298"/>
    <mergeCell ref="G6301:H6301"/>
    <mergeCell ref="G6302:H6302"/>
    <mergeCell ref="G6308:H6308"/>
    <mergeCell ref="G6309:H6309"/>
    <mergeCell ref="G6313:H6313"/>
    <mergeCell ref="G6314:H6314"/>
    <mergeCell ref="G6317:H6317"/>
    <mergeCell ref="G6321:H6321"/>
    <mergeCell ref="G6325:H6325"/>
    <mergeCell ref="G6329:H6329"/>
    <mergeCell ref="G6330:H6330"/>
    <mergeCell ref="G6331:H6331"/>
    <mergeCell ref="G6332:H6332"/>
    <mergeCell ref="G6335:H6335"/>
    <mergeCell ref="G6338:H6338"/>
    <mergeCell ref="G6340:H6340"/>
    <mergeCell ref="G6341:H6341"/>
    <mergeCell ref="G6344:H6344"/>
    <mergeCell ref="G6351:H6351"/>
    <mergeCell ref="G6352:H6352"/>
    <mergeCell ref="G6354:H6354"/>
    <mergeCell ref="G6356:H6356"/>
    <mergeCell ref="G6357:H6357"/>
    <mergeCell ref="G6358:H6358"/>
    <mergeCell ref="G6359:H6359"/>
    <mergeCell ref="G6363:H6363"/>
    <mergeCell ref="G6366:H6366"/>
    <mergeCell ref="G6368:H6368"/>
    <mergeCell ref="G6369:H6369"/>
    <mergeCell ref="G5545:H5545"/>
    <mergeCell ref="G5555:H5555"/>
    <mergeCell ref="G5557:H5557"/>
    <mergeCell ref="G5564:H5564"/>
    <mergeCell ref="G5566:H5566"/>
    <mergeCell ref="G5573:H5573"/>
    <mergeCell ref="G5575:H5575"/>
    <mergeCell ref="G5579:H5579"/>
    <mergeCell ref="G5586:H5586"/>
    <mergeCell ref="G5587:H5587"/>
    <mergeCell ref="G5588:H5588"/>
    <mergeCell ref="G5589:H5589"/>
    <mergeCell ref="G5590:H5590"/>
    <mergeCell ref="G5591:H5591"/>
    <mergeCell ref="G5389:H5389"/>
    <mergeCell ref="G5393:H5393"/>
    <mergeCell ref="G5394:H5394"/>
    <mergeCell ref="G5395:H5395"/>
    <mergeCell ref="G5396:H5396"/>
    <mergeCell ref="G5398:H5398"/>
    <mergeCell ref="G5399:H5399"/>
    <mergeCell ref="G5403:H5403"/>
    <mergeCell ref="G5404:H5404"/>
    <mergeCell ref="G5405:H5405"/>
    <mergeCell ref="G5411:H5411"/>
    <mergeCell ref="G5416:H5416"/>
    <mergeCell ref="G5417:H5417"/>
    <mergeCell ref="G5419:H5419"/>
    <mergeCell ref="G5422:H5422"/>
    <mergeCell ref="G5423:H5423"/>
    <mergeCell ref="G5434:H5434"/>
    <mergeCell ref="G5444:H5444"/>
    <mergeCell ref="G5445:H5445"/>
    <mergeCell ref="G5448:H5448"/>
    <mergeCell ref="G5450:H5450"/>
    <mergeCell ref="G5452:H5452"/>
    <mergeCell ref="G5455:H5455"/>
    <mergeCell ref="G5462:H5462"/>
    <mergeCell ref="G5463:H5463"/>
    <mergeCell ref="G5470:H5470"/>
    <mergeCell ref="G5471:H5471"/>
    <mergeCell ref="G5472:H5472"/>
    <mergeCell ref="G5473:H5473"/>
    <mergeCell ref="G5474:H5474"/>
    <mergeCell ref="G5475:H5475"/>
    <mergeCell ref="G5476:H5476"/>
    <mergeCell ref="G5477:H5477"/>
    <mergeCell ref="G5478:H5478"/>
    <mergeCell ref="G5479:H5479"/>
    <mergeCell ref="G5480:H5480"/>
    <mergeCell ref="G5481:H5481"/>
    <mergeCell ref="G5482:H5482"/>
    <mergeCell ref="G5483:H5483"/>
    <mergeCell ref="G5484:H5484"/>
    <mergeCell ref="G5486:H5486"/>
    <mergeCell ref="G5490:H5490"/>
    <mergeCell ref="G5645:H5645"/>
    <mergeCell ref="G5646:H5646"/>
    <mergeCell ref="G5652:H5652"/>
    <mergeCell ref="G5653:H5653"/>
    <mergeCell ref="G5654:H5654"/>
    <mergeCell ref="G5655:H5655"/>
    <mergeCell ref="G5656:H5656"/>
    <mergeCell ref="G5747:H5747"/>
    <mergeCell ref="G5748:H5748"/>
    <mergeCell ref="G5749:H5749"/>
    <mergeCell ref="G5753:H5753"/>
    <mergeCell ref="G5754:H5754"/>
    <mergeCell ref="G5760:H5760"/>
    <mergeCell ref="G5761:H5761"/>
    <mergeCell ref="G5763:H5763"/>
    <mergeCell ref="G5764:H5764"/>
    <mergeCell ref="G5771:H5771"/>
    <mergeCell ref="G5773:H5773"/>
    <mergeCell ref="G5774:H5774"/>
    <mergeCell ref="G5783:H5783"/>
    <mergeCell ref="G5784:H5784"/>
    <mergeCell ref="G5796:H5796"/>
    <mergeCell ref="G5797:H5797"/>
    <mergeCell ref="G5804:H5804"/>
    <mergeCell ref="G5805:H5805"/>
    <mergeCell ref="G5806:H5806"/>
    <mergeCell ref="G5808:H5808"/>
    <mergeCell ref="G5820:H5820"/>
    <mergeCell ref="G5822:H5822"/>
    <mergeCell ref="G5823:H5823"/>
    <mergeCell ref="G5828:H5828"/>
    <mergeCell ref="G5838:H5838"/>
    <mergeCell ref="G5843:H5843"/>
    <mergeCell ref="G5847:H5847"/>
    <mergeCell ref="G5848:H5848"/>
    <mergeCell ref="G5657:H5657"/>
    <mergeCell ref="G5668:H5668"/>
    <mergeCell ref="G5670:H5670"/>
    <mergeCell ref="G5671:H5671"/>
    <mergeCell ref="G5673:H5673"/>
    <mergeCell ref="G5674:H5674"/>
    <mergeCell ref="G5675:H5675"/>
    <mergeCell ref="G5676:H5676"/>
    <mergeCell ref="G5680:H5680"/>
    <mergeCell ref="G5687:H5687"/>
    <mergeCell ref="G5692:H5692"/>
    <mergeCell ref="G5694:H5694"/>
    <mergeCell ref="G5695:H5695"/>
    <mergeCell ref="G5698:H5698"/>
    <mergeCell ref="G5699:H5699"/>
    <mergeCell ref="G5700:H5700"/>
    <mergeCell ref="G5701:H5701"/>
    <mergeCell ref="G5706:H5706"/>
    <mergeCell ref="G5710:H5710"/>
    <mergeCell ref="G5712:H5712"/>
    <mergeCell ref="G5715:H5715"/>
    <mergeCell ref="G5718:H5718"/>
    <mergeCell ref="G5719:H5719"/>
    <mergeCell ref="G5722:H5722"/>
    <mergeCell ref="G5723:H5723"/>
    <mergeCell ref="G5727:H5727"/>
    <mergeCell ref="G5728:H5728"/>
    <mergeCell ref="G5729:H5729"/>
    <mergeCell ref="G5731:H5731"/>
    <mergeCell ref="G5733:H5733"/>
    <mergeCell ref="G5734:H5734"/>
    <mergeCell ref="G5735:H5735"/>
    <mergeCell ref="G5736:H5736"/>
    <mergeCell ref="G5737:H5737"/>
    <mergeCell ref="G5738:H5738"/>
    <mergeCell ref="G5739:H5739"/>
    <mergeCell ref="G5740:H5740"/>
    <mergeCell ref="G5741:H5741"/>
    <mergeCell ref="G5742:H5742"/>
    <mergeCell ref="G5744:H5744"/>
    <mergeCell ref="G5745:H5745"/>
    <mergeCell ref="G5746:H5746"/>
    <mergeCell ref="G5856:H5856"/>
    <mergeCell ref="G5860:H5860"/>
    <mergeCell ref="G5861:H5861"/>
    <mergeCell ref="G5863:H5863"/>
    <mergeCell ref="G5864:H5864"/>
    <mergeCell ref="G5870:H5870"/>
    <mergeCell ref="G5881:H5881"/>
    <mergeCell ref="G6018:H6018"/>
    <mergeCell ref="G6019:H6019"/>
    <mergeCell ref="G6020:H6020"/>
    <mergeCell ref="G6025:H6025"/>
    <mergeCell ref="G6026:H6026"/>
    <mergeCell ref="G6027:H6027"/>
    <mergeCell ref="G6028:H6028"/>
    <mergeCell ref="G6029:H6029"/>
    <mergeCell ref="G6030:H6030"/>
    <mergeCell ref="G6032:H6032"/>
    <mergeCell ref="G6033:H6033"/>
    <mergeCell ref="G6034:H6034"/>
    <mergeCell ref="G6038:H6038"/>
    <mergeCell ref="G6040:H6040"/>
    <mergeCell ref="G6373:H6373"/>
    <mergeCell ref="G6376:H6376"/>
    <mergeCell ref="G6383:H6383"/>
    <mergeCell ref="G6384:H6384"/>
    <mergeCell ref="G6385:H6385"/>
    <mergeCell ref="G6386:H6386"/>
    <mergeCell ref="G6389:H6389"/>
    <mergeCell ref="G6390:H6390"/>
    <mergeCell ref="G6391:H6391"/>
    <mergeCell ref="G6395:H6395"/>
    <mergeCell ref="G6396:H6396"/>
    <mergeCell ref="G6397:H6397"/>
    <mergeCell ref="G6402:H6402"/>
    <mergeCell ref="G6403:H6403"/>
    <mergeCell ref="G6409:H6409"/>
    <mergeCell ref="G6410:H6410"/>
    <mergeCell ref="G6413:H6413"/>
    <mergeCell ref="G6414:H6414"/>
    <mergeCell ref="G6416:H6416"/>
    <mergeCell ref="G6421:H6421"/>
    <mergeCell ref="G6425:H6425"/>
    <mergeCell ref="G6429:H6429"/>
    <mergeCell ref="G6433:H6433"/>
    <mergeCell ref="G6434:H6434"/>
    <mergeCell ref="G6435:H6435"/>
    <mergeCell ref="G6436:H6436"/>
    <mergeCell ref="G6437:H6437"/>
    <mergeCell ref="G6441:H6441"/>
    <mergeCell ref="G6442:H6442"/>
    <mergeCell ref="G6443:H6443"/>
    <mergeCell ref="G6444:H6444"/>
    <mergeCell ref="G6446:H6446"/>
    <mergeCell ref="G6447:H6447"/>
    <mergeCell ref="G6452:H6452"/>
    <mergeCell ref="G6455:H6455"/>
    <mergeCell ref="G6456:H6456"/>
    <mergeCell ref="G6459:H6459"/>
    <mergeCell ref="G6465:H6465"/>
    <mergeCell ref="G6468:H6468"/>
    <mergeCell ref="G6469:H6469"/>
    <mergeCell ref="G6470:H6470"/>
    <mergeCell ref="G6481:H6481"/>
    <mergeCell ref="G6489:H6489"/>
    <mergeCell ref="G6495:H6495"/>
    <mergeCell ref="G6505:H6505"/>
    <mergeCell ref="G6509:H6509"/>
    <mergeCell ref="G6510:H6510"/>
    <mergeCell ref="G6515:H6515"/>
    <mergeCell ref="G6523:H6523"/>
    <mergeCell ref="G7011:H7011"/>
    <mergeCell ref="G7016:H7016"/>
    <mergeCell ref="G7024:H7024"/>
    <mergeCell ref="G7027:H7027"/>
    <mergeCell ref="G7031:H7031"/>
    <mergeCell ref="G7033:H7033"/>
    <mergeCell ref="G7037:H7037"/>
    <mergeCell ref="G7038:H7038"/>
    <mergeCell ref="G7039:H7039"/>
    <mergeCell ref="G7041:H7041"/>
    <mergeCell ref="G7044:H7044"/>
    <mergeCell ref="G7045:H7045"/>
    <mergeCell ref="G7046:H7046"/>
    <mergeCell ref="G7047:H7047"/>
    <mergeCell ref="G6857:H6857"/>
    <mergeCell ref="G6862:H6862"/>
    <mergeCell ref="G6863:H6863"/>
    <mergeCell ref="G6866:H6866"/>
    <mergeCell ref="G6867:H6867"/>
    <mergeCell ref="G6869:H6869"/>
    <mergeCell ref="G6871:H6871"/>
    <mergeCell ref="G6872:H6872"/>
    <mergeCell ref="G6873:H6873"/>
    <mergeCell ref="G6875:H6875"/>
    <mergeCell ref="G6876:H6876"/>
    <mergeCell ref="G6877:H6877"/>
    <mergeCell ref="G6878:H6878"/>
    <mergeCell ref="G6880:H6880"/>
    <mergeCell ref="G6896:H6896"/>
    <mergeCell ref="G6897:H6897"/>
    <mergeCell ref="G6898:H6898"/>
    <mergeCell ref="G6899:H6899"/>
    <mergeCell ref="G6900:H6900"/>
    <mergeCell ref="G6901:H6901"/>
    <mergeCell ref="G6902:H6902"/>
    <mergeCell ref="G6903:H6903"/>
    <mergeCell ref="G6909:H6909"/>
    <mergeCell ref="G6913:H6913"/>
    <mergeCell ref="G6914:H6914"/>
    <mergeCell ref="G6916:H6916"/>
    <mergeCell ref="G6923:H6923"/>
    <mergeCell ref="G6929:H6929"/>
    <mergeCell ref="G6930:H6930"/>
    <mergeCell ref="G6931:H6931"/>
    <mergeCell ref="G6932:H6932"/>
    <mergeCell ref="G6937:H6937"/>
    <mergeCell ref="G6938:H6938"/>
    <mergeCell ref="G6939:H6939"/>
    <mergeCell ref="G6948:H6948"/>
    <mergeCell ref="G6950:H6950"/>
    <mergeCell ref="G6951:H6951"/>
    <mergeCell ref="G6952:H6952"/>
    <mergeCell ref="G6955:H6955"/>
    <mergeCell ref="G6956:H6956"/>
    <mergeCell ref="G6959:H6959"/>
    <mergeCell ref="G6961:H6961"/>
    <mergeCell ref="G7087:H7087"/>
    <mergeCell ref="G7094:H7094"/>
    <mergeCell ref="G7095:H7095"/>
    <mergeCell ref="G7105:H7105"/>
    <mergeCell ref="G7108:H7108"/>
    <mergeCell ref="G7109:H7109"/>
    <mergeCell ref="G7110:H7110"/>
    <mergeCell ref="G7215:H7215"/>
    <mergeCell ref="G7225:H7225"/>
    <mergeCell ref="G7226:H7226"/>
    <mergeCell ref="G7227:H7227"/>
    <mergeCell ref="G7238:H7238"/>
    <mergeCell ref="G7239:H7239"/>
    <mergeCell ref="G7240:H7240"/>
    <mergeCell ref="G7241:H7241"/>
    <mergeCell ref="G7244:H7244"/>
    <mergeCell ref="G7247:H7247"/>
    <mergeCell ref="G7249:H7249"/>
    <mergeCell ref="G7253:H7253"/>
    <mergeCell ref="G7255:H7255"/>
    <mergeCell ref="G7258:H7258"/>
    <mergeCell ref="G7111:H7111"/>
    <mergeCell ref="G7112:H7112"/>
    <mergeCell ref="G7115:H7115"/>
    <mergeCell ref="G7118:H7118"/>
    <mergeCell ref="G7119:H7119"/>
    <mergeCell ref="G7121:H7121"/>
    <mergeCell ref="G7125:H7125"/>
    <mergeCell ref="G7126:H7126"/>
    <mergeCell ref="G7127:H7127"/>
    <mergeCell ref="G7130:H7130"/>
    <mergeCell ref="G7131:H7131"/>
    <mergeCell ref="G7135:H7135"/>
    <mergeCell ref="G7136:H7136"/>
    <mergeCell ref="G7137:H7137"/>
    <mergeCell ref="G7138:H7138"/>
    <mergeCell ref="G7141:H7141"/>
    <mergeCell ref="G7144:H7144"/>
    <mergeCell ref="G7147:H7147"/>
    <mergeCell ref="G7153:H7153"/>
    <mergeCell ref="G7154:H7154"/>
    <mergeCell ref="G7155:H7155"/>
    <mergeCell ref="G7156:H7156"/>
    <mergeCell ref="G7157:H7157"/>
    <mergeCell ref="G7158:H7158"/>
    <mergeCell ref="G7161:H7161"/>
    <mergeCell ref="G7164:H7164"/>
    <mergeCell ref="G7165:H7165"/>
    <mergeCell ref="G7170:H7170"/>
    <mergeCell ref="G7173:H7173"/>
    <mergeCell ref="G7175:H7175"/>
    <mergeCell ref="G7176:H7176"/>
    <mergeCell ref="G7179:H7179"/>
    <mergeCell ref="G7180:H7180"/>
    <mergeCell ref="G7182:H7182"/>
    <mergeCell ref="G7183:H7183"/>
    <mergeCell ref="G7184:H7184"/>
    <mergeCell ref="G7185:H7185"/>
    <mergeCell ref="G7186:H7186"/>
    <mergeCell ref="G7187:H7187"/>
    <mergeCell ref="G7188:H7188"/>
    <mergeCell ref="G7189:H7189"/>
    <mergeCell ref="G7190:H7190"/>
    <mergeCell ref="G7263:H7263"/>
    <mergeCell ref="G7264:H7264"/>
    <mergeCell ref="G7265:H7265"/>
    <mergeCell ref="G7266:H7266"/>
    <mergeCell ref="G7267:H7267"/>
    <mergeCell ref="G7268:H7268"/>
    <mergeCell ref="G7274:H7274"/>
    <mergeCell ref="G7418:H7418"/>
    <mergeCell ref="G7434:H7434"/>
    <mergeCell ref="G7435:H7435"/>
    <mergeCell ref="G7437:H7437"/>
    <mergeCell ref="G7440:H7440"/>
    <mergeCell ref="G7441:H7441"/>
    <mergeCell ref="G7405:H7405"/>
    <mergeCell ref="G7411:H7411"/>
    <mergeCell ref="G7412:H7412"/>
    <mergeCell ref="G7413:H7413"/>
    <mergeCell ref="G7414:H7414"/>
    <mergeCell ref="G7415:H7415"/>
    <mergeCell ref="G7417:H7417"/>
    <mergeCell ref="G7275:H7275"/>
    <mergeCell ref="G7278:H7278"/>
    <mergeCell ref="G7279:H7279"/>
    <mergeCell ref="G7280:H7280"/>
    <mergeCell ref="G7281:H7281"/>
    <mergeCell ref="G7283:H7283"/>
    <mergeCell ref="G7285:H7285"/>
    <mergeCell ref="G7286:H7286"/>
    <mergeCell ref="G7287:H7287"/>
    <mergeCell ref="G7288:H7288"/>
    <mergeCell ref="G7289:H7289"/>
    <mergeCell ref="G7291:H7291"/>
    <mergeCell ref="G7295:H7295"/>
    <mergeCell ref="G7299:H7299"/>
    <mergeCell ref="G7300:H7300"/>
    <mergeCell ref="G7302:H7302"/>
    <mergeCell ref="G7303:H7303"/>
    <mergeCell ref="G7304:H7304"/>
    <mergeCell ref="G7308:H7308"/>
    <mergeCell ref="G7309:H7309"/>
    <mergeCell ref="G7310:H7310"/>
    <mergeCell ref="G7311:H7311"/>
    <mergeCell ref="G7313:H7313"/>
    <mergeCell ref="G7314:H7314"/>
    <mergeCell ref="G7315:H7315"/>
    <mergeCell ref="G7316:H7316"/>
    <mergeCell ref="G7317:H7317"/>
    <mergeCell ref="G7319:H7319"/>
    <mergeCell ref="G7320:H7320"/>
    <mergeCell ref="G7322:H7322"/>
    <mergeCell ref="G7323:H7323"/>
    <mergeCell ref="G7330:H7330"/>
    <mergeCell ref="G7339:H7339"/>
    <mergeCell ref="G7341:H7341"/>
    <mergeCell ref="G7342:H7342"/>
    <mergeCell ref="G7347:H7347"/>
    <mergeCell ref="G7350:H7350"/>
    <mergeCell ref="G7351:H7351"/>
    <mergeCell ref="G7357:H7357"/>
    <mergeCell ref="G7359:H7359"/>
    <mergeCell ref="G7360:H7360"/>
    <mergeCell ref="G7361:H7361"/>
    <mergeCell ref="G7366:H7366"/>
    <mergeCell ref="G7372:H7372"/>
    <mergeCell ref="G7377:H7377"/>
    <mergeCell ref="G7390:H7390"/>
    <mergeCell ref="G7393:H7393"/>
    <mergeCell ref="G7396:H7396"/>
    <mergeCell ref="G7399:H7399"/>
    <mergeCell ref="G6528:H6528"/>
    <mergeCell ref="G6530:H6530"/>
    <mergeCell ref="G6533:H6533"/>
    <mergeCell ref="G6534:H6534"/>
    <mergeCell ref="G6535:H6535"/>
    <mergeCell ref="G6538:H6538"/>
    <mergeCell ref="G6541:H6541"/>
    <mergeCell ref="G6546:H6546"/>
    <mergeCell ref="G6548:H6548"/>
    <mergeCell ref="G6549:H6549"/>
    <mergeCell ref="G6554:H6554"/>
    <mergeCell ref="G6555:H6555"/>
    <mergeCell ref="G6556:H6556"/>
    <mergeCell ref="G6560:H6560"/>
    <mergeCell ref="G6561:H6561"/>
    <mergeCell ref="G6562:H6562"/>
    <mergeCell ref="G6563:H6563"/>
    <mergeCell ref="G6564:H6564"/>
    <mergeCell ref="G6568:H6568"/>
    <mergeCell ref="G6572:H6572"/>
    <mergeCell ref="G6573:H6573"/>
    <mergeCell ref="G6577:H6577"/>
    <mergeCell ref="G6585:H6585"/>
    <mergeCell ref="G6586:H6586"/>
    <mergeCell ref="G6587:H6587"/>
    <mergeCell ref="G6588:H6588"/>
    <mergeCell ref="G6592:H6592"/>
    <mergeCell ref="G6596:H6596"/>
    <mergeCell ref="G6597:H6597"/>
    <mergeCell ref="G6599:H6599"/>
    <mergeCell ref="G6600:H6600"/>
    <mergeCell ref="G6604:H6604"/>
    <mergeCell ref="G6606:H6606"/>
    <mergeCell ref="G6607:H6607"/>
    <mergeCell ref="G6611:H6611"/>
    <mergeCell ref="G6614:H6614"/>
    <mergeCell ref="G6616:H6616"/>
    <mergeCell ref="G6617:H6617"/>
    <mergeCell ref="G6619:H6619"/>
    <mergeCell ref="G6623:H6623"/>
    <mergeCell ref="G6629:H6629"/>
    <mergeCell ref="G6630:H6630"/>
    <mergeCell ref="G6633:H6633"/>
    <mergeCell ref="G6648:H6648"/>
    <mergeCell ref="G6656:H6656"/>
    <mergeCell ref="G6657:H6657"/>
    <mergeCell ref="G6662:H6662"/>
    <mergeCell ref="G6664:H6664"/>
    <mergeCell ref="G6668:H6668"/>
    <mergeCell ref="G6784:H6784"/>
    <mergeCell ref="G6785:H6785"/>
    <mergeCell ref="G6787:H6787"/>
    <mergeCell ref="G6788:H6788"/>
    <mergeCell ref="G6794:H6794"/>
    <mergeCell ref="G6795:H6795"/>
    <mergeCell ref="G6796:H6796"/>
    <mergeCell ref="G6797:H6797"/>
    <mergeCell ref="G6801:H6801"/>
    <mergeCell ref="G6803:H6803"/>
    <mergeCell ref="G6804:H6804"/>
    <mergeCell ref="G6807:H6807"/>
    <mergeCell ref="G6808:H6808"/>
    <mergeCell ref="G6809:H6809"/>
    <mergeCell ref="G6812:H6812"/>
    <mergeCell ref="G6814:H6814"/>
    <mergeCell ref="G6817:H6817"/>
    <mergeCell ref="G6818:H6818"/>
    <mergeCell ref="G6819:H6819"/>
    <mergeCell ref="G6821:H6821"/>
    <mergeCell ref="G6822:H6822"/>
    <mergeCell ref="G6824:H6824"/>
    <mergeCell ref="G6826:H6826"/>
    <mergeCell ref="G6829:H6829"/>
    <mergeCell ref="G6830:H6830"/>
    <mergeCell ref="G6834:H6834"/>
    <mergeCell ref="G6839:H6839"/>
    <mergeCell ref="G6840:H6840"/>
    <mergeCell ref="G6671:H6671"/>
    <mergeCell ref="G6672:H6672"/>
    <mergeCell ref="G6673:H6673"/>
    <mergeCell ref="G6679:H6679"/>
    <mergeCell ref="G6680:H6680"/>
    <mergeCell ref="G6683:H6683"/>
    <mergeCell ref="G6689:H6689"/>
    <mergeCell ref="G6690:H6690"/>
    <mergeCell ref="G6691:H6691"/>
    <mergeCell ref="G6696:H6696"/>
    <mergeCell ref="G6700:H6700"/>
    <mergeCell ref="G6701:H6701"/>
    <mergeCell ref="G6704:H6704"/>
    <mergeCell ref="G6707:H6707"/>
    <mergeCell ref="G6708:H6708"/>
    <mergeCell ref="G6713:H6713"/>
    <mergeCell ref="G6714:H6714"/>
    <mergeCell ref="G6716:H6716"/>
    <mergeCell ref="G6719:H6719"/>
    <mergeCell ref="G6724:H6724"/>
    <mergeCell ref="G6727:H6727"/>
    <mergeCell ref="G6730:H6730"/>
    <mergeCell ref="G6731:H6731"/>
    <mergeCell ref="G6732:H6732"/>
    <mergeCell ref="G6733:H6733"/>
    <mergeCell ref="G6734:H6734"/>
    <mergeCell ref="G6736:H6736"/>
    <mergeCell ref="G6739:H6739"/>
    <mergeCell ref="G6740:H6740"/>
    <mergeCell ref="G6745:H6745"/>
    <mergeCell ref="G6747:H6747"/>
    <mergeCell ref="G6753:H6753"/>
    <mergeCell ref="G6757:H6757"/>
    <mergeCell ref="G6760:H6760"/>
    <mergeCell ref="G6761:H6761"/>
    <mergeCell ref="G6763:H6763"/>
    <mergeCell ref="G6769:H6769"/>
    <mergeCell ref="G6771:H6771"/>
    <mergeCell ref="G6774:H6774"/>
    <mergeCell ref="G6777:H6777"/>
    <mergeCell ref="G6779:H6779"/>
    <mergeCell ref="G6783:H6783"/>
    <mergeCell ref="G6843:H6843"/>
    <mergeCell ref="G6844:H6844"/>
    <mergeCell ref="G6847:H6847"/>
    <mergeCell ref="G6851:H6851"/>
    <mergeCell ref="G6852:H6852"/>
    <mergeCell ref="G6853:H6853"/>
    <mergeCell ref="G6854:H6854"/>
    <mergeCell ref="G6971:H6971"/>
    <mergeCell ref="G6973:H6973"/>
    <mergeCell ref="G6974:H6974"/>
    <mergeCell ref="G6977:H6977"/>
    <mergeCell ref="G6983:H6983"/>
    <mergeCell ref="G6986:H6986"/>
    <mergeCell ref="G6987:H6987"/>
    <mergeCell ref="G6991:H6991"/>
    <mergeCell ref="G6992:H6992"/>
    <mergeCell ref="G6995:H6995"/>
    <mergeCell ref="G6996:H6996"/>
    <mergeCell ref="G6999:H6999"/>
    <mergeCell ref="G7000:H7000"/>
    <mergeCell ref="G7002:H7002"/>
    <mergeCell ref="G7052:H7052"/>
    <mergeCell ref="G7053:H7053"/>
    <mergeCell ref="G7054:H7054"/>
    <mergeCell ref="G7055:H7055"/>
    <mergeCell ref="G7056:H7056"/>
    <mergeCell ref="G7061:H7061"/>
    <mergeCell ref="G7064:H7064"/>
    <mergeCell ref="G7066:H7066"/>
    <mergeCell ref="G7067:H7067"/>
    <mergeCell ref="G7068:H7068"/>
    <mergeCell ref="G7074:H7074"/>
    <mergeCell ref="G7075:H7075"/>
    <mergeCell ref="G7077:H7077"/>
    <mergeCell ref="G7078:H7078"/>
    <mergeCell ref="G7191:H7191"/>
    <mergeCell ref="G7192:H7192"/>
    <mergeCell ref="G7193:H7193"/>
    <mergeCell ref="G7195:H7195"/>
    <mergeCell ref="G7196:H7196"/>
    <mergeCell ref="G7201:H7201"/>
    <mergeCell ref="G7202:H7202"/>
    <mergeCell ref="G7203:H7203"/>
    <mergeCell ref="G7204:H7204"/>
    <mergeCell ref="G7206:H7206"/>
    <mergeCell ref="G7207:H7207"/>
    <mergeCell ref="G7208:H7208"/>
    <mergeCell ref="G7209:H7209"/>
    <mergeCell ref="G7213:H7213"/>
    <mergeCell ref="G10:H10"/>
    <mergeCell ref="G11:H11"/>
    <mergeCell ref="G12:H12"/>
    <mergeCell ref="G13:H13"/>
    <mergeCell ref="G14:H14"/>
    <mergeCell ref="G15:H15"/>
    <mergeCell ref="G16:H16"/>
    <mergeCell ref="G17:H17"/>
    <mergeCell ref="G20:H20"/>
    <mergeCell ref="G21:H21"/>
    <mergeCell ref="G25:H25"/>
    <mergeCell ref="G26:H26"/>
    <mergeCell ref="G31:H31"/>
    <mergeCell ref="G34:H34"/>
    <mergeCell ref="G38:H38"/>
    <mergeCell ref="G42:H42"/>
    <mergeCell ref="G43:H43"/>
    <mergeCell ref="G44:H44"/>
    <mergeCell ref="G46:H46"/>
    <mergeCell ref="G48:H48"/>
    <mergeCell ref="G64:H64"/>
    <mergeCell ref="G66:H66"/>
    <mergeCell ref="G68:H68"/>
    <mergeCell ref="G73:H73"/>
    <mergeCell ref="G76:H76"/>
    <mergeCell ref="G78:H78"/>
    <mergeCell ref="G80:H80"/>
    <mergeCell ref="G86:H86"/>
    <mergeCell ref="G87:H87"/>
    <mergeCell ref="G92:H92"/>
    <mergeCell ref="G93:H93"/>
    <mergeCell ref="G94:H94"/>
    <mergeCell ref="G95:H95"/>
    <mergeCell ref="G103:H103"/>
    <mergeCell ref="G111:H111"/>
    <mergeCell ref="G112:H112"/>
    <mergeCell ref="G114:H114"/>
    <mergeCell ref="G116:H116"/>
    <mergeCell ref="G118:H118"/>
    <mergeCell ref="G120:H120"/>
    <mergeCell ref="G121:H121"/>
    <mergeCell ref="G127:H127"/>
    <mergeCell ref="G132:H132"/>
    <mergeCell ref="G141:H141"/>
    <mergeCell ref="G142:H142"/>
    <mergeCell ref="G146:H146"/>
    <mergeCell ref="G147:H147"/>
    <mergeCell ref="G149:H149"/>
    <mergeCell ref="G155:H155"/>
    <mergeCell ref="G156:H156"/>
    <mergeCell ref="G158:H158"/>
    <mergeCell ref="G159:H159"/>
    <mergeCell ref="G161:H161"/>
    <mergeCell ref="G162:H162"/>
    <mergeCell ref="G163:H163"/>
    <mergeCell ref="G165:H165"/>
    <mergeCell ref="G166:H166"/>
    <mergeCell ref="G169:H169"/>
    <mergeCell ref="G170:H170"/>
    <mergeCell ref="G177:H177"/>
    <mergeCell ref="G183:H183"/>
    <mergeCell ref="G194:H194"/>
    <mergeCell ref="G205:H205"/>
    <mergeCell ref="G206:H206"/>
    <mergeCell ref="G207:H207"/>
    <mergeCell ref="G208:H208"/>
    <mergeCell ref="G209:H209"/>
    <mergeCell ref="G210:H210"/>
    <mergeCell ref="G213:H213"/>
    <mergeCell ref="G214:H214"/>
    <mergeCell ref="G215:H215"/>
    <mergeCell ref="G216:H216"/>
    <mergeCell ref="G217:H217"/>
    <mergeCell ref="G226:H226"/>
    <mergeCell ref="G227:H227"/>
    <mergeCell ref="G231:H231"/>
    <mergeCell ref="G237:H237"/>
    <mergeCell ref="G238:H238"/>
    <mergeCell ref="G239:H239"/>
    <mergeCell ref="G240:H240"/>
    <mergeCell ref="G241:H241"/>
    <mergeCell ref="G248:H248"/>
    <mergeCell ref="G249:H249"/>
    <mergeCell ref="G256:H256"/>
    <mergeCell ref="G257:H257"/>
    <mergeCell ref="G258:H258"/>
    <mergeCell ref="G262:H262"/>
    <mergeCell ref="G265:H265"/>
    <mergeCell ref="G267:H267"/>
    <mergeCell ref="G268:H268"/>
    <mergeCell ref="G269:H269"/>
    <mergeCell ref="G275:H275"/>
    <mergeCell ref="G285:H285"/>
    <mergeCell ref="G287:H287"/>
    <mergeCell ref="G288:H288"/>
    <mergeCell ref="G289:H289"/>
    <mergeCell ref="G292:H292"/>
    <mergeCell ref="G294:H294"/>
    <mergeCell ref="G295:H295"/>
    <mergeCell ref="G298:H298"/>
    <mergeCell ref="G303:H303"/>
    <mergeCell ref="G305:H305"/>
    <mergeCell ref="G306:H306"/>
    <mergeCell ref="G314:H314"/>
    <mergeCell ref="G317:H317"/>
    <mergeCell ref="G318:H318"/>
    <mergeCell ref="G319:H319"/>
    <mergeCell ref="G320:H320"/>
    <mergeCell ref="G321:H321"/>
    <mergeCell ref="G326:H326"/>
    <mergeCell ref="G329:H329"/>
    <mergeCell ref="G334:H334"/>
    <mergeCell ref="G342:H342"/>
    <mergeCell ref="G344:H344"/>
    <mergeCell ref="G346:H346"/>
    <mergeCell ref="G352:H352"/>
    <mergeCell ref="G353:H353"/>
    <mergeCell ref="G355:H355"/>
    <mergeCell ref="G361:H361"/>
    <mergeCell ref="G366:H366"/>
    <mergeCell ref="G372:H372"/>
    <mergeCell ref="G373:H373"/>
    <mergeCell ref="G374:H374"/>
    <mergeCell ref="G375:H375"/>
    <mergeCell ref="G376:H376"/>
    <mergeCell ref="G377:H377"/>
    <mergeCell ref="G380:H380"/>
    <mergeCell ref="G381:H381"/>
    <mergeCell ref="G386:H386"/>
    <mergeCell ref="G387:H387"/>
    <mergeCell ref="G388:H388"/>
    <mergeCell ref="G390:H390"/>
    <mergeCell ref="G392:H392"/>
    <mergeCell ref="G398:H398"/>
    <mergeCell ref="G405:H405"/>
    <mergeCell ref="G406:H406"/>
    <mergeCell ref="G407:H407"/>
    <mergeCell ref="G410:H410"/>
    <mergeCell ref="G415:H415"/>
    <mergeCell ref="G417:H417"/>
    <mergeCell ref="G420:H420"/>
    <mergeCell ref="G421:H421"/>
    <mergeCell ref="G422:H422"/>
    <mergeCell ref="G423:H423"/>
    <mergeCell ref="G425:H425"/>
    <mergeCell ref="G426:H426"/>
    <mergeCell ref="G427:H427"/>
    <mergeCell ref="G440:H440"/>
    <mergeCell ref="G443:H443"/>
    <mergeCell ref="G444:H444"/>
    <mergeCell ref="G446:H446"/>
    <mergeCell ref="G447:H447"/>
    <mergeCell ref="G448:H448"/>
    <mergeCell ref="G453:H453"/>
    <mergeCell ref="G454:H454"/>
    <mergeCell ref="G455:H455"/>
    <mergeCell ref="G456:H456"/>
    <mergeCell ref="G461:H461"/>
    <mergeCell ref="G465:H465"/>
    <mergeCell ref="G466:H466"/>
    <mergeCell ref="G470:H470"/>
    <mergeCell ref="G471:H471"/>
    <mergeCell ref="G472:H472"/>
    <mergeCell ref="G477:H477"/>
    <mergeCell ref="G479:H479"/>
    <mergeCell ref="G484:H484"/>
    <mergeCell ref="G487:H487"/>
    <mergeCell ref="G488:H488"/>
    <mergeCell ref="G504:H504"/>
    <mergeCell ref="G506:H506"/>
    <mergeCell ref="G514:H514"/>
    <mergeCell ref="G515:H515"/>
    <mergeCell ref="G516:H516"/>
    <mergeCell ref="G517:H517"/>
    <mergeCell ref="G530:H530"/>
    <mergeCell ref="G531:H531"/>
    <mergeCell ref="G532:H532"/>
    <mergeCell ref="G533:H533"/>
    <mergeCell ref="G539:H539"/>
    <mergeCell ref="G540:H540"/>
    <mergeCell ref="G541:H541"/>
    <mergeCell ref="G542:H542"/>
    <mergeCell ref="G543:H543"/>
    <mergeCell ref="G545:H545"/>
    <mergeCell ref="G546:H546"/>
    <mergeCell ref="G551:H551"/>
    <mergeCell ref="G552:H552"/>
    <mergeCell ref="G553:H553"/>
    <mergeCell ref="G554:H554"/>
    <mergeCell ref="G555:H555"/>
    <mergeCell ref="G557:H557"/>
    <mergeCell ref="G558:H558"/>
    <mergeCell ref="G560:H560"/>
    <mergeCell ref="G563:H563"/>
    <mergeCell ref="G564:H564"/>
    <mergeCell ref="G565:H565"/>
    <mergeCell ref="G573:H573"/>
    <mergeCell ref="G576:H576"/>
    <mergeCell ref="G591:H591"/>
    <mergeCell ref="G593:H593"/>
    <mergeCell ref="G594:H594"/>
    <mergeCell ref="G596:H596"/>
    <mergeCell ref="G598:H598"/>
    <mergeCell ref="G604:H604"/>
    <mergeCell ref="G606:H606"/>
    <mergeCell ref="G607:H607"/>
    <mergeCell ref="G613:H613"/>
    <mergeCell ref="G614:H614"/>
    <mergeCell ref="G615:H615"/>
    <mergeCell ref="G616:H616"/>
    <mergeCell ref="G622:H622"/>
    <mergeCell ref="G631:H631"/>
    <mergeCell ref="G636:H636"/>
    <mergeCell ref="G637:H637"/>
    <mergeCell ref="G638:H638"/>
    <mergeCell ref="G639:H639"/>
    <mergeCell ref="G648:H648"/>
    <mergeCell ref="G649:H649"/>
    <mergeCell ref="G650:H650"/>
    <mergeCell ref="G654:H654"/>
    <mergeCell ref="G657:H657"/>
    <mergeCell ref="G658:H658"/>
    <mergeCell ref="G660:H660"/>
    <mergeCell ref="G665:H665"/>
    <mergeCell ref="G666:H666"/>
    <mergeCell ref="G667:H667"/>
    <mergeCell ref="G668:H668"/>
    <mergeCell ref="G670:H670"/>
    <mergeCell ref="G671:H671"/>
    <mergeCell ref="G673:H673"/>
    <mergeCell ref="G674:H674"/>
    <mergeCell ref="G684:H684"/>
    <mergeCell ref="G685:H685"/>
    <mergeCell ref="G689:H689"/>
    <mergeCell ref="G699:H699"/>
    <mergeCell ref="G700:H700"/>
    <mergeCell ref="G705:H705"/>
    <mergeCell ref="G706:H706"/>
    <mergeCell ref="G710:H710"/>
    <mergeCell ref="G711:H711"/>
    <mergeCell ref="G713:H713"/>
    <mergeCell ref="G714:H714"/>
    <mergeCell ref="G719:H719"/>
    <mergeCell ref="G723:H723"/>
    <mergeCell ref="G724:H724"/>
    <mergeCell ref="G808:H808"/>
    <mergeCell ref="G809:H809"/>
    <mergeCell ref="G810:H810"/>
    <mergeCell ref="G811:H811"/>
    <mergeCell ref="G813:H813"/>
    <mergeCell ref="G818:H818"/>
    <mergeCell ref="G822:H822"/>
    <mergeCell ref="G824:H824"/>
    <mergeCell ref="G827:H827"/>
    <mergeCell ref="G829:H829"/>
    <mergeCell ref="G837:H837"/>
    <mergeCell ref="G840:H840"/>
    <mergeCell ref="G843:H843"/>
    <mergeCell ref="G844:H844"/>
    <mergeCell ref="G725:H725"/>
    <mergeCell ref="G729:H729"/>
    <mergeCell ref="G730:H730"/>
    <mergeCell ref="G737:H737"/>
    <mergeCell ref="G738:H738"/>
    <mergeCell ref="G739:H739"/>
    <mergeCell ref="G743:H743"/>
    <mergeCell ref="G744:H744"/>
    <mergeCell ref="G745:H745"/>
    <mergeCell ref="G746:H746"/>
    <mergeCell ref="G749:H749"/>
    <mergeCell ref="G750:H750"/>
    <mergeCell ref="G751:H751"/>
    <mergeCell ref="G753:H753"/>
    <mergeCell ref="G754:H754"/>
    <mergeCell ref="G755:H755"/>
    <mergeCell ref="G756:H756"/>
    <mergeCell ref="G757:H757"/>
    <mergeCell ref="G758:H758"/>
    <mergeCell ref="G759:H759"/>
    <mergeCell ref="G760:H760"/>
    <mergeCell ref="G761:H761"/>
    <mergeCell ref="G762:H762"/>
    <mergeCell ref="G763:H763"/>
    <mergeCell ref="G766:H766"/>
    <mergeCell ref="G767:H767"/>
    <mergeCell ref="G768:H768"/>
    <mergeCell ref="G771:H771"/>
    <mergeCell ref="G774:H774"/>
    <mergeCell ref="G777:H777"/>
    <mergeCell ref="G779:H779"/>
    <mergeCell ref="G780:H780"/>
    <mergeCell ref="G785:H785"/>
    <mergeCell ref="G786:H786"/>
    <mergeCell ref="G787:H787"/>
    <mergeCell ref="G788:H788"/>
    <mergeCell ref="G791:H791"/>
    <mergeCell ref="G794:H794"/>
    <mergeCell ref="G798:H798"/>
    <mergeCell ref="G799:H799"/>
    <mergeCell ref="G806:H806"/>
    <mergeCell ref="G807:H807"/>
    <mergeCell ref="G847:H847"/>
    <mergeCell ref="G854:H854"/>
    <mergeCell ref="G855:H855"/>
    <mergeCell ref="G858:H858"/>
    <mergeCell ref="G859:H859"/>
    <mergeCell ref="G860:H860"/>
    <mergeCell ref="G861:H861"/>
    <mergeCell ref="G1001:H1001"/>
    <mergeCell ref="G1009:H1009"/>
    <mergeCell ref="G1016:H1016"/>
    <mergeCell ref="G1017:H1017"/>
    <mergeCell ref="G1018:H1018"/>
    <mergeCell ref="G1019:H1019"/>
    <mergeCell ref="G1023:H1023"/>
    <mergeCell ref="G1024:H1024"/>
    <mergeCell ref="G1027:H1027"/>
    <mergeCell ref="G1036:H1036"/>
    <mergeCell ref="G1044:H1044"/>
    <mergeCell ref="G1052:H1052"/>
    <mergeCell ref="G1053:H1053"/>
    <mergeCell ref="G1054:H1054"/>
    <mergeCell ref="G862:H862"/>
    <mergeCell ref="G873:H873"/>
    <mergeCell ref="G874:H874"/>
    <mergeCell ref="G877:H877"/>
    <mergeCell ref="G878:H878"/>
    <mergeCell ref="G882:H882"/>
    <mergeCell ref="G889:H889"/>
    <mergeCell ref="G890:H890"/>
    <mergeCell ref="G891:H891"/>
    <mergeCell ref="G895:H895"/>
    <mergeCell ref="G902:H902"/>
    <mergeCell ref="G903:H903"/>
    <mergeCell ref="G906:H906"/>
    <mergeCell ref="G914:H914"/>
    <mergeCell ref="G915:H915"/>
    <mergeCell ref="G916:H916"/>
    <mergeCell ref="G917:H917"/>
    <mergeCell ref="G918:H918"/>
    <mergeCell ref="G919:H919"/>
    <mergeCell ref="G920:H920"/>
    <mergeCell ref="G924:H924"/>
    <mergeCell ref="G928:H928"/>
    <mergeCell ref="G929:H929"/>
    <mergeCell ref="G930:H930"/>
    <mergeCell ref="G936:H936"/>
    <mergeCell ref="G939:H939"/>
    <mergeCell ref="G944:H944"/>
    <mergeCell ref="G946:H946"/>
    <mergeCell ref="G948:H948"/>
    <mergeCell ref="G960:H960"/>
    <mergeCell ref="G963:H963"/>
    <mergeCell ref="G964:H964"/>
    <mergeCell ref="G968:H968"/>
    <mergeCell ref="G969:H969"/>
    <mergeCell ref="G970:H970"/>
    <mergeCell ref="G972:H972"/>
    <mergeCell ref="G973:H973"/>
    <mergeCell ref="G975:H975"/>
    <mergeCell ref="G976:H976"/>
    <mergeCell ref="G978:H978"/>
    <mergeCell ref="G983:H983"/>
    <mergeCell ref="G994:H994"/>
    <mergeCell ref="G1057:H1057"/>
    <mergeCell ref="G1061:H1061"/>
    <mergeCell ref="G1068:H1068"/>
    <mergeCell ref="G1070:H1070"/>
    <mergeCell ref="G1071:H1071"/>
    <mergeCell ref="G1072:H1072"/>
    <mergeCell ref="G1073:H1073"/>
    <mergeCell ref="G1074:H1074"/>
    <mergeCell ref="G1081:H1081"/>
    <mergeCell ref="G1086:H1086"/>
    <mergeCell ref="G1087:H1087"/>
    <mergeCell ref="G1095:H1095"/>
    <mergeCell ref="G1097:H1097"/>
    <mergeCell ref="G1098:H1098"/>
    <mergeCell ref="G1099:H1099"/>
    <mergeCell ref="G1102:H1102"/>
    <mergeCell ref="G1103:H1103"/>
    <mergeCell ref="G1108:H1108"/>
    <mergeCell ref="G1116:H1116"/>
    <mergeCell ref="G1117:H1117"/>
    <mergeCell ref="G1118:H1118"/>
    <mergeCell ref="G1125:H1125"/>
    <mergeCell ref="G1126:H1126"/>
    <mergeCell ref="G1127:H1127"/>
    <mergeCell ref="G1132:H1132"/>
    <mergeCell ref="G1136:H1136"/>
    <mergeCell ref="G1144:H1144"/>
    <mergeCell ref="G1147:H1147"/>
    <mergeCell ref="G1148:H1148"/>
    <mergeCell ref="G1153:H1153"/>
    <mergeCell ref="G1169:H1169"/>
    <mergeCell ref="G1176:H1176"/>
    <mergeCell ref="G1177:H1177"/>
    <mergeCell ref="G1182:H1182"/>
    <mergeCell ref="G1183:H1183"/>
    <mergeCell ref="G1191:H1191"/>
    <mergeCell ref="G1194:H1194"/>
    <mergeCell ref="G1195:H1195"/>
    <mergeCell ref="G1197:H1197"/>
    <mergeCell ref="G1201:H1201"/>
    <mergeCell ref="G1206:H1206"/>
    <mergeCell ref="G1215:H1215"/>
    <mergeCell ref="G1216:H1216"/>
    <mergeCell ref="G1217:H1217"/>
    <mergeCell ref="G1218:H1218"/>
    <mergeCell ref="G1223:H1223"/>
    <mergeCell ref="G1225:H1225"/>
    <mergeCell ref="G1226:H1226"/>
    <mergeCell ref="G1227:H1227"/>
    <mergeCell ref="G1228:H1228"/>
    <mergeCell ref="G1232:H1232"/>
    <mergeCell ref="G1233:H1233"/>
    <mergeCell ref="G1235:H1235"/>
    <mergeCell ref="G1236:H1236"/>
    <mergeCell ref="G1248:H1248"/>
    <mergeCell ref="G1249:H1249"/>
    <mergeCell ref="G1251:H1251"/>
    <mergeCell ref="G1257:H1257"/>
    <mergeCell ref="G1260:H1260"/>
    <mergeCell ref="G1261:H1261"/>
    <mergeCell ref="G1263:H1263"/>
    <mergeCell ref="G1264:H1264"/>
    <mergeCell ref="G1265:H1265"/>
    <mergeCell ref="G1266:H1266"/>
    <mergeCell ref="G1267:H1267"/>
    <mergeCell ref="G1269:H1269"/>
    <mergeCell ref="G1270:H1270"/>
    <mergeCell ref="G1272:H1272"/>
    <mergeCell ref="G1274:H1274"/>
    <mergeCell ref="G1280:H1280"/>
    <mergeCell ref="G1283:H1283"/>
    <mergeCell ref="G1284:H1284"/>
    <mergeCell ref="G1285:H1285"/>
    <mergeCell ref="G1287:H1287"/>
    <mergeCell ref="G1289:H1289"/>
    <mergeCell ref="G1291:H1291"/>
    <mergeCell ref="G1293:H1293"/>
    <mergeCell ref="G1294:H1294"/>
    <mergeCell ref="G1296:H1296"/>
    <mergeCell ref="G1300:H1300"/>
    <mergeCell ref="G1303:H1303"/>
    <mergeCell ref="G1306:H1306"/>
    <mergeCell ref="G1307:H1307"/>
    <mergeCell ref="G1310:H1310"/>
    <mergeCell ref="G1311:H1311"/>
    <mergeCell ref="G1313:H1313"/>
    <mergeCell ref="G1317:H1317"/>
    <mergeCell ref="G1326:H1326"/>
    <mergeCell ref="G1330:H1330"/>
    <mergeCell ref="G1332:H1332"/>
    <mergeCell ref="G1333:H1333"/>
    <mergeCell ref="G1334:H1334"/>
    <mergeCell ref="G1335:H1335"/>
    <mergeCell ref="G1337:H1337"/>
    <mergeCell ref="G1338:H1338"/>
    <mergeCell ref="G1343:H1343"/>
    <mergeCell ref="G1345:H1345"/>
    <mergeCell ref="G1346:H1346"/>
    <mergeCell ref="G1348:H1348"/>
    <mergeCell ref="G1349:H1349"/>
    <mergeCell ref="G1351:H1351"/>
    <mergeCell ref="G1352:H1352"/>
    <mergeCell ref="G1353:H1353"/>
    <mergeCell ref="G1356:H1356"/>
    <mergeCell ref="G1359:H1359"/>
    <mergeCell ref="G1361:H1361"/>
    <mergeCell ref="G1363:H1363"/>
    <mergeCell ref="G1366:H1366"/>
    <mergeCell ref="G1367:H1367"/>
    <mergeCell ref="G1376:H1376"/>
    <mergeCell ref="G1377:H1377"/>
    <mergeCell ref="G1378:H1378"/>
    <mergeCell ref="G1380:H1380"/>
    <mergeCell ref="G1383:H1383"/>
    <mergeCell ref="G1387:H1387"/>
    <mergeCell ref="G1388:H1388"/>
    <mergeCell ref="G1391:H1391"/>
    <mergeCell ref="G1392:H1392"/>
    <mergeCell ref="G1397:H1397"/>
    <mergeCell ref="G1398:H1398"/>
    <mergeCell ref="G1403:H1403"/>
    <mergeCell ref="G1414:H1414"/>
    <mergeCell ref="G1416:H1416"/>
    <mergeCell ref="G1417:H1417"/>
    <mergeCell ref="G1418:H1418"/>
    <mergeCell ref="G1423:H1423"/>
    <mergeCell ref="G1425:H1425"/>
    <mergeCell ref="G1426:H1426"/>
    <mergeCell ref="G1427:H1427"/>
    <mergeCell ref="G1428:H1428"/>
    <mergeCell ref="G1430:H1430"/>
    <mergeCell ref="G1434:H1434"/>
    <mergeCell ref="G1435:H1435"/>
    <mergeCell ref="G1437:H1437"/>
    <mergeCell ref="G1440:H1440"/>
    <mergeCell ref="G1441:H1441"/>
    <mergeCell ref="G1442:H1442"/>
    <mergeCell ref="G1443:H1443"/>
    <mergeCell ref="G1444:H1444"/>
    <mergeCell ref="G1445:H1445"/>
    <mergeCell ref="G1448:H1448"/>
    <mergeCell ref="G1452:H1452"/>
    <mergeCell ref="G1454:H1454"/>
    <mergeCell ref="G1458:H1458"/>
    <mergeCell ref="G1464:H1464"/>
    <mergeCell ref="G1466:H1466"/>
    <mergeCell ref="G1467:H1467"/>
    <mergeCell ref="G1468:H1468"/>
    <mergeCell ref="G1469:H1469"/>
    <mergeCell ref="G1470:H1470"/>
    <mergeCell ref="G1477:H1477"/>
    <mergeCell ref="G1480:H1480"/>
    <mergeCell ref="G1483:H1483"/>
    <mergeCell ref="G1484:H1484"/>
    <mergeCell ref="G1486:H1486"/>
    <mergeCell ref="G1488:H1488"/>
    <mergeCell ref="G1489:H1489"/>
    <mergeCell ref="G1499:H1499"/>
    <mergeCell ref="G1500:H1500"/>
    <mergeCell ref="G1502:H1502"/>
    <mergeCell ref="G1503:H1503"/>
    <mergeCell ref="G1505:H1505"/>
    <mergeCell ref="G1513:H1513"/>
    <mergeCell ref="G1516:H1516"/>
    <mergeCell ref="G1517:H1517"/>
    <mergeCell ref="G1520:H1520"/>
    <mergeCell ref="G1523:H1523"/>
    <mergeCell ref="G1524:H1524"/>
    <mergeCell ref="G1528:H1528"/>
    <mergeCell ref="G1531:H1531"/>
    <mergeCell ref="G1536:H1536"/>
    <mergeCell ref="G1537:H1537"/>
    <mergeCell ref="G1539:H1539"/>
    <mergeCell ref="G1541:H1541"/>
    <mergeCell ref="G1545:H1545"/>
    <mergeCell ref="G1551:H1551"/>
    <mergeCell ref="G1552:H1552"/>
    <mergeCell ref="G1555:H1555"/>
    <mergeCell ref="G1556:H1556"/>
    <mergeCell ref="G1564:H1564"/>
    <mergeCell ref="G1565:H1565"/>
    <mergeCell ref="G1566:H1566"/>
    <mergeCell ref="G1573:H1573"/>
    <mergeCell ref="G1574:H1574"/>
    <mergeCell ref="G1575:H1575"/>
    <mergeCell ref="G1581:H1581"/>
    <mergeCell ref="G1583:H1583"/>
    <mergeCell ref="G1584:H1584"/>
    <mergeCell ref="G1587:H1587"/>
    <mergeCell ref="G1592:H1592"/>
    <mergeCell ref="G1602:H1602"/>
    <mergeCell ref="G1603:H1603"/>
    <mergeCell ref="G1604:H1604"/>
    <mergeCell ref="G1605:H1605"/>
    <mergeCell ref="G1606:H1606"/>
    <mergeCell ref="G1615:H1615"/>
    <mergeCell ref="G1616:H1616"/>
    <mergeCell ref="G1618:H1618"/>
    <mergeCell ref="G1619:H1619"/>
    <mergeCell ref="G1620:H1620"/>
    <mergeCell ref="G1623:H1623"/>
    <mergeCell ref="G1624:H1624"/>
    <mergeCell ref="G1626:H1626"/>
    <mergeCell ref="G1627:H1627"/>
    <mergeCell ref="G1628:H1628"/>
    <mergeCell ref="G1634:H1634"/>
    <mergeCell ref="G1635:H1635"/>
    <mergeCell ref="G1636:H1636"/>
    <mergeCell ref="G1637:H1637"/>
    <mergeCell ref="G1638:H1638"/>
    <mergeCell ref="G1639:H1639"/>
    <mergeCell ref="G1641:H1641"/>
    <mergeCell ref="G1642:H1642"/>
    <mergeCell ref="G1643:H1643"/>
    <mergeCell ref="G1644:H1644"/>
    <mergeCell ref="G1652:H1652"/>
    <mergeCell ref="G1653:H1653"/>
    <mergeCell ref="G1654:H1654"/>
    <mergeCell ref="G1659:H1659"/>
    <mergeCell ref="G1664:H1664"/>
    <mergeCell ref="G1665:H1665"/>
    <mergeCell ref="G1666:H1666"/>
    <mergeCell ref="G1667:H1667"/>
    <mergeCell ref="G1668:H1668"/>
    <mergeCell ref="G1670:H1670"/>
    <mergeCell ref="G1671:H1671"/>
    <mergeCell ref="G1678:H1678"/>
    <mergeCell ref="G1679:H1679"/>
    <mergeCell ref="G1680:H1680"/>
    <mergeCell ref="G1682:H1682"/>
    <mergeCell ref="G1685:H1685"/>
    <mergeCell ref="G1692:H1692"/>
    <mergeCell ref="G1693:H1693"/>
    <mergeCell ref="G1705:H1705"/>
    <mergeCell ref="G1709:H1709"/>
    <mergeCell ref="G1710:H1710"/>
    <mergeCell ref="G1711:H1711"/>
    <mergeCell ref="G1715:H1715"/>
    <mergeCell ref="G1717:H1717"/>
    <mergeCell ref="G1718:H1718"/>
    <mergeCell ref="G1720:H1720"/>
    <mergeCell ref="G1726:H1726"/>
    <mergeCell ref="G1727:H1727"/>
    <mergeCell ref="G1728:H1728"/>
    <mergeCell ref="G1731:H1731"/>
    <mergeCell ref="G1732:H1732"/>
    <mergeCell ref="G1733:H1733"/>
    <mergeCell ref="G1738:H1738"/>
    <mergeCell ref="G1744:H1744"/>
    <mergeCell ref="G1745:H1745"/>
    <mergeCell ref="G1748:H1748"/>
    <mergeCell ref="G1750:H1750"/>
    <mergeCell ref="G1755:H1755"/>
    <mergeCell ref="G1758:H1758"/>
    <mergeCell ref="G1759:H1759"/>
    <mergeCell ref="G1762:H1762"/>
    <mergeCell ref="G1763:H1763"/>
    <mergeCell ref="G1765:H1765"/>
    <mergeCell ref="G1766:H1766"/>
    <mergeCell ref="G1767:H1767"/>
    <mergeCell ref="G1773:H1773"/>
    <mergeCell ref="G1774:H1774"/>
    <mergeCell ref="G1775:H1775"/>
    <mergeCell ref="G1776:H1776"/>
    <mergeCell ref="G1777:H1777"/>
    <mergeCell ref="G1778:H1778"/>
    <mergeCell ref="G1779:H1779"/>
    <mergeCell ref="G1782:H1782"/>
    <mergeCell ref="G1785:H1785"/>
    <mergeCell ref="G1789:H1789"/>
    <mergeCell ref="G1795:H1795"/>
    <mergeCell ref="G1798:H1798"/>
    <mergeCell ref="G1802:H1802"/>
    <mergeCell ref="G1804:H1804"/>
    <mergeCell ref="G1807:H1807"/>
    <mergeCell ref="G1808:H1808"/>
    <mergeCell ref="G1810:H1810"/>
    <mergeCell ref="G1811:H1811"/>
    <mergeCell ref="G1812:H1812"/>
    <mergeCell ref="G1813:H1813"/>
    <mergeCell ref="G1815:H1815"/>
    <mergeCell ref="G1816:H1816"/>
    <mergeCell ref="G1817:H1817"/>
    <mergeCell ref="G1819:H1819"/>
    <mergeCell ref="G1825:H1825"/>
    <mergeCell ref="G1827:H1827"/>
    <mergeCell ref="G1828:H1828"/>
    <mergeCell ref="G1829:H1829"/>
    <mergeCell ref="G1833:H1833"/>
    <mergeCell ref="G1837:H1837"/>
    <mergeCell ref="G1839:H1839"/>
    <mergeCell ref="G1844:H1844"/>
    <mergeCell ref="G1846:H1846"/>
    <mergeCell ref="G1847:H1847"/>
    <mergeCell ref="G1848:H1848"/>
    <mergeCell ref="G1850:H1850"/>
    <mergeCell ref="G1851:H1851"/>
    <mergeCell ref="G1852:H1852"/>
    <mergeCell ref="G1858:H1858"/>
    <mergeCell ref="G1863:H1863"/>
    <mergeCell ref="G1867:H1867"/>
    <mergeCell ref="G1973:H1973"/>
    <mergeCell ref="G1979:H1979"/>
    <mergeCell ref="G1981:H1981"/>
    <mergeCell ref="G1982:H1982"/>
    <mergeCell ref="G1989:H1989"/>
    <mergeCell ref="G1999:H1999"/>
    <mergeCell ref="G2004:H2004"/>
    <mergeCell ref="G2006:H2006"/>
    <mergeCell ref="G2007:H2007"/>
    <mergeCell ref="G2008:H2008"/>
    <mergeCell ref="G2011:H2011"/>
    <mergeCell ref="G2020:H2020"/>
    <mergeCell ref="G2021:H2021"/>
    <mergeCell ref="G2023:H2023"/>
    <mergeCell ref="G1868:H1868"/>
    <mergeCell ref="G1869:H1869"/>
    <mergeCell ref="G1872:H1872"/>
    <mergeCell ref="G1873:H1873"/>
    <mergeCell ref="G1874:H1874"/>
    <mergeCell ref="G1878:H1878"/>
    <mergeCell ref="G1880:H1880"/>
    <mergeCell ref="G1881:H1881"/>
    <mergeCell ref="G1884:H1884"/>
    <mergeCell ref="G1885:H1885"/>
    <mergeCell ref="G1887:H1887"/>
    <mergeCell ref="G1889:H1889"/>
    <mergeCell ref="G1894:H1894"/>
    <mergeCell ref="G1895:H1895"/>
    <mergeCell ref="G1896:H1896"/>
    <mergeCell ref="G1900:H1900"/>
    <mergeCell ref="G1904:H1904"/>
    <mergeCell ref="G1905:H1905"/>
    <mergeCell ref="G1911:H1911"/>
    <mergeCell ref="G1914:H1914"/>
    <mergeCell ref="G1915:H1915"/>
    <mergeCell ref="G1916:H1916"/>
    <mergeCell ref="G1925:H1925"/>
    <mergeCell ref="G1926:H1926"/>
    <mergeCell ref="G1927:H1927"/>
    <mergeCell ref="G1928:H1928"/>
    <mergeCell ref="G1930:H1930"/>
    <mergeCell ref="G1932:H1932"/>
    <mergeCell ref="G1936:H1936"/>
    <mergeCell ref="G1937:H1937"/>
    <mergeCell ref="G1938:H1938"/>
    <mergeCell ref="G1945:H1945"/>
    <mergeCell ref="G1946:H1946"/>
    <mergeCell ref="G1954:H1954"/>
    <mergeCell ref="G1957:H1957"/>
    <mergeCell ref="G1960:H1960"/>
    <mergeCell ref="G1961:H1961"/>
    <mergeCell ref="G1965:H1965"/>
    <mergeCell ref="G1968:H1968"/>
    <mergeCell ref="G1969:H1969"/>
    <mergeCell ref="G1971:H1971"/>
    <mergeCell ref="G1972:H1972"/>
    <mergeCell ref="G2043:H2043"/>
    <mergeCell ref="G2047:H2047"/>
    <mergeCell ref="G2049:H2049"/>
    <mergeCell ref="G2061:H2061"/>
    <mergeCell ref="G2063:H2063"/>
    <mergeCell ref="G2064:H2064"/>
    <mergeCell ref="G2076:H2076"/>
    <mergeCell ref="G2211:H2211"/>
    <mergeCell ref="G2213:H2213"/>
    <mergeCell ref="G2216:H2216"/>
    <mergeCell ref="G2218:H2218"/>
    <mergeCell ref="G2221:H2221"/>
    <mergeCell ref="G2230:H2230"/>
    <mergeCell ref="G2232:H2232"/>
    <mergeCell ref="G2234:H2234"/>
    <mergeCell ref="G2246:H2246"/>
    <mergeCell ref="G2247:H2247"/>
    <mergeCell ref="G2251:H2251"/>
    <mergeCell ref="G2257:H2257"/>
    <mergeCell ref="G2261:H2261"/>
    <mergeCell ref="G2262:H2262"/>
    <mergeCell ref="G2082:H2082"/>
    <mergeCell ref="G2091:H2091"/>
    <mergeCell ref="G2098:H2098"/>
    <mergeCell ref="G2103:H2103"/>
    <mergeCell ref="G2104:H2104"/>
    <mergeCell ref="G2109:H2109"/>
    <mergeCell ref="G2111:H2111"/>
    <mergeCell ref="G2117:H2117"/>
    <mergeCell ref="G2118:H2118"/>
    <mergeCell ref="G2119:H2119"/>
    <mergeCell ref="G2120:H2120"/>
    <mergeCell ref="G2123:H2123"/>
    <mergeCell ref="G2124:H2124"/>
    <mergeCell ref="G2125:H2125"/>
    <mergeCell ref="G2126:H2126"/>
    <mergeCell ref="G2127:H2127"/>
    <mergeCell ref="G2128:H2128"/>
    <mergeCell ref="G2130:H2130"/>
    <mergeCell ref="G2131:H2131"/>
    <mergeCell ref="G2133:H2133"/>
    <mergeCell ref="G2140:H2140"/>
    <mergeCell ref="G2141:H2141"/>
    <mergeCell ref="G2145:H2145"/>
    <mergeCell ref="G2146:H2146"/>
    <mergeCell ref="G2151:H2151"/>
    <mergeCell ref="G2156:H2156"/>
    <mergeCell ref="G2157:H2157"/>
    <mergeCell ref="G2162:H2162"/>
    <mergeCell ref="G2163:H2163"/>
    <mergeCell ref="G2165:H2165"/>
    <mergeCell ref="G2169:H2169"/>
    <mergeCell ref="G2180:H2180"/>
    <mergeCell ref="G2183:H2183"/>
    <mergeCell ref="G2185:H2185"/>
    <mergeCell ref="G2190:H2190"/>
    <mergeCell ref="G2191:H2191"/>
    <mergeCell ref="G2192:H2192"/>
    <mergeCell ref="G2196:H2196"/>
    <mergeCell ref="G2198:H2198"/>
    <mergeCell ref="G2199:H2199"/>
    <mergeCell ref="G2204:H2204"/>
    <mergeCell ref="G2208:H2208"/>
    <mergeCell ref="G2265:H2265"/>
    <mergeCell ref="G2268:H2268"/>
    <mergeCell ref="G2271:H2271"/>
    <mergeCell ref="G2280:H2280"/>
    <mergeCell ref="G2282:H2282"/>
    <mergeCell ref="G2283:H2283"/>
    <mergeCell ref="G2287:H2287"/>
    <mergeCell ref="G2291:H2291"/>
    <mergeCell ref="G2293:H2293"/>
    <mergeCell ref="G2299:H2299"/>
    <mergeCell ref="G2304:H2304"/>
    <mergeCell ref="G2308:H2308"/>
    <mergeCell ref="G2309:H2309"/>
    <mergeCell ref="G2312:H2312"/>
    <mergeCell ref="G2313:H2313"/>
    <mergeCell ref="G2315:H2315"/>
    <mergeCell ref="G2316:H2316"/>
    <mergeCell ref="G2318:H2318"/>
    <mergeCell ref="G2321:H2321"/>
    <mergeCell ref="G2322:H2322"/>
    <mergeCell ref="G2323:H2323"/>
    <mergeCell ref="G2325:H2325"/>
    <mergeCell ref="G2327:H2327"/>
    <mergeCell ref="G2328:H2328"/>
    <mergeCell ref="G2329:H2329"/>
    <mergeCell ref="G2331:H2331"/>
    <mergeCell ref="G2332:H2332"/>
    <mergeCell ref="G2335:H2335"/>
    <mergeCell ref="G2338:H2338"/>
    <mergeCell ref="G2339:H2339"/>
    <mergeCell ref="G2346:H2346"/>
    <mergeCell ref="G2349:H2349"/>
    <mergeCell ref="G2351:H2351"/>
    <mergeCell ref="G2355:H2355"/>
    <mergeCell ref="G2356:H2356"/>
    <mergeCell ref="G2358:H2358"/>
    <mergeCell ref="G2359:H2359"/>
    <mergeCell ref="G2371:H2371"/>
    <mergeCell ref="G2380:H2380"/>
    <mergeCell ref="G2381:H2381"/>
    <mergeCell ref="G2382:H2382"/>
    <mergeCell ref="G2383:H2383"/>
    <mergeCell ref="G2384:H2384"/>
    <mergeCell ref="G2385:H2385"/>
    <mergeCell ref="G2387:H2387"/>
    <mergeCell ref="G2389:H2389"/>
    <mergeCell ref="G2395:H2395"/>
    <mergeCell ref="G2410:H2410"/>
    <mergeCell ref="G2419:H2419"/>
    <mergeCell ref="G2420:H2420"/>
    <mergeCell ref="G2432:H2432"/>
    <mergeCell ref="G2433:H2433"/>
    <mergeCell ref="G2437:H2437"/>
    <mergeCell ref="G2439:H2439"/>
    <mergeCell ref="G2440:H2440"/>
    <mergeCell ref="G2445:H2445"/>
    <mergeCell ref="G2451:H2451"/>
    <mergeCell ref="G2452:H2452"/>
    <mergeCell ref="G2453:H2453"/>
    <mergeCell ref="G2454:H2454"/>
    <mergeCell ref="G2455:H2455"/>
    <mergeCell ref="G2462:H2462"/>
    <mergeCell ref="G2466:H2466"/>
    <mergeCell ref="G2467:H2467"/>
    <mergeCell ref="G2468:H2468"/>
    <mergeCell ref="G2469:H2469"/>
    <mergeCell ref="G2471:H2471"/>
    <mergeCell ref="G2476:H2476"/>
    <mergeCell ref="G2480:H2480"/>
    <mergeCell ref="G2481:H2481"/>
    <mergeCell ref="G2482:H2482"/>
    <mergeCell ref="G2489:H2489"/>
    <mergeCell ref="G2490:H2490"/>
    <mergeCell ref="G2491:H2491"/>
    <mergeCell ref="G2492:H2492"/>
    <mergeCell ref="G2494:H2494"/>
    <mergeCell ref="G2496:H2496"/>
    <mergeCell ref="G2498:H2498"/>
    <mergeCell ref="G2500:H2500"/>
    <mergeCell ref="G2501:H2501"/>
    <mergeCell ref="G2502:H2502"/>
    <mergeCell ref="G2503:H2503"/>
    <mergeCell ref="G2504:H2504"/>
    <mergeCell ref="G2505:H2505"/>
    <mergeCell ref="G2506:H2506"/>
    <mergeCell ref="G2507:H2507"/>
    <mergeCell ref="G2508:H2508"/>
    <mergeCell ref="G2511:H2511"/>
    <mergeCell ref="G2512:H2512"/>
    <mergeCell ref="G2513:H2513"/>
    <mergeCell ref="G2518:H2518"/>
    <mergeCell ref="G2519:H2519"/>
    <mergeCell ref="G2520:H2520"/>
    <mergeCell ref="G2526:H2526"/>
    <mergeCell ref="G2527:H2527"/>
    <mergeCell ref="G2528:H2528"/>
    <mergeCell ref="G2531:H2531"/>
    <mergeCell ref="G2532:H2532"/>
    <mergeCell ref="G2535:H2535"/>
    <mergeCell ref="G2541:H2541"/>
    <mergeCell ref="G2543:H2543"/>
    <mergeCell ref="G2545:H2545"/>
    <mergeCell ref="G2548:H2548"/>
    <mergeCell ref="G2551:H2551"/>
    <mergeCell ref="G2554:H2554"/>
    <mergeCell ref="G2555:H2555"/>
    <mergeCell ref="G2558:H2558"/>
    <mergeCell ref="G2559:H2559"/>
    <mergeCell ref="G2562:H2562"/>
    <mergeCell ref="G2565:H2565"/>
    <mergeCell ref="G2566:H2566"/>
    <mergeCell ref="G2567:H2567"/>
    <mergeCell ref="G2568:H2568"/>
    <mergeCell ref="G2569:H2569"/>
    <mergeCell ref="G2570:H2570"/>
    <mergeCell ref="G2572:H2572"/>
    <mergeCell ref="G2575:H2575"/>
    <mergeCell ref="G2584:H2584"/>
    <mergeCell ref="G2585:H2585"/>
    <mergeCell ref="G2587:H2587"/>
    <mergeCell ref="G2588:H2588"/>
    <mergeCell ref="G2589:H2589"/>
    <mergeCell ref="G2590:H2590"/>
    <mergeCell ref="G2595:H2595"/>
    <mergeCell ref="G2596:H2596"/>
    <mergeCell ref="G2597:H2597"/>
    <mergeCell ref="G2605:H2605"/>
    <mergeCell ref="G2607:H2607"/>
    <mergeCell ref="G2611:H2611"/>
    <mergeCell ref="G2612:H2612"/>
    <mergeCell ref="G2613:H2613"/>
    <mergeCell ref="G2614:H2614"/>
    <mergeCell ref="G2616:H2616"/>
    <mergeCell ref="G2618:H2618"/>
    <mergeCell ref="G2620:H2620"/>
    <mergeCell ref="G2621:H2621"/>
    <mergeCell ref="G2622:H2622"/>
    <mergeCell ref="G2624:H2624"/>
    <mergeCell ref="G2632:H2632"/>
    <mergeCell ref="G2633:H2633"/>
    <mergeCell ref="G2634:H2634"/>
    <mergeCell ref="G2638:H2638"/>
    <mergeCell ref="G2640:H2640"/>
    <mergeCell ref="G2645:H2645"/>
    <mergeCell ref="G2651:H2651"/>
    <mergeCell ref="G2652:H2652"/>
    <mergeCell ref="G2659:H2659"/>
    <mergeCell ref="G2661:H2661"/>
    <mergeCell ref="G2662:H2662"/>
    <mergeCell ref="G2665:H2665"/>
    <mergeCell ref="G2672:H2672"/>
    <mergeCell ref="G2683:H2683"/>
    <mergeCell ref="G2685:H2685"/>
    <mergeCell ref="G2689:H2689"/>
    <mergeCell ref="G2690:H2690"/>
    <mergeCell ref="G2693:H2693"/>
    <mergeCell ref="G2698:H2698"/>
    <mergeCell ref="G2699:H2699"/>
    <mergeCell ref="G2700:H2700"/>
    <mergeCell ref="G2714:H2714"/>
    <mergeCell ref="G2718:H2718"/>
    <mergeCell ref="G2719:H2719"/>
    <mergeCell ref="G2721:H2721"/>
    <mergeCell ref="G2722:H2722"/>
    <mergeCell ref="G2723:H2723"/>
    <mergeCell ref="G2724:H2724"/>
    <mergeCell ref="G2725:H2725"/>
    <mergeCell ref="G2726:H2726"/>
    <mergeCell ref="G2729:H2729"/>
    <mergeCell ref="G2730:H2730"/>
    <mergeCell ref="G2739:H2739"/>
    <mergeCell ref="G2740:H2740"/>
    <mergeCell ref="G2742:H2742"/>
    <mergeCell ref="G2746:H2746"/>
    <mergeCell ref="G2748:H2748"/>
    <mergeCell ref="G2749:H2749"/>
    <mergeCell ref="G2751:H2751"/>
    <mergeCell ref="G2752:H2752"/>
    <mergeCell ref="G2754:H2754"/>
    <mergeCell ref="G2758:H2758"/>
    <mergeCell ref="G2761:H2761"/>
    <mergeCell ref="G2762:H2762"/>
    <mergeCell ref="G2763:H2763"/>
    <mergeCell ref="G2765:H2765"/>
    <mergeCell ref="G2766:H2766"/>
    <mergeCell ref="G2769:H2769"/>
    <mergeCell ref="G2770:H2770"/>
    <mergeCell ref="G2771:H2771"/>
    <mergeCell ref="G2772:H2772"/>
    <mergeCell ref="G2775:H2775"/>
    <mergeCell ref="G2776:H2776"/>
    <mergeCell ref="G2777:H2777"/>
    <mergeCell ref="G2778:H2778"/>
    <mergeCell ref="G2779:H2779"/>
    <mergeCell ref="G2780:H2780"/>
    <mergeCell ref="G2793:H2793"/>
    <mergeCell ref="G2800:H2800"/>
    <mergeCell ref="G2809:H2809"/>
    <mergeCell ref="G2811:H2811"/>
    <mergeCell ref="G2812:H2812"/>
    <mergeCell ref="G2813:H2813"/>
    <mergeCell ref="G2816:H2816"/>
    <mergeCell ref="G2817:H2817"/>
    <mergeCell ref="G2820:H2820"/>
    <mergeCell ref="G2824:H2824"/>
    <mergeCell ref="G2836:H2836"/>
    <mergeCell ref="G2837:H2837"/>
    <mergeCell ref="G2839:H2839"/>
    <mergeCell ref="G2840:H2840"/>
    <mergeCell ref="G2841:H2841"/>
    <mergeCell ref="G2842:H2842"/>
    <mergeCell ref="G2843:H2843"/>
    <mergeCell ref="G2844:H2844"/>
    <mergeCell ref="G2845:H2845"/>
    <mergeCell ref="G2846:H2846"/>
    <mergeCell ref="G2847:H2847"/>
    <mergeCell ref="G2850:H2850"/>
    <mergeCell ref="G2851:H2851"/>
    <mergeCell ref="G2855:H2855"/>
    <mergeCell ref="G2856:H2856"/>
    <mergeCell ref="G2863:H2863"/>
    <mergeCell ref="G2864:H2864"/>
    <mergeCell ref="G2865:H2865"/>
    <mergeCell ref="G2866:H2866"/>
    <mergeCell ref="G2870:H2870"/>
    <mergeCell ref="G2873:H2873"/>
    <mergeCell ref="G2875:H2875"/>
    <mergeCell ref="G2878:H2878"/>
    <mergeCell ref="G2879:H2879"/>
    <mergeCell ref="G2880:H2880"/>
    <mergeCell ref="G2883:H2883"/>
    <mergeCell ref="G2894:H2894"/>
    <mergeCell ref="G2896:H2896"/>
    <mergeCell ref="G2904:H2904"/>
    <mergeCell ref="G2905:H2905"/>
    <mergeCell ref="G2906:H2906"/>
    <mergeCell ref="G2907:H2907"/>
    <mergeCell ref="G2908:H2908"/>
    <mergeCell ref="G2909:H2909"/>
    <mergeCell ref="G2910:H2910"/>
    <mergeCell ref="G2911:H2911"/>
    <mergeCell ref="G2912:H2912"/>
    <mergeCell ref="G2914:H2914"/>
    <mergeCell ref="G2915:H2915"/>
    <mergeCell ref="G2917:H2917"/>
    <mergeCell ref="G2920:H2920"/>
    <mergeCell ref="G2921:H2921"/>
    <mergeCell ref="G2937:H2937"/>
    <mergeCell ref="G2938:H2938"/>
    <mergeCell ref="G2940:H2940"/>
    <mergeCell ref="G2950:H2950"/>
    <mergeCell ref="G2951:H2951"/>
    <mergeCell ref="G3076:H3076"/>
    <mergeCell ref="G3080:H3080"/>
    <mergeCell ref="G3082:H3082"/>
    <mergeCell ref="G3088:H3088"/>
    <mergeCell ref="G3091:H3091"/>
    <mergeCell ref="G3092:H3092"/>
    <mergeCell ref="G3093:H3093"/>
    <mergeCell ref="G3094:H3094"/>
    <mergeCell ref="G3097:H3097"/>
    <mergeCell ref="G3098:H3098"/>
    <mergeCell ref="G3100:H3100"/>
    <mergeCell ref="G3101:H3101"/>
    <mergeCell ref="G3102:H3102"/>
    <mergeCell ref="G3103:H3103"/>
    <mergeCell ref="G3106:H3106"/>
    <mergeCell ref="G3108:H3108"/>
    <mergeCell ref="G3110:H3110"/>
    <mergeCell ref="G3112:H3112"/>
    <mergeCell ref="G3115:H3115"/>
    <mergeCell ref="G3116:H3116"/>
    <mergeCell ref="G3117:H3117"/>
    <mergeCell ref="G3118:H3118"/>
    <mergeCell ref="G3120:H3120"/>
    <mergeCell ref="G3124:H3124"/>
    <mergeCell ref="G3125:H3125"/>
    <mergeCell ref="G3126:H3126"/>
    <mergeCell ref="G3127:H3127"/>
    <mergeCell ref="G3130:H3130"/>
    <mergeCell ref="G2954:H2954"/>
    <mergeCell ref="G2964:H2964"/>
    <mergeCell ref="G2967:H2967"/>
    <mergeCell ref="G2971:H2971"/>
    <mergeCell ref="G2973:H2973"/>
    <mergeCell ref="G2974:H2974"/>
    <mergeCell ref="G2975:H2975"/>
    <mergeCell ref="G2976:H2976"/>
    <mergeCell ref="G2982:H2982"/>
    <mergeCell ref="G2984:H2984"/>
    <mergeCell ref="G2986:H2986"/>
    <mergeCell ref="G2987:H2987"/>
    <mergeCell ref="G2995:H2995"/>
    <mergeCell ref="G3002:H3002"/>
    <mergeCell ref="G3003:H3003"/>
    <mergeCell ref="G3007:H3007"/>
    <mergeCell ref="G3010:H3010"/>
    <mergeCell ref="G3011:H3011"/>
    <mergeCell ref="G3016:H3016"/>
    <mergeCell ref="G3020:H3020"/>
    <mergeCell ref="G3022:H3022"/>
    <mergeCell ref="G3023:H3023"/>
    <mergeCell ref="G3026:H3026"/>
    <mergeCell ref="G3029:H3029"/>
    <mergeCell ref="G3030:H3030"/>
    <mergeCell ref="G3031:H3031"/>
    <mergeCell ref="G3033:H3033"/>
    <mergeCell ref="G3036:H3036"/>
    <mergeCell ref="G3037:H3037"/>
    <mergeCell ref="G3038:H3038"/>
    <mergeCell ref="G3042:H3042"/>
    <mergeCell ref="G3047:H3047"/>
    <mergeCell ref="G3048:H3048"/>
    <mergeCell ref="G3050:H3050"/>
    <mergeCell ref="G3059:H3059"/>
    <mergeCell ref="G3060:H3060"/>
    <mergeCell ref="G3062:H3062"/>
    <mergeCell ref="G3063:H3063"/>
    <mergeCell ref="G3064:H3064"/>
    <mergeCell ref="G3065:H3065"/>
    <mergeCell ref="G3074:H3074"/>
    <mergeCell ref="G3075:H3075"/>
    <mergeCell ref="G3133:H3133"/>
    <mergeCell ref="G3139:H3139"/>
    <mergeCell ref="G3140:H3140"/>
    <mergeCell ref="G3141:H3141"/>
    <mergeCell ref="G3142:H3142"/>
    <mergeCell ref="G3154:H3154"/>
    <mergeCell ref="G3156:H3156"/>
    <mergeCell ref="G3157:H3157"/>
    <mergeCell ref="G3158:H3158"/>
    <mergeCell ref="G3161:H3161"/>
    <mergeCell ref="G3164:H3164"/>
    <mergeCell ref="G3167:H3167"/>
    <mergeCell ref="G3172:H3172"/>
    <mergeCell ref="G3173:H3173"/>
    <mergeCell ref="G3174:H3174"/>
    <mergeCell ref="G3181:H3181"/>
    <mergeCell ref="G3184:H3184"/>
    <mergeCell ref="G3185:H3185"/>
    <mergeCell ref="G3188:H3188"/>
    <mergeCell ref="G3189:H3189"/>
    <mergeCell ref="G3190:H3190"/>
    <mergeCell ref="G3191:H3191"/>
    <mergeCell ref="G3192:H3192"/>
    <mergeCell ref="G3195:H3195"/>
    <mergeCell ref="G3203:H3203"/>
    <mergeCell ref="G3204:H3204"/>
    <mergeCell ref="G3218:H3218"/>
    <mergeCell ref="G3221:H3221"/>
    <mergeCell ref="G3223:H3223"/>
    <mergeCell ref="G3224:H3224"/>
    <mergeCell ref="G3225:H3225"/>
    <mergeCell ref="G3226:H3226"/>
    <mergeCell ref="G3228:H3228"/>
    <mergeCell ref="G3232:H3232"/>
    <mergeCell ref="G3233:H3233"/>
    <mergeCell ref="G3234:H3234"/>
    <mergeCell ref="G3235:H3235"/>
    <mergeCell ref="G3241:H3241"/>
    <mergeCell ref="G3245:H3245"/>
    <mergeCell ref="G3250:H3250"/>
    <mergeCell ref="G3252:H3252"/>
    <mergeCell ref="G3257:H3257"/>
    <mergeCell ref="G3258:H3258"/>
    <mergeCell ref="G3260:H3260"/>
    <mergeCell ref="G3261:H3261"/>
    <mergeCell ref="G3264:H3264"/>
    <mergeCell ref="G3267:H3267"/>
    <mergeCell ref="G3268:H3268"/>
    <mergeCell ref="G3270:H3270"/>
    <mergeCell ref="G3272:H3272"/>
    <mergeCell ref="G3273:H3273"/>
    <mergeCell ref="G3274:H3274"/>
    <mergeCell ref="G3277:H3277"/>
    <mergeCell ref="G3281:H3281"/>
    <mergeCell ref="G3283:H3283"/>
    <mergeCell ref="G3287:H3287"/>
    <mergeCell ref="G3290:H3290"/>
    <mergeCell ref="G3292:H3292"/>
    <mergeCell ref="G3294:H3294"/>
    <mergeCell ref="G3295:H3295"/>
    <mergeCell ref="G3296:H3296"/>
    <mergeCell ref="G3298:H3298"/>
    <mergeCell ref="G3303:H3303"/>
    <mergeCell ref="G3305:H3305"/>
    <mergeCell ref="G3306:H3306"/>
    <mergeCell ref="G3308:H3308"/>
    <mergeCell ref="G3309:H3309"/>
    <mergeCell ref="G3312:H3312"/>
    <mergeCell ref="G3313:H3313"/>
    <mergeCell ref="G3314:H3314"/>
    <mergeCell ref="G3327:H3327"/>
    <mergeCell ref="G3331:H3331"/>
    <mergeCell ref="G3333:H3333"/>
    <mergeCell ref="G3336:H3336"/>
    <mergeCell ref="G3337:H3337"/>
    <mergeCell ref="G3338:H3338"/>
    <mergeCell ref="G3339:H3339"/>
    <mergeCell ref="G3340:H3340"/>
    <mergeCell ref="G3344:H3344"/>
    <mergeCell ref="G3345:H3345"/>
    <mergeCell ref="G3346:H3346"/>
    <mergeCell ref="G3347:H3347"/>
    <mergeCell ref="G3348:H3348"/>
    <mergeCell ref="G3355:H3355"/>
    <mergeCell ref="G3363:H3363"/>
    <mergeCell ref="G3367:H3367"/>
    <mergeCell ref="G3370:H3370"/>
    <mergeCell ref="G3372:H3372"/>
    <mergeCell ref="G3374:H3374"/>
    <mergeCell ref="G3376:H3376"/>
    <mergeCell ref="G3380:H3380"/>
    <mergeCell ref="G3384:H3384"/>
    <mergeCell ref="G3401:H3401"/>
    <mergeCell ref="G3402:H3402"/>
    <mergeCell ref="G3403:H3403"/>
    <mergeCell ref="G3405:H3405"/>
    <mergeCell ref="G3408:H3408"/>
    <mergeCell ref="G3412:H3412"/>
    <mergeCell ref="G3413:H3413"/>
    <mergeCell ref="G3416:H3416"/>
    <mergeCell ref="G3418:H3418"/>
    <mergeCell ref="G3422:H3422"/>
    <mergeCell ref="G3434:H3434"/>
    <mergeCell ref="G3436:H3436"/>
    <mergeCell ref="G3441:H3441"/>
    <mergeCell ref="G3587:H3587"/>
    <mergeCell ref="G3602:H3602"/>
    <mergeCell ref="G3604:H3604"/>
    <mergeCell ref="G3605:H3605"/>
    <mergeCell ref="G3606:H3606"/>
    <mergeCell ref="G3615:H3615"/>
    <mergeCell ref="G3622:H3622"/>
    <mergeCell ref="G3625:H3625"/>
    <mergeCell ref="G3626:H3626"/>
    <mergeCell ref="G3629:H3629"/>
    <mergeCell ref="G3634:H3634"/>
    <mergeCell ref="G3637:H3637"/>
    <mergeCell ref="G3641:H3641"/>
    <mergeCell ref="G3646:H3646"/>
    <mergeCell ref="G3442:H3442"/>
    <mergeCell ref="G3444:H3444"/>
    <mergeCell ref="G3448:H3448"/>
    <mergeCell ref="G3468:H3468"/>
    <mergeCell ref="G3483:H3483"/>
    <mergeCell ref="G3484:H3484"/>
    <mergeCell ref="G3485:H3485"/>
    <mergeCell ref="G3486:H3486"/>
    <mergeCell ref="G3487:H3487"/>
    <mergeCell ref="G3491:H3491"/>
    <mergeCell ref="G3492:H3492"/>
    <mergeCell ref="G3493:H3493"/>
    <mergeCell ref="G3494:H3494"/>
    <mergeCell ref="G3496:H3496"/>
    <mergeCell ref="G3497:H3497"/>
    <mergeCell ref="G3500:H3500"/>
    <mergeCell ref="G3504:H3504"/>
    <mergeCell ref="G3511:H3511"/>
    <mergeCell ref="G3512:H3512"/>
    <mergeCell ref="G3514:H3514"/>
    <mergeCell ref="G3518:H3518"/>
    <mergeCell ref="G3519:H3519"/>
    <mergeCell ref="G3520:H3520"/>
    <mergeCell ref="G3525:H3525"/>
    <mergeCell ref="G3527:H3527"/>
    <mergeCell ref="G3532:H3532"/>
    <mergeCell ref="G3533:H3533"/>
    <mergeCell ref="G3535:H3535"/>
    <mergeCell ref="G3537:H3537"/>
    <mergeCell ref="G3543:H3543"/>
    <mergeCell ref="G3546:H3546"/>
    <mergeCell ref="G3548:H3548"/>
    <mergeCell ref="G3550:H3550"/>
    <mergeCell ref="G3551:H3551"/>
    <mergeCell ref="G3553:H3553"/>
    <mergeCell ref="G3555:H3555"/>
    <mergeCell ref="G3563:H3563"/>
    <mergeCell ref="G3568:H3568"/>
    <mergeCell ref="G3574:H3574"/>
    <mergeCell ref="G3577:H3577"/>
    <mergeCell ref="G3579:H3579"/>
    <mergeCell ref="G3582:H3582"/>
    <mergeCell ref="G3651:H3651"/>
    <mergeCell ref="G3653:H3653"/>
    <mergeCell ref="G3655:H3655"/>
    <mergeCell ref="G3657:H3657"/>
    <mergeCell ref="G3672:H3672"/>
    <mergeCell ref="G3673:H3673"/>
    <mergeCell ref="G3679:H3679"/>
    <mergeCell ref="G3789:H3789"/>
    <mergeCell ref="G3790:H3790"/>
    <mergeCell ref="G3795:H3795"/>
    <mergeCell ref="G3796:H3796"/>
    <mergeCell ref="G3797:H3797"/>
    <mergeCell ref="G3803:H3803"/>
    <mergeCell ref="G3809:H3809"/>
    <mergeCell ref="G3811:H3811"/>
    <mergeCell ref="G3815:H3815"/>
    <mergeCell ref="G3817:H3817"/>
    <mergeCell ref="G3820:H3820"/>
    <mergeCell ref="G3822:H3822"/>
    <mergeCell ref="G3825:H3825"/>
    <mergeCell ref="G3828:H3828"/>
    <mergeCell ref="G3832:H3832"/>
    <mergeCell ref="G3843:H3843"/>
    <mergeCell ref="G3847:H3847"/>
    <mergeCell ref="G3848:H3848"/>
    <mergeCell ref="G3849:H3849"/>
    <mergeCell ref="G3850:H3850"/>
    <mergeCell ref="G3854:H3854"/>
    <mergeCell ref="G3855:H3855"/>
    <mergeCell ref="G3863:H3863"/>
    <mergeCell ref="G3865:H3865"/>
    <mergeCell ref="G3874:H3874"/>
    <mergeCell ref="G3879:H3879"/>
    <mergeCell ref="G3881:H3881"/>
    <mergeCell ref="G3884:H3884"/>
    <mergeCell ref="G3682:H3682"/>
    <mergeCell ref="G3683:H3683"/>
    <mergeCell ref="G3684:H3684"/>
    <mergeCell ref="G3690:H3690"/>
    <mergeCell ref="G3692:H3692"/>
    <mergeCell ref="G3695:H3695"/>
    <mergeCell ref="G3696:H3696"/>
    <mergeCell ref="G3697:H3697"/>
    <mergeCell ref="G3698:H3698"/>
    <mergeCell ref="G3699:H3699"/>
    <mergeCell ref="G3700:H3700"/>
    <mergeCell ref="G3701:H3701"/>
    <mergeCell ref="G3709:H3709"/>
    <mergeCell ref="G3715:H3715"/>
    <mergeCell ref="G3718:H3718"/>
    <mergeCell ref="G3722:H3722"/>
    <mergeCell ref="G3727:H3727"/>
    <mergeCell ref="G3733:H3733"/>
    <mergeCell ref="G3735:H3735"/>
    <mergeCell ref="G3738:H3738"/>
    <mergeCell ref="G3739:H3739"/>
    <mergeCell ref="G3747:H3747"/>
    <mergeCell ref="G3748:H3748"/>
    <mergeCell ref="G3749:H3749"/>
    <mergeCell ref="G3750:H3750"/>
    <mergeCell ref="G3753:H3753"/>
    <mergeCell ref="G3756:H3756"/>
    <mergeCell ref="G3757:H3757"/>
    <mergeCell ref="G3758:H3758"/>
    <mergeCell ref="G3759:H3759"/>
    <mergeCell ref="G3760:H3760"/>
    <mergeCell ref="G3761:H3761"/>
    <mergeCell ref="G3763:H3763"/>
    <mergeCell ref="G3769:H3769"/>
    <mergeCell ref="G3771:H3771"/>
    <mergeCell ref="G3773:H3773"/>
    <mergeCell ref="G3774:H3774"/>
    <mergeCell ref="G3775:H3775"/>
    <mergeCell ref="G3776:H3776"/>
    <mergeCell ref="G3777:H3777"/>
    <mergeCell ref="G3783:H3783"/>
    <mergeCell ref="G3787:H3787"/>
    <mergeCell ref="G3886:H3886"/>
    <mergeCell ref="G3887:H3887"/>
    <mergeCell ref="G3888:H3888"/>
    <mergeCell ref="G3890:H3890"/>
    <mergeCell ref="G3898:H3898"/>
    <mergeCell ref="G3899:H3899"/>
    <mergeCell ref="G3904:H3904"/>
    <mergeCell ref="G4016:H4016"/>
    <mergeCell ref="G4017:H4017"/>
    <mergeCell ref="G4018:H4018"/>
    <mergeCell ref="G4019:H4019"/>
    <mergeCell ref="G4022:H4022"/>
    <mergeCell ref="G4023:H4023"/>
    <mergeCell ref="G4024:H4024"/>
    <mergeCell ref="G4025:H4025"/>
    <mergeCell ref="G4027:H4027"/>
    <mergeCell ref="G4030:H4030"/>
    <mergeCell ref="G4035:H4035"/>
    <mergeCell ref="G4041:H4041"/>
    <mergeCell ref="G4042:H4042"/>
    <mergeCell ref="G4046:H4046"/>
    <mergeCell ref="G4795:H4795"/>
    <mergeCell ref="G4799:H4799"/>
    <mergeCell ref="G4808:H4808"/>
    <mergeCell ref="G4809:H4809"/>
    <mergeCell ref="G4814:H4814"/>
    <mergeCell ref="G4815:H4815"/>
    <mergeCell ref="G4816:H4816"/>
    <mergeCell ref="G4817:H4817"/>
    <mergeCell ref="G4819:H4819"/>
    <mergeCell ref="G4824:H4824"/>
    <mergeCell ref="G4827:H4827"/>
    <mergeCell ref="G4832:H4832"/>
    <mergeCell ref="G4833:H4833"/>
    <mergeCell ref="G4837:H4837"/>
    <mergeCell ref="G4680:H4680"/>
    <mergeCell ref="G4685:H4685"/>
    <mergeCell ref="G4686:H4686"/>
    <mergeCell ref="G4687:H4687"/>
    <mergeCell ref="G4688:H4688"/>
    <mergeCell ref="G4690:H4690"/>
    <mergeCell ref="G4691:H4691"/>
    <mergeCell ref="G4694:H4694"/>
    <mergeCell ref="G4695:H4695"/>
    <mergeCell ref="G4699:H4699"/>
    <mergeCell ref="G4700:H4700"/>
    <mergeCell ref="G4701:H4701"/>
    <mergeCell ref="G4702:H4702"/>
    <mergeCell ref="G4708:H4708"/>
    <mergeCell ref="G4712:H4712"/>
    <mergeCell ref="G4717:H4717"/>
    <mergeCell ref="G4720:H4720"/>
    <mergeCell ref="G4721:H4721"/>
    <mergeCell ref="G4723:H4723"/>
    <mergeCell ref="G4728:H4728"/>
    <mergeCell ref="G4732:H4732"/>
    <mergeCell ref="G4734:H4734"/>
    <mergeCell ref="G4738:H4738"/>
    <mergeCell ref="G4747:H4747"/>
    <mergeCell ref="G4748:H4748"/>
    <mergeCell ref="G4750:H4750"/>
    <mergeCell ref="G4756:H4756"/>
    <mergeCell ref="G4757:H4757"/>
    <mergeCell ref="G4761:H4761"/>
    <mergeCell ref="G4764:H4764"/>
    <mergeCell ref="G4768:H4768"/>
    <mergeCell ref="G4769:H4769"/>
    <mergeCell ref="G4772:H4772"/>
    <mergeCell ref="G4779:H4779"/>
    <mergeCell ref="G4784:H4784"/>
    <mergeCell ref="G4785:H4785"/>
    <mergeCell ref="G4786:H4786"/>
    <mergeCell ref="G4787:H4787"/>
    <mergeCell ref="G4789:H4789"/>
    <mergeCell ref="G4790:H4790"/>
    <mergeCell ref="G4792:H4792"/>
    <mergeCell ref="G4794:H4794"/>
    <mergeCell ref="G4841:H4841"/>
    <mergeCell ref="G4844:H4844"/>
    <mergeCell ref="G4847:H4847"/>
    <mergeCell ref="G4849:H4849"/>
    <mergeCell ref="G4850:H4850"/>
    <mergeCell ref="G4853:H4853"/>
    <mergeCell ref="G4855:H4855"/>
    <mergeCell ref="G6043:H6043"/>
    <mergeCell ref="G6045:H6045"/>
    <mergeCell ref="G6046:H6046"/>
    <mergeCell ref="G6058:H6058"/>
    <mergeCell ref="G6060:H6060"/>
    <mergeCell ref="G6063:H6063"/>
    <mergeCell ref="G6069:H6069"/>
    <mergeCell ref="G6072:H6072"/>
    <mergeCell ref="G6077:H6077"/>
    <mergeCell ref="G6078:H6078"/>
    <mergeCell ref="G6084:H6084"/>
    <mergeCell ref="G6085:H6085"/>
    <mergeCell ref="G6087:H6087"/>
    <mergeCell ref="G6088:H6088"/>
    <mergeCell ref="G5886:H5886"/>
    <mergeCell ref="G5893:H5893"/>
    <mergeCell ref="G5902:H5902"/>
    <mergeCell ref="G5903:H5903"/>
    <mergeCell ref="G5907:H5907"/>
    <mergeCell ref="G5914:H5914"/>
    <mergeCell ref="G5916:H5916"/>
    <mergeCell ref="G5917:H5917"/>
    <mergeCell ref="G5918:H5918"/>
    <mergeCell ref="G5922:H5922"/>
    <mergeCell ref="G5924:H5924"/>
    <mergeCell ref="G5925:H5925"/>
    <mergeCell ref="G5933:H5933"/>
    <mergeCell ref="G5936:H5936"/>
    <mergeCell ref="G5940:H5940"/>
    <mergeCell ref="G5943:H5943"/>
    <mergeCell ref="G5944:H5944"/>
    <mergeCell ref="G5945:H5945"/>
    <mergeCell ref="G5947:H5947"/>
    <mergeCell ref="G5948:H5948"/>
    <mergeCell ref="G5954:H5954"/>
    <mergeCell ref="G5958:H5958"/>
    <mergeCell ref="G5960:H5960"/>
    <mergeCell ref="G5961:H5961"/>
    <mergeCell ref="G5962:H5962"/>
    <mergeCell ref="G5963:H5963"/>
    <mergeCell ref="G5964:H5964"/>
    <mergeCell ref="G5966:H5966"/>
    <mergeCell ref="G5967:H5967"/>
    <mergeCell ref="G5968:H5968"/>
    <mergeCell ref="G5969:H5969"/>
    <mergeCell ref="G5970:H5970"/>
    <mergeCell ref="G5971:H5971"/>
    <mergeCell ref="G5982:H5982"/>
    <mergeCell ref="G5984:H5984"/>
    <mergeCell ref="G5986:H5986"/>
    <mergeCell ref="G5988:H5988"/>
    <mergeCell ref="G6003:H6003"/>
    <mergeCell ref="G6004:H6004"/>
    <mergeCell ref="G6009:H6009"/>
    <mergeCell ref="G6011:H6011"/>
    <mergeCell ref="G6015:H6015"/>
    <mergeCell ref="G6092:H6092"/>
    <mergeCell ref="G6097:H6097"/>
    <mergeCell ref="G6098:H6098"/>
    <mergeCell ref="G6099:H6099"/>
    <mergeCell ref="G6103:H6103"/>
    <mergeCell ref="G6108:H6108"/>
    <mergeCell ref="G6110:H6110"/>
  </mergeCells>
  <drawing r:id="rId1"/>
</worksheet>
</file>